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.garrido\Documents\Data Analytics Specialization\Module 1\"/>
    </mc:Choice>
  </mc:AlternateContent>
  <bookViews>
    <workbookView xWindow="0" yWindow="0" windowWidth="28800" windowHeight="12135" firstSheet="2" activeTab="4"/>
  </bookViews>
  <sheets>
    <sheet name="Category Statistics" sheetId="2" r:id="rId1"/>
    <sheet name="Subcategory Statistics" sheetId="3" r:id="rId2"/>
    <sheet name="Outcomes Based on Launch Date" sheetId="8" r:id="rId3"/>
    <sheet name="Theater Outcomes by Launch Date" sheetId="14" r:id="rId4"/>
    <sheet name="Outcomes Based on Goals" sheetId="15" r:id="rId5"/>
    <sheet name="Kickstarter worksheet" sheetId="1" r:id="rId6"/>
    <sheet name="Descriptive Statistics" sheetId="12" r:id="rId7"/>
    <sheet name="Edinburgh Research" sheetId="9" r:id="rId8"/>
  </sheets>
  <definedNames>
    <definedName name="_xlnm._FilterDatabase" localSheetId="5" hidden="1">'Kickstarter worksheet'!$A$1:$V$4115</definedName>
  </definedNames>
  <calcPr calcId="152511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5" l="1"/>
  <c r="H3" i="15"/>
  <c r="G4" i="15"/>
  <c r="H4" i="15"/>
  <c r="G5" i="15"/>
  <c r="H5" i="15"/>
  <c r="G6" i="15"/>
  <c r="H6" i="15"/>
  <c r="G7" i="15"/>
  <c r="H7" i="15"/>
  <c r="G8" i="15"/>
  <c r="H8" i="15"/>
  <c r="G9" i="15"/>
  <c r="H9" i="15"/>
  <c r="G10" i="15"/>
  <c r="H10" i="15"/>
  <c r="G11" i="15"/>
  <c r="H11" i="15"/>
  <c r="G12" i="15"/>
  <c r="H12" i="15"/>
  <c r="G13" i="15"/>
  <c r="H13" i="15"/>
  <c r="G2" i="15"/>
  <c r="H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B13" i="15"/>
  <c r="C13" i="15"/>
  <c r="D15" i="15"/>
  <c r="C15" i="15"/>
  <c r="B15" i="15"/>
  <c r="D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7" i="15"/>
  <c r="B6" i="15"/>
  <c r="B5" i="15"/>
  <c r="B4" i="15"/>
  <c r="B3" i="15"/>
  <c r="B2" i="15"/>
  <c r="C14" i="15" l="1"/>
  <c r="B14" i="15"/>
  <c r="D14" i="15"/>
  <c r="C13" i="12"/>
  <c r="C12" i="12"/>
  <c r="C11" i="12"/>
  <c r="B13" i="12"/>
  <c r="B12" i="12"/>
  <c r="B14" i="12" s="1"/>
  <c r="B11" i="12"/>
  <c r="C6" i="12"/>
  <c r="C5" i="12"/>
  <c r="C7" i="12" s="1"/>
  <c r="C4" i="12"/>
  <c r="B6" i="12"/>
  <c r="B5" i="12"/>
  <c r="B7" i="12" s="1"/>
  <c r="B4" i="12"/>
  <c r="C10" i="12"/>
  <c r="B10" i="12"/>
  <c r="C9" i="12"/>
  <c r="B9" i="12"/>
  <c r="B3" i="12"/>
  <c r="C3" i="12"/>
  <c r="C2" i="12"/>
  <c r="B2" i="12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12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V2" i="1" l="1"/>
  <c r="U2" i="1"/>
  <c r="V4108" i="1"/>
  <c r="U4108" i="1"/>
  <c r="V4100" i="1"/>
  <c r="U4100" i="1"/>
  <c r="V4096" i="1"/>
  <c r="U4096" i="1"/>
  <c r="V4088" i="1"/>
  <c r="U4088" i="1"/>
  <c r="V4080" i="1"/>
  <c r="U4080" i="1"/>
  <c r="V4072" i="1"/>
  <c r="U4072" i="1"/>
  <c r="V4060" i="1"/>
  <c r="U4060" i="1"/>
  <c r="V4048" i="1"/>
  <c r="U4048" i="1"/>
  <c r="V4044" i="1"/>
  <c r="U4044" i="1"/>
  <c r="V4036" i="1"/>
  <c r="U4036" i="1"/>
  <c r="V4028" i="1"/>
  <c r="U4028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8" i="1"/>
  <c r="U3908" i="1"/>
  <c r="V3900" i="1"/>
  <c r="U3900" i="1"/>
  <c r="V3892" i="1"/>
  <c r="U3892" i="1"/>
  <c r="V3888" i="1"/>
  <c r="U3888" i="1"/>
  <c r="V3880" i="1"/>
  <c r="U3880" i="1"/>
  <c r="V3872" i="1"/>
  <c r="U3872" i="1"/>
  <c r="V3860" i="1"/>
  <c r="U3860" i="1"/>
  <c r="V3852" i="1"/>
  <c r="U3852" i="1"/>
  <c r="V3844" i="1"/>
  <c r="U3844" i="1"/>
  <c r="V3840" i="1"/>
  <c r="U3840" i="1"/>
  <c r="V3832" i="1"/>
  <c r="U3832" i="1"/>
  <c r="V3824" i="1"/>
  <c r="U3824" i="1"/>
  <c r="V3816" i="1"/>
  <c r="U3816" i="1"/>
  <c r="U3808" i="1"/>
  <c r="V3808" i="1"/>
  <c r="U3800" i="1"/>
  <c r="V3800" i="1"/>
  <c r="U3792" i="1"/>
  <c r="V3792" i="1"/>
  <c r="V3784" i="1"/>
  <c r="U3784" i="1"/>
  <c r="U3776" i="1"/>
  <c r="V3776" i="1"/>
  <c r="V3772" i="1"/>
  <c r="U3772" i="1"/>
  <c r="V3756" i="1"/>
  <c r="U3756" i="1"/>
  <c r="V3748" i="1"/>
  <c r="U3748" i="1"/>
  <c r="V3740" i="1"/>
  <c r="U3740" i="1"/>
  <c r="V3732" i="1"/>
  <c r="U3732" i="1"/>
  <c r="U3728" i="1"/>
  <c r="V3728" i="1"/>
  <c r="V3720" i="1"/>
  <c r="U3720" i="1"/>
  <c r="U3712" i="1"/>
  <c r="V3712" i="1"/>
  <c r="V3708" i="1"/>
  <c r="U3708" i="1"/>
  <c r="V3700" i="1"/>
  <c r="U3700" i="1"/>
  <c r="V3692" i="1"/>
  <c r="U3692" i="1"/>
  <c r="V3688" i="1"/>
  <c r="U3688" i="1"/>
  <c r="V3684" i="1"/>
  <c r="U3684" i="1"/>
  <c r="V3676" i="1"/>
  <c r="U3676" i="1"/>
  <c r="U3672" i="1"/>
  <c r="V3672" i="1"/>
  <c r="U3664" i="1"/>
  <c r="V3664" i="1"/>
  <c r="V3656" i="1"/>
  <c r="U3656" i="1"/>
  <c r="V3652" i="1"/>
  <c r="U3652" i="1"/>
  <c r="V3644" i="1"/>
  <c r="U3644" i="1"/>
  <c r="V3636" i="1"/>
  <c r="U3636" i="1"/>
  <c r="V3628" i="1"/>
  <c r="U3628" i="1"/>
  <c r="V3624" i="1"/>
  <c r="U3624" i="1"/>
  <c r="U3616" i="1"/>
  <c r="V3616" i="1"/>
  <c r="U3608" i="1"/>
  <c r="V3608" i="1"/>
  <c r="U3600" i="1"/>
  <c r="V3600" i="1"/>
  <c r="V3592" i="1"/>
  <c r="U3592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U3456" i="1"/>
  <c r="V3456" i="1"/>
  <c r="U3448" i="1"/>
  <c r="V3448" i="1"/>
  <c r="U3440" i="1"/>
  <c r="V3440" i="1"/>
  <c r="V3432" i="1"/>
  <c r="U3432" i="1"/>
  <c r="U3424" i="1"/>
  <c r="V3424" i="1"/>
  <c r="U3416" i="1"/>
  <c r="V3416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4" i="1"/>
  <c r="U3344" i="1"/>
  <c r="V3336" i="1"/>
  <c r="U3336" i="1"/>
  <c r="V3328" i="1"/>
  <c r="U3328" i="1"/>
  <c r="V3320" i="1"/>
  <c r="U3320" i="1"/>
  <c r="V3312" i="1"/>
  <c r="U3312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56" i="1"/>
  <c r="U3256" i="1"/>
  <c r="V3200" i="1"/>
  <c r="U3200" i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U3782" i="1"/>
  <c r="V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U3750" i="1"/>
  <c r="V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U3718" i="1"/>
  <c r="V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U3686" i="1"/>
  <c r="V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U3654" i="1"/>
  <c r="V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U3622" i="1"/>
  <c r="V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U3590" i="1"/>
  <c r="V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U3558" i="1"/>
  <c r="V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U3526" i="1"/>
  <c r="V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U3494" i="1"/>
  <c r="V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U3462" i="1"/>
  <c r="V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U3430" i="1"/>
  <c r="V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U3394" i="1"/>
  <c r="V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U3298" i="1"/>
  <c r="V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U3234" i="1"/>
  <c r="V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U3170" i="1"/>
  <c r="V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U3142" i="1"/>
  <c r="V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U3114" i="1"/>
  <c r="V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U3086" i="1"/>
  <c r="V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U2886" i="1"/>
  <c r="V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U2858" i="1"/>
  <c r="V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U2830" i="1"/>
  <c r="V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U2630" i="1"/>
  <c r="V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U2602" i="1"/>
  <c r="V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U2574" i="1"/>
  <c r="V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U2406" i="1"/>
  <c r="V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U2330" i="1"/>
  <c r="V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U2142" i="1"/>
  <c r="V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U2102" i="1"/>
  <c r="V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U2022" i="1"/>
  <c r="V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U1558" i="1"/>
  <c r="V1558" i="1"/>
  <c r="V1554" i="1"/>
  <c r="U1554" i="1"/>
  <c r="V1550" i="1"/>
  <c r="U1550" i="1"/>
  <c r="V1546" i="1"/>
  <c r="U1546" i="1"/>
  <c r="V1542" i="1"/>
  <c r="U1542" i="1"/>
  <c r="V1538" i="1"/>
  <c r="U1538" i="1"/>
  <c r="U1534" i="1"/>
  <c r="V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U1434" i="1"/>
  <c r="V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U1342" i="1"/>
  <c r="V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U1302" i="1"/>
  <c r="V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U1114" i="1"/>
  <c r="V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U1038" i="1"/>
  <c r="V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U854" i="1"/>
  <c r="V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U554" i="1"/>
  <c r="V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U4073" i="1"/>
  <c r="V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U4009" i="1"/>
  <c r="V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U3945" i="1"/>
  <c r="V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U1585" i="1"/>
  <c r="V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U1265" i="1"/>
  <c r="V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U1001" i="1"/>
  <c r="V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U961" i="1"/>
  <c r="V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U277" i="1"/>
  <c r="V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V4112" i="1"/>
  <c r="U4112" i="1"/>
  <c r="V4104" i="1"/>
  <c r="U4104" i="1"/>
  <c r="V4092" i="1"/>
  <c r="U4092" i="1"/>
  <c r="V4084" i="1"/>
  <c r="U4084" i="1"/>
  <c r="V4076" i="1"/>
  <c r="U4076" i="1"/>
  <c r="V4068" i="1"/>
  <c r="U4068" i="1"/>
  <c r="V4064" i="1"/>
  <c r="U4064" i="1"/>
  <c r="V4056" i="1"/>
  <c r="U4056" i="1"/>
  <c r="V4052" i="1"/>
  <c r="U4052" i="1"/>
  <c r="V4040" i="1"/>
  <c r="U4040" i="1"/>
  <c r="V4032" i="1"/>
  <c r="U4032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4" i="1"/>
  <c r="U3904" i="1"/>
  <c r="V3896" i="1"/>
  <c r="U3896" i="1"/>
  <c r="V3884" i="1"/>
  <c r="U3884" i="1"/>
  <c r="V3876" i="1"/>
  <c r="U3876" i="1"/>
  <c r="V3868" i="1"/>
  <c r="U3868" i="1"/>
  <c r="V3864" i="1"/>
  <c r="U3864" i="1"/>
  <c r="V3856" i="1"/>
  <c r="U3856" i="1"/>
  <c r="V3848" i="1"/>
  <c r="U3848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U3768" i="1"/>
  <c r="V3768" i="1"/>
  <c r="V3764" i="1"/>
  <c r="U3764" i="1"/>
  <c r="U3760" i="1"/>
  <c r="V3760" i="1"/>
  <c r="V3752" i="1"/>
  <c r="U3752" i="1"/>
  <c r="U3744" i="1"/>
  <c r="V3744" i="1"/>
  <c r="U3736" i="1"/>
  <c r="V3736" i="1"/>
  <c r="V3724" i="1"/>
  <c r="U3724" i="1"/>
  <c r="V3716" i="1"/>
  <c r="U3716" i="1"/>
  <c r="U3704" i="1"/>
  <c r="V3704" i="1"/>
  <c r="U3696" i="1"/>
  <c r="V3696" i="1"/>
  <c r="U3680" i="1"/>
  <c r="V3680" i="1"/>
  <c r="V3668" i="1"/>
  <c r="U3668" i="1"/>
  <c r="V3660" i="1"/>
  <c r="U3660" i="1"/>
  <c r="U3648" i="1"/>
  <c r="V3648" i="1"/>
  <c r="U3640" i="1"/>
  <c r="V3640" i="1"/>
  <c r="U3632" i="1"/>
  <c r="V3632" i="1"/>
  <c r="V3620" i="1"/>
  <c r="U3620" i="1"/>
  <c r="V3612" i="1"/>
  <c r="U3612" i="1"/>
  <c r="V3604" i="1"/>
  <c r="U3604" i="1"/>
  <c r="V3596" i="1"/>
  <c r="U3596" i="1"/>
  <c r="U3584" i="1"/>
  <c r="V3584" i="1"/>
  <c r="U3576" i="1"/>
  <c r="V3576" i="1"/>
  <c r="U3568" i="1"/>
  <c r="V3568" i="1"/>
  <c r="V3560" i="1"/>
  <c r="U3560" i="1"/>
  <c r="U3552" i="1"/>
  <c r="V3552" i="1"/>
  <c r="U3544" i="1"/>
  <c r="V3544" i="1"/>
  <c r="U3536" i="1"/>
  <c r="V3536" i="1"/>
  <c r="V3528" i="1"/>
  <c r="U3528" i="1"/>
  <c r="U3520" i="1"/>
  <c r="V3520" i="1"/>
  <c r="U3512" i="1"/>
  <c r="V3512" i="1"/>
  <c r="U3504" i="1"/>
  <c r="V3504" i="1"/>
  <c r="V3496" i="1"/>
  <c r="U3496" i="1"/>
  <c r="U3488" i="1"/>
  <c r="V3488" i="1"/>
  <c r="U3480" i="1"/>
  <c r="V3480" i="1"/>
  <c r="U3472" i="1"/>
  <c r="V3472" i="1"/>
  <c r="V3464" i="1"/>
  <c r="U3464" i="1"/>
  <c r="V3452" i="1"/>
  <c r="U3452" i="1"/>
  <c r="V3444" i="1"/>
  <c r="U3444" i="1"/>
  <c r="V3436" i="1"/>
  <c r="U3436" i="1"/>
  <c r="V3428" i="1"/>
  <c r="U3428" i="1"/>
  <c r="V3420" i="1"/>
  <c r="U3420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0" i="1"/>
  <c r="U3340" i="1"/>
  <c r="V3332" i="1"/>
  <c r="U3332" i="1"/>
  <c r="V3324" i="1"/>
  <c r="U3324" i="1"/>
  <c r="V3316" i="1"/>
  <c r="U3316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60" i="1"/>
  <c r="U3260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U1636" i="1"/>
  <c r="V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U1484" i="1"/>
  <c r="V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U1228" i="1"/>
  <c r="V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U780" i="1"/>
  <c r="V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U704" i="1"/>
  <c r="V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U628" i="1"/>
  <c r="V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U476" i="1"/>
  <c r="V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<sst xmlns="http://schemas.openxmlformats.org/spreadsheetml/2006/main" count="33035" uniqueCount="8418">
  <si>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</si>
  <si>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</si>
  <si>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</si>
  <si>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</si>
  <si>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</si>
  <si>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</si>
  <si>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</si>
  <si>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</si>
  <si>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</si>
  <si>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</si>
  <si>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</si>
  <si>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</si>
  <si>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</si>
  <si>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</si>
  <si>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</si>
  <si>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</si>
  <si>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</si>
  <si>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</si>
  <si>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</si>
  <si>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</si>
  <si>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</si>
  <si>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</si>
  <si>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</si>
  <si>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</si>
  <si>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</si>
  <si>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</si>
  <si>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</si>
  <si>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</si>
  <si>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</si>
  <si>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</si>
  <si>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</si>
  <si>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</si>
  <si>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</si>
  <si>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</si>
  <si>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</si>
  <si>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</si>
  <si>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</si>
  <si>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</si>
  <si>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</si>
  <si>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</si>
  <si>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</si>
  <si>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</si>
  <si>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</si>
  <si>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</si>
  <si>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</si>
  <si>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</si>
  <si>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</si>
  <si>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</si>
  <si>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</si>
  <si>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</si>
  <si>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</si>
  <si>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</si>
  <si>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</si>
  <si>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</si>
  <si>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</si>
  <si>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</si>
  <si>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</si>
  <si>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</si>
  <si>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</si>
  <si>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</si>
  <si>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</si>
  <si>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</si>
  <si>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</si>
  <si>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</si>
  <si>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</si>
  <si>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</si>
  <si>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</si>
  <si>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</si>
  <si>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</si>
  <si>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</si>
  <si>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</si>
  <si>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</si>
  <si>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</si>
  <si>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</si>
  <si>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</si>
  <si>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</si>
  <si>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</si>
  <si>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</si>
  <si>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</si>
  <si>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</si>
  <si>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</si>
  <si>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</si>
  <si>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</si>
  <si>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</si>
  <si>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</si>
  <si>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</si>
  <si>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</si>
  <si>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</si>
  <si>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</si>
  <si>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</si>
  <si>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</si>
  <si>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</si>
  <si>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</si>
  <si>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</si>
  <si>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</si>
  <si>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</si>
  <si>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</si>
  <si>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</si>
  <si>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</si>
  <si>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</si>
  <si>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</si>
  <si>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</si>
  <si>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</si>
  <si>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</si>
  <si>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</si>
  <si>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</si>
  <si>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</si>
  <si>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</si>
  <si>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</si>
  <si>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</si>
  <si>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</si>
  <si>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</si>
  <si>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</si>
  <si>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</si>
  <si>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</si>
  <si>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</si>
  <si>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</si>
  <si>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</si>
  <si>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</si>
  <si>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</si>
  <si>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</si>
  <si>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</si>
  <si>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</si>
  <si>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</si>
  <si>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</si>
  <si>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</si>
  <si>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</si>
  <si>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</si>
  <si>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</si>
  <si>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</si>
  <si>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</si>
  <si>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</si>
  <si>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</si>
  <si>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</si>
  <si>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</si>
  <si>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</si>
  <si>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</si>
  <si>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</si>
  <si>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</si>
  <si>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</si>
  <si>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</si>
  <si>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</si>
  <si>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</si>
  <si>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</si>
  <si>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</si>
  <si>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</si>
  <si>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</si>
  <si>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</si>
  <si>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</si>
  <si>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</si>
  <si>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</si>
  <si>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</si>
  <si>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</si>
  <si>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</si>
  <si>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</si>
  <si>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</si>
  <si>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</si>
  <si>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</si>
  <si>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</si>
  <si>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</si>
  <si>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</si>
  <si>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</si>
  <si>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</si>
  <si>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</si>
  <si>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</si>
  <si>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</si>
  <si>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</si>
  <si>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</si>
  <si>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</si>
  <si>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</si>
  <si>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</si>
  <si>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</si>
  <si>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</si>
  <si>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</si>
  <si>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</si>
  <si>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</si>
  <si>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</si>
  <si>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</si>
  <si>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</si>
  <si>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</si>
  <si>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</si>
  <si>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</si>
  <si>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</si>
  <si>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</si>
  <si>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</si>
  <si>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</si>
  <si>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</si>
  <si>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</si>
  <si>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</si>
  <si>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</si>
  <si>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</si>
  <si>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</si>
  <si>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</si>
  <si>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</si>
  <si>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</si>
  <si>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</si>
  <si>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</si>
  <si>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</si>
  <si>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</si>
  <si>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</si>
  <si>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</si>
  <si>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</si>
  <si>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</si>
  <si>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</si>
  <si>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</si>
  <si>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</si>
  <si>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</si>
  <si>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</si>
  <si>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</si>
  <si>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</si>
  <si>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</si>
  <si>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</si>
  <si>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</si>
  <si>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</si>
  <si>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</si>
  <si>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</si>
  <si>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</si>
  <si>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</si>
  <si>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</si>
  <si>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</si>
  <si>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</si>
  <si>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</si>
  <si>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</si>
  <si>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</si>
  <si>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</si>
  <si>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</si>
  <si>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</si>
  <si>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</si>
  <si>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</si>
  <si>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</si>
  <si>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</si>
  <si>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</si>
  <si>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</si>
  <si>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</si>
  <si>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</si>
  <si>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</si>
  <si>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</si>
  <si>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</si>
  <si>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</si>
  <si>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</si>
  <si>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</si>
  <si>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</si>
  <si>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</si>
  <si>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</si>
  <si>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</si>
  <si>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</si>
  <si>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</si>
  <si>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</si>
  <si>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</si>
  <si>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</si>
  <si>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</si>
  <si>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</si>
  <si>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</si>
  <si>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</si>
  <si>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</si>
  <si>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</si>
  <si>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</si>
  <si>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</si>
  <si>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</si>
  <si>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</si>
  <si>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</si>
  <si>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</si>
  <si>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</si>
  <si>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</si>
  <si>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</si>
  <si>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</si>
  <si>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</si>
  <si>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</si>
  <si>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</si>
  <si>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</si>
  <si>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</si>
  <si>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</si>
  <si>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</si>
  <si>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</si>
  <si>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</si>
  <si>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</si>
  <si>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</si>
  <si>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</si>
  <si>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</si>
  <si>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</si>
  <si>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</si>
  <si>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</si>
  <si>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</si>
  <si>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</si>
  <si>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</si>
  <si>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</si>
  <si>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</si>
  <si>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</si>
  <si>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</si>
  <si>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</si>
  <si>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</si>
  <si>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</si>
  <si>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</si>
  <si>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</si>
  <si>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</si>
  <si>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</si>
  <si>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</si>
  <si>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</si>
  <si>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</si>
  <si>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</si>
  <si>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</si>
  <si>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</si>
  <si>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</si>
  <si>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</si>
  <si>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</si>
  <si>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</si>
  <si>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</si>
  <si>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</si>
  <si>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</si>
  <si>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</si>
  <si>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</si>
  <si>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</si>
  <si>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</si>
  <si>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</si>
  <si>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</si>
  <si>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</si>
  <si>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</si>
  <si>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</si>
  <si>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</si>
  <si>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</si>
  <si>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</si>
  <si>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</si>
  <si>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</si>
  <si>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</si>
  <si>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</si>
  <si>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</si>
  <si>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</si>
  <si>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</si>
  <si>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</si>
  <si>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</si>
  <si>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</si>
  <si>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</si>
  <si>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</si>
  <si>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</si>
  <si>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</si>
  <si>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</si>
  <si>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</si>
  <si>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</si>
  <si>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</si>
  <si>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</si>
  <si>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</si>
  <si>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</si>
  <si>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</si>
  <si>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</si>
  <si>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</si>
  <si>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</si>
  <si>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</si>
  <si>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</si>
  <si>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</si>
  <si>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</si>
  <si>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</si>
  <si>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</si>
  <si>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</si>
  <si>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</si>
  <si>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</si>
  <si>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</si>
  <si>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</si>
  <si>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</si>
  <si>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</si>
  <si>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</si>
  <si>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</si>
  <si>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</si>
  <si>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</si>
  <si>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</si>
  <si>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</si>
  <si>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</si>
  <si>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</si>
  <si>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</si>
  <si>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</si>
  <si>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</si>
  <si>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</si>
  <si>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</si>
  <si>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</si>
  <si>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</si>
  <si>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</si>
  <si>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</si>
  <si>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</si>
  <si>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</si>
  <si>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</si>
  <si>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</si>
  <si>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</si>
  <si>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</si>
  <si>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</si>
  <si>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</si>
  <si>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</si>
  <si>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</si>
  <si>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</si>
  <si>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</si>
  <si>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</si>
  <si>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</si>
  <si>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</si>
  <si>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</si>
  <si>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</si>
  <si>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</si>
  <si>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</si>
  <si>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</si>
  <si>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</si>
  <si>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</si>
  <si>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</si>
  <si>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</si>
  <si>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</si>
  <si>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</si>
  <si>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</si>
  <si>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</si>
  <si>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</si>
  <si>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</si>
  <si>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</si>
  <si>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</si>
  <si>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</si>
  <si>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</si>
  <si>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</si>
  <si>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</si>
  <si>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</si>
  <si>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</si>
  <si>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</si>
  <si>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</si>
  <si>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</si>
  <si>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</si>
  <si>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</si>
  <si>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</si>
  <si>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</si>
  <si>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</si>
  <si>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</si>
  <si>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</si>
  <si>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</si>
  <si>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</si>
  <si>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</si>
  <si>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</si>
  <si>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</si>
  <si>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</si>
  <si>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</si>
  <si>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</si>
  <si>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</si>
  <si>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</si>
  <si>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</si>
  <si>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</si>
  <si>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</si>
  <si>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</si>
  <si>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</si>
  <si>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</si>
  <si>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</si>
  <si>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</si>
  <si>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</si>
  <si>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</si>
  <si>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</si>
  <si>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</si>
  <si>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</si>
  <si>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</si>
  <si>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</si>
  <si>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</si>
  <si>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</si>
  <si>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</si>
  <si>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</si>
  <si>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</si>
  <si>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</si>
  <si>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</si>
  <si>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</si>
  <si>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</si>
  <si>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</si>
  <si>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</si>
  <si>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</si>
  <si>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</si>
  <si>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</si>
  <si>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</si>
  <si>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</si>
  <si>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</si>
  <si>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</si>
  <si>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</si>
  <si>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</si>
  <si>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</si>
  <si>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</si>
  <si>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</si>
  <si>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</si>
  <si>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</si>
  <si>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</si>
  <si>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</si>
  <si>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</si>
  <si>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</si>
  <si>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</si>
  <si>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</si>
  <si>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</si>
  <si>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</si>
  <si>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</si>
  <si>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</si>
  <si>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</si>
  <si>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</si>
  <si>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</si>
  <si>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</si>
  <si>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</si>
  <si>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</si>
  <si>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</si>
  <si>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</si>
  <si>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</si>
  <si>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</si>
  <si>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</si>
  <si>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</si>
  <si>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</si>
  <si>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</si>
  <si>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</si>
  <si>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</si>
  <si>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</si>
  <si>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</si>
  <si>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</si>
  <si>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</si>
  <si>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</si>
  <si>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</si>
  <si>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</si>
  <si>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</si>
  <si>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</si>
  <si>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</si>
  <si>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</si>
  <si>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</si>
  <si>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</si>
  <si>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</si>
  <si>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</si>
  <si>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</si>
  <si>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</si>
  <si>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</si>
  <si>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</si>
  <si>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</si>
  <si>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</si>
  <si>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</si>
  <si>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</si>
  <si>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</si>
  <si>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</si>
  <si>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</si>
  <si>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</si>
  <si>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</si>
  <si>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</si>
  <si>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</si>
  <si>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</si>
  <si>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</si>
  <si>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</si>
  <si>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</si>
  <si>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</si>
  <si>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</si>
  <si>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</si>
  <si>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</si>
  <si>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</si>
  <si>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</si>
  <si>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</si>
  <si>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</si>
  <si>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</si>
  <si>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</si>
  <si>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</si>
  <si>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</si>
  <si>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</si>
  <si>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</si>
  <si>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</si>
  <si>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</si>
  <si>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</si>
  <si>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</si>
  <si>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</si>
  <si>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</si>
  <si>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</si>
  <si>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</si>
  <si>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</si>
  <si>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</si>
  <si>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</si>
  <si>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</si>
  <si>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</si>
  <si>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</si>
  <si>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</si>
  <si>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</si>
  <si>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</si>
  <si>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</si>
  <si>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</si>
  <si>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</si>
  <si>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</si>
  <si>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</si>
  <si>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</si>
  <si>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</si>
  <si>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</si>
  <si>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</si>
  <si>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</si>
  <si>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</si>
  <si>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</si>
  <si>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</si>
  <si>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</si>
  <si>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</si>
  <si>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</si>
  <si>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</si>
  <si>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</si>
  <si>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</si>
  <si>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</si>
  <si>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</si>
  <si>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</si>
  <si>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</si>
  <si>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</si>
  <si>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</si>
  <si>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</si>
  <si>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</si>
  <si>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</si>
  <si>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</si>
  <si>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</si>
  <si>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</si>
  <si>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</si>
  <si>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</si>
  <si>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</si>
  <si>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</si>
  <si>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</si>
  <si>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</si>
  <si>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</si>
  <si>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</si>
  <si>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</si>
  <si>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</si>
  <si>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</si>
  <si>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</si>
  <si>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</si>
  <si>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</si>
  <si>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</si>
  <si>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</si>
  <si>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</si>
  <si>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</si>
  <si>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</si>
  <si>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</si>
  <si>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</si>
  <si>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</si>
  <si>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</si>
  <si>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</si>
  <si>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</si>
  <si>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</si>
  <si>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</si>
  <si>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</si>
  <si>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</si>
  <si>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</si>
  <si>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</si>
  <si>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</si>
  <si>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</si>
  <si>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</si>
  <si>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</si>
  <si>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</si>
  <si>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</si>
  <si>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</si>
  <si>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</si>
  <si>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</si>
  <si>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</si>
  <si>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</si>
  <si>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</si>
  <si>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</si>
  <si>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</si>
  <si>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</si>
  <si>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</si>
  <si>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</si>
  <si>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</si>
  <si>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</si>
  <si>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</si>
  <si>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</si>
  <si>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</si>
  <si>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</si>
  <si>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</si>
  <si>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</si>
  <si>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</si>
  <si>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</si>
  <si>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</si>
  <si>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</si>
  <si>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</si>
  <si>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</si>
  <si>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</si>
  <si>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</si>
  <si>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</si>
  <si>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</si>
  <si>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</si>
  <si>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</si>
  <si>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</si>
  <si>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</si>
  <si>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</si>
  <si>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</si>
  <si>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</si>
  <si>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</si>
  <si>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</si>
  <si>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</si>
  <si>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</si>
  <si>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</si>
  <si>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</si>
  <si>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</si>
  <si>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</si>
  <si>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</si>
  <si>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</si>
  <si>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</si>
  <si>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</si>
  <si>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</si>
  <si>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</si>
  <si>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</si>
  <si>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</si>
  <si>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</si>
  <si>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</si>
  <si>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</si>
  <si>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</si>
  <si>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</si>
  <si>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</si>
  <si>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</si>
  <si>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</si>
  <si>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</si>
  <si>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</si>
  <si>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</si>
  <si>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</si>
  <si>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</si>
  <si>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</si>
  <si>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</si>
  <si>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</si>
  <si>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</si>
  <si>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</si>
  <si>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</si>
  <si>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</si>
  <si>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</si>
  <si>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</si>
  <si>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</si>
  <si>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</si>
  <si>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</si>
  <si>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</si>
  <si>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</si>
  <si>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</si>
  <si>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</si>
  <si>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</si>
  <si>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</si>
  <si>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</si>
  <si>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</si>
  <si>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</si>
  <si>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</si>
  <si>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</si>
  <si>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</si>
  <si>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</si>
  <si>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</si>
  <si>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</si>
  <si>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</si>
  <si>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</si>
  <si>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</si>
  <si>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</si>
  <si>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</si>
  <si>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</si>
  <si>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</si>
  <si>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</si>
  <si>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</si>
  <si>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</si>
  <si>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</si>
  <si>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</si>
  <si>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</si>
  <si>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</si>
  <si>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</si>
  <si>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</si>
  <si>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</si>
  <si>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</si>
  <si>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</si>
  <si>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</si>
  <si>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</si>
  <si>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</si>
  <si>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</si>
  <si>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</si>
  <si>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</si>
  <si>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</si>
  <si>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</si>
  <si>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</si>
  <si>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</si>
  <si>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</si>
  <si>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</si>
  <si>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</si>
  <si>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</si>
  <si>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</si>
  <si>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</si>
  <si>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</si>
  <si>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</si>
  <si>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</si>
  <si>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</si>
  <si>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</si>
  <si>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</si>
  <si>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</si>
  <si>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</si>
  <si>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</si>
  <si>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</si>
  <si>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</si>
  <si>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</si>
  <si>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</si>
  <si>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</si>
  <si>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</si>
  <si>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</si>
  <si>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</si>
  <si>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</si>
  <si>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</si>
  <si>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</si>
  <si>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</si>
  <si>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</si>
  <si>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</si>
  <si>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</si>
  <si>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</si>
  <si>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</si>
  <si>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</si>
  <si>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</si>
  <si>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</si>
  <si>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</si>
  <si>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</si>
  <si>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</si>
  <si>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</si>
  <si>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</si>
  <si>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</si>
  <si>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</si>
  <si>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</si>
  <si>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</si>
  <si>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</si>
  <si>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</si>
  <si>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</si>
  <si>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</si>
  <si>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</si>
  <si>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</si>
  <si>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</si>
  <si>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</si>
  <si>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</si>
  <si>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</si>
  <si>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</si>
  <si>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</si>
  <si>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</si>
  <si>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</si>
  <si>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</si>
  <si>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</si>
  <si>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</si>
  <si>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</si>
  <si>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</si>
  <si>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</si>
  <si>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</si>
  <si>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</si>
  <si>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</si>
  <si>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</si>
  <si>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</si>
  <si>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</si>
  <si>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</si>
  <si>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</si>
  <si>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</si>
  <si>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</si>
  <si>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</si>
  <si>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</si>
  <si>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</si>
  <si>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</si>
  <si>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</si>
  <si>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</si>
  <si>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</si>
  <si>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</si>
  <si>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</si>
  <si>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</si>
  <si>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</si>
  <si>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</si>
  <si>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</si>
  <si>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</si>
  <si>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</si>
  <si>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</si>
  <si>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</si>
  <si>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</si>
  <si>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</si>
  <si>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</si>
  <si>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</si>
  <si>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</si>
  <si>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</si>
  <si>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</si>
  <si>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</si>
  <si>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</si>
  <si>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</si>
  <si>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</si>
  <si>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</si>
  <si>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</si>
  <si>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</si>
  <si>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</si>
  <si>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</si>
  <si>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</si>
  <si>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</si>
  <si>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</si>
  <si>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</si>
  <si>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</si>
  <si>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</si>
  <si>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</si>
  <si>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</si>
  <si>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</si>
  <si>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</si>
  <si>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</si>
  <si>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</si>
  <si>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</si>
  <si>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</si>
  <si>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</si>
  <si>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</si>
  <si>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</si>
  <si>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</si>
  <si>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</si>
  <si>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</si>
  <si>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</si>
  <si>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</si>
  <si>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</si>
  <si>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</si>
  <si>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</si>
  <si>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</si>
  <si>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</si>
  <si>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</si>
  <si>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</si>
  <si>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</si>
  <si>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</si>
  <si>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</si>
  <si>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</si>
  <si>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</si>
  <si>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</si>
  <si>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</si>
  <si>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</si>
  <si>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</si>
  <si>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</si>
  <si>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</si>
  <si>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</si>
  <si>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</si>
  <si>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</si>
  <si>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</si>
  <si>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</si>
  <si>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</si>
  <si>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</si>
  <si>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</si>
  <si>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</si>
  <si>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</si>
  <si>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</si>
  <si>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</si>
  <si>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</si>
  <si>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</si>
  <si>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</si>
  <si>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</si>
  <si>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</si>
  <si>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</si>
  <si>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</si>
  <si>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</si>
  <si>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</si>
  <si>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</si>
  <si>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</si>
  <si>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</si>
  <si>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</si>
  <si>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</si>
  <si>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</si>
  <si>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</si>
  <si>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</si>
  <si>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</si>
  <si>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</si>
  <si>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</si>
  <si>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</si>
  <si>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</si>
  <si>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</si>
  <si>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</si>
  <si>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</si>
  <si>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</si>
  <si>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</si>
  <si>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</si>
  <si>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</si>
  <si>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</si>
  <si>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</si>
  <si>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</si>
  <si>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</si>
  <si>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</si>
  <si>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</si>
  <si>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</si>
  <si>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</si>
  <si>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</si>
  <si>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</si>
  <si>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</si>
  <si>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</si>
  <si>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</si>
  <si>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</si>
  <si>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</si>
  <si>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</si>
  <si>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</si>
  <si>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</si>
  <si>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</si>
  <si>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</si>
  <si>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</si>
  <si>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</si>
  <si>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</si>
  <si>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</si>
  <si>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</si>
  <si>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</si>
  <si>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</si>
  <si>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</si>
  <si>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</si>
  <si>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</si>
  <si>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</si>
  <si>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</si>
  <si>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</si>
  <si>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</si>
  <si>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</si>
  <si>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</si>
  <si>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</si>
  <si>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</si>
  <si>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</si>
  <si>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</si>
  <si>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</si>
  <si>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</si>
  <si>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</si>
  <si>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</si>
  <si>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</si>
  <si>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</si>
  <si>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</si>
  <si>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</si>
  <si>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</si>
  <si>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</si>
  <si>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</si>
  <si>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</si>
  <si>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</si>
  <si>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</si>
  <si>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</si>
  <si>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</si>
  <si>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</si>
  <si>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</si>
  <si>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</si>
  <si>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</si>
  <si>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</si>
  <si>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</si>
  <si>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</si>
  <si>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</si>
  <si>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</si>
  <si>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</si>
  <si>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</si>
  <si>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</si>
  <si>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</si>
  <si>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</si>
  <si>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</si>
  <si>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</si>
  <si>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</si>
  <si>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</si>
  <si>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</si>
  <si>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</si>
  <si>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</si>
  <si>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</si>
  <si>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</si>
  <si>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</si>
  <si>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</si>
  <si>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</si>
  <si>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</si>
  <si>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</si>
  <si>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</si>
  <si>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</si>
  <si>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</si>
  <si>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</si>
  <si>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</si>
  <si>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</si>
  <si>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</si>
  <si>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</si>
  <si>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</si>
  <si>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</si>
  <si>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</si>
  <si>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</si>
  <si>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</si>
  <si>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</si>
  <si>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</si>
  <si>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</si>
  <si>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</si>
  <si>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</si>
  <si>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</si>
  <si>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</si>
  <si>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</si>
  <si>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</si>
  <si>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</si>
  <si>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</si>
  <si>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</si>
  <si>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</si>
  <si>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</si>
  <si>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</si>
  <si>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</si>
  <si>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</si>
  <si>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</si>
  <si>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</si>
  <si>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</si>
  <si>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</si>
  <si>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</si>
  <si>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</si>
  <si>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</si>
  <si>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</si>
  <si>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</si>
  <si>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</si>
  <si>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</si>
  <si>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</si>
  <si>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</si>
  <si>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</si>
  <si>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</si>
  <si>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</si>
  <si>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</si>
  <si>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</si>
  <si>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</si>
  <si>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</si>
  <si>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</si>
  <si>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</si>
  <si>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</si>
  <si>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</si>
  <si>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</si>
  <si>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</si>
  <si>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</si>
  <si>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</si>
  <si>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</si>
  <si>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</si>
  <si>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</si>
  <si>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</si>
  <si>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</si>
  <si>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</si>
  <si>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</si>
  <si>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</si>
  <si>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</si>
  <si>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</si>
  <si>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</si>
  <si>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</si>
  <si>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</si>
  <si>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</si>
  <si>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</si>
  <si>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</si>
  <si>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</si>
  <si>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</si>
  <si>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</si>
  <si>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</si>
  <si>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</si>
  <si>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</si>
  <si>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</si>
  <si>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</si>
  <si>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</si>
  <si>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</si>
  <si>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</si>
  <si>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</si>
  <si>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</si>
  <si>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</si>
  <si>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</si>
  <si>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</si>
  <si>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</si>
  <si>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</si>
  <si>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</si>
  <si>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</si>
  <si>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</si>
  <si>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</si>
  <si>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</si>
  <si>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</si>
  <si>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</si>
  <si>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</si>
  <si>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</si>
  <si>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</si>
  <si>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</si>
  <si>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</si>
  <si>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</si>
  <si>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</si>
  <si>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</si>
  <si>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</si>
  <si>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</si>
  <si>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</si>
  <si>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</si>
  <si>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</si>
  <si>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</si>
  <si>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</si>
  <si>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</si>
  <si>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</si>
  <si>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</si>
  <si>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</si>
  <si>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</si>
  <si>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</si>
  <si>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</si>
  <si>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</si>
  <si>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</si>
  <si>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</si>
  <si>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</si>
  <si>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</si>
  <si>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</si>
  <si>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</si>
  <si>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</si>
  <si>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</si>
  <si>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</si>
  <si>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</si>
  <si>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</si>
  <si>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</si>
  <si>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</si>
  <si>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</si>
  <si>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</si>
  <si>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</si>
  <si>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</si>
  <si>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</si>
  <si>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</si>
  <si>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</si>
  <si>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</si>
  <si>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</si>
  <si>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</si>
  <si>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</si>
  <si>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</si>
  <si>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</si>
  <si>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</si>
  <si>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</si>
  <si>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</si>
  <si>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</si>
  <si>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</si>
  <si>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</si>
  <si>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</si>
  <si>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</si>
  <si>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</si>
  <si>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</si>
  <si>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</si>
  <si>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</si>
  <si>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</si>
  <si>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</si>
  <si>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</si>
  <si>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</si>
  <si>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</si>
  <si>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</si>
  <si>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</si>
  <si>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</si>
  <si>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</si>
  <si>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</si>
  <si>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</si>
  <si>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</si>
  <si>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</si>
  <si>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</si>
  <si>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</si>
  <si>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</si>
  <si>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</si>
  <si>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</si>
  <si>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</si>
  <si>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</si>
  <si>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</si>
  <si>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</si>
  <si>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</si>
  <si>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</si>
  <si>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</si>
  <si>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</si>
  <si>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</si>
  <si>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</si>
  <si>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</si>
  <si>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</si>
  <si>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</si>
  <si>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</si>
  <si>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</si>
  <si>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</si>
  <si>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</si>
  <si>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</si>
  <si>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</si>
  <si>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</si>
  <si>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</si>
  <si>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</si>
  <si>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</si>
  <si>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</si>
  <si>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</si>
  <si>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</si>
  <si>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</si>
  <si>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</si>
  <si>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</si>
  <si>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</si>
  <si>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</si>
  <si>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</si>
  <si>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</si>
  <si>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</si>
  <si>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</si>
  <si>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</si>
  <si>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</si>
  <si>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</si>
  <si>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</si>
  <si>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</si>
  <si>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</si>
  <si>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</si>
  <si>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</si>
  <si>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</si>
  <si>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</si>
  <si>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</si>
  <si>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</si>
  <si>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</si>
  <si>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</si>
  <si>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</si>
  <si>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</si>
  <si>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</si>
  <si>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</si>
  <si>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</si>
  <si>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</si>
  <si>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</si>
  <si>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</si>
  <si>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</si>
  <si>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</si>
  <si>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</si>
  <si>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</si>
  <si>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</si>
  <si>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</si>
  <si>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</si>
  <si>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</si>
  <si>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</si>
  <si>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</si>
  <si>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</si>
  <si>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</si>
  <si>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</si>
  <si>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</si>
  <si>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</si>
  <si>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</si>
  <si>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</si>
  <si>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</si>
  <si>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</si>
  <si>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</si>
  <si>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</si>
  <si>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</si>
  <si>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</si>
  <si>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</si>
  <si>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</si>
  <si>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</si>
  <si>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</si>
  <si>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</si>
  <si>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</si>
  <si>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</si>
  <si>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</si>
  <si>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</si>
  <si>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</si>
  <si>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</si>
  <si>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</si>
  <si>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</si>
  <si>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</si>
  <si>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</si>
  <si>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</si>
  <si>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</si>
  <si>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</si>
  <si>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</si>
  <si>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</si>
  <si>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</si>
  <si>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</si>
  <si>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</si>
  <si>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</si>
  <si>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</si>
  <si>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</si>
  <si>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</si>
  <si>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</si>
  <si>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</si>
  <si>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</si>
  <si>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</si>
  <si>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</si>
  <si>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</si>
  <si>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</si>
  <si>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</si>
  <si>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</si>
  <si>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</si>
  <si>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</si>
  <si>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</si>
  <si>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</si>
  <si>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</si>
  <si>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</si>
  <si>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</si>
  <si>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</si>
  <si>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</si>
  <si>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</si>
  <si>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</si>
  <si>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</si>
  <si>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</si>
  <si>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</si>
  <si>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</si>
  <si>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</si>
  <si>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</si>
  <si>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</si>
  <si>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</si>
  <si>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</si>
  <si>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</si>
  <si>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</si>
  <si>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</si>
  <si>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</si>
  <si>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</si>
  <si>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</si>
  <si>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</si>
  <si>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</si>
  <si>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</si>
  <si>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</si>
  <si>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</si>
  <si>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</si>
  <si>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</si>
  <si>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</si>
  <si>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</si>
  <si>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</si>
  <si>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</si>
  <si>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</si>
  <si>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</si>
  <si>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</si>
  <si>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</si>
  <si>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</si>
  <si>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</si>
  <si>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</si>
  <si>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</si>
  <si>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</si>
  <si>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</si>
  <si>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</si>
  <si>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</si>
  <si>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</si>
  <si>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</si>
  <si>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</si>
  <si>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</si>
  <si>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</si>
  <si>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</si>
  <si>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</si>
  <si>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</si>
  <si>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</si>
  <si>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</si>
  <si>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</si>
  <si>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</si>
  <si>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</si>
  <si>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</si>
  <si>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</si>
  <si>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</si>
  <si>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</si>
  <si>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</si>
  <si>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</si>
  <si>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</si>
  <si>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</si>
  <si>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</si>
  <si>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</si>
  <si>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</si>
  <si>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</si>
  <si>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</si>
  <si>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</si>
  <si>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</si>
  <si>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</si>
  <si>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</si>
  <si>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</si>
  <si>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</si>
  <si>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</si>
  <si>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</si>
  <si>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</si>
  <si>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</si>
  <si>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</si>
  <si>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</si>
  <si>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</si>
  <si>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</si>
  <si>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</si>
  <si>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</si>
  <si>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</si>
  <si>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</si>
  <si>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</si>
  <si>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</si>
  <si>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</si>
  <si>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</si>
  <si>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</si>
  <si>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</si>
  <si>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</si>
  <si>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</si>
  <si>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</si>
  <si>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</si>
  <si>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</si>
  <si>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</si>
  <si>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</si>
  <si>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</si>
  <si>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</si>
  <si>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</si>
  <si>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</si>
  <si>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</si>
  <si>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</si>
  <si>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</si>
  <si>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</si>
  <si>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</si>
  <si>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</si>
  <si>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</si>
  <si>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</si>
  <si>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</si>
  <si>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</si>
  <si>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</si>
  <si>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</si>
  <si>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</si>
  <si>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</si>
  <si>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</si>
  <si>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</si>
  <si>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</si>
  <si>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</si>
  <si>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</si>
  <si>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</si>
  <si>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</si>
  <si>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</si>
  <si>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</si>
  <si>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</si>
  <si>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</si>
  <si>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</si>
  <si>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</si>
  <si>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</si>
  <si>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</si>
  <si>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</si>
  <si>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</si>
  <si>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</si>
  <si>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</si>
  <si>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</si>
  <si>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</si>
  <si>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</si>
  <si>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</si>
  <si>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</si>
  <si>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</si>
  <si>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</si>
  <si>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</si>
  <si>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</si>
  <si>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</si>
  <si>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</si>
  <si>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</si>
  <si>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</si>
  <si>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</si>
  <si>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</si>
  <si>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</si>
  <si>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</si>
  <si>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</si>
  <si>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</si>
  <si>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</si>
  <si>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</si>
  <si>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</si>
  <si>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</si>
  <si>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</si>
  <si>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</si>
  <si>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</si>
  <si>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</si>
  <si>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</si>
  <si>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</si>
  <si>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</si>
  <si>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</si>
  <si>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</si>
  <si>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</si>
  <si>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</si>
  <si>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</si>
  <si>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</si>
  <si>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</si>
  <si>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</si>
  <si>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</si>
  <si>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</si>
  <si>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</si>
  <si>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</si>
  <si>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</si>
  <si>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</si>
  <si>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</si>
  <si>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</si>
  <si>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</si>
  <si>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</si>
  <si>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</si>
  <si>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</si>
  <si>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</si>
  <si>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</si>
  <si>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</si>
  <si>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</si>
  <si>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</si>
  <si>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</si>
  <si>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</si>
  <si>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</si>
  <si>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</si>
  <si>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</si>
  <si>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</si>
  <si>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</si>
  <si>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</si>
  <si>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</si>
  <si>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</si>
  <si>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</si>
  <si>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</si>
  <si>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</si>
  <si>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</si>
  <si>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</si>
  <si>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</si>
  <si>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</si>
  <si>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</si>
  <si>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</si>
  <si>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</si>
  <si>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</si>
  <si>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</si>
  <si>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</si>
  <si>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</si>
  <si>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</si>
  <si>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</si>
  <si>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</si>
  <si>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</si>
  <si>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</si>
  <si>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</si>
  <si>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</si>
  <si>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</si>
  <si>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</si>
  <si>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</si>
  <si>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</si>
  <si>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</si>
  <si>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</si>
  <si>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</si>
  <si>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</si>
  <si>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</si>
  <si>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</si>
  <si>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</si>
  <si>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</si>
  <si>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</si>
  <si>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</si>
  <si>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</si>
  <si>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</si>
  <si>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</si>
  <si>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</si>
  <si>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</si>
  <si>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</si>
  <si>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</si>
  <si>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</si>
  <si>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</si>
  <si>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</si>
  <si>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</si>
  <si>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</si>
  <si>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</si>
  <si>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</si>
  <si>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</si>
  <si>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</si>
  <si>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</si>
  <si>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</si>
  <si>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</si>
  <si>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</si>
  <si>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</si>
  <si>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</si>
  <si>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</si>
  <si>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</si>
  <si>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</si>
  <si>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</si>
  <si>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</si>
  <si>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</si>
  <si>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</si>
  <si>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</si>
  <si>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</si>
  <si>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</si>
  <si>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</si>
  <si>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</si>
  <si>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</si>
  <si>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</si>
  <si>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</si>
  <si>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</si>
  <si>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</si>
  <si>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</si>
  <si>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</si>
  <si>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</si>
  <si>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</si>
  <si>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</si>
  <si>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</si>
  <si>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</si>
  <si>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</si>
  <si>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</si>
  <si>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</si>
  <si>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</si>
  <si>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</si>
  <si>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</si>
  <si>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</si>
  <si>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</si>
  <si>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</si>
  <si>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</si>
  <si>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</si>
  <si>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</si>
  <si>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</si>
  <si>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</si>
  <si>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</si>
  <si>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</si>
  <si>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</si>
  <si>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</si>
  <si>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</si>
  <si>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</si>
  <si>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</si>
  <si>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</si>
  <si>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</si>
  <si>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</si>
  <si>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</si>
  <si>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</si>
  <si>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</si>
  <si>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</si>
  <si>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</si>
  <si>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</si>
  <si>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</si>
  <si>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</si>
  <si>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</si>
  <si>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</si>
  <si>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</si>
  <si>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</si>
  <si>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</si>
  <si>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</si>
  <si>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</si>
  <si>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</si>
  <si>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</si>
  <si>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</si>
  <si>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</si>
  <si>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</si>
  <si>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</si>
  <si>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</si>
  <si>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</si>
  <si>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</si>
  <si>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</si>
  <si>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</si>
  <si>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</si>
  <si>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</si>
  <si>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</si>
  <si>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</si>
  <si>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</si>
  <si>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</si>
  <si>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</si>
  <si>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</si>
  <si>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</si>
  <si>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</si>
  <si>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</si>
  <si>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</si>
  <si>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</si>
  <si>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</si>
  <si>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</si>
  <si>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</si>
  <si>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</si>
  <si>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</si>
  <si>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</si>
  <si>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</si>
  <si>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</si>
  <si>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</si>
  <si>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</si>
  <si>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</si>
  <si>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</si>
  <si>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</si>
  <si>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</si>
  <si>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</si>
  <si>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</si>
  <si>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</si>
  <si>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</si>
  <si>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</si>
  <si>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</si>
  <si>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</si>
  <si>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</si>
  <si>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</si>
  <si>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</si>
  <si>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</si>
  <si>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</si>
  <si>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</si>
  <si>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</si>
  <si>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</si>
  <si>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</si>
  <si>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</si>
  <si>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</si>
  <si>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</si>
  <si>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</si>
  <si>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</si>
  <si>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</si>
  <si>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</si>
  <si>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</si>
  <si>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</si>
  <si>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</si>
  <si>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</si>
  <si>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</si>
  <si>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</si>
  <si>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</si>
  <si>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</si>
  <si>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</si>
  <si>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</si>
  <si>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</si>
  <si>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</si>
  <si>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</si>
  <si>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</si>
  <si>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</si>
  <si>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</si>
  <si>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</si>
  <si>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</si>
  <si>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</si>
  <si>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</si>
  <si>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</si>
  <si>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</si>
  <si>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</si>
  <si>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</si>
  <si>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</si>
  <si>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</si>
  <si>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</si>
  <si>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</si>
  <si>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</si>
  <si>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</si>
  <si>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</si>
  <si>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</si>
  <si>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</si>
  <si>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</si>
  <si>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</si>
  <si>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</si>
  <si>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</si>
  <si>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</si>
  <si>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</si>
  <si>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</si>
  <si>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</si>
  <si>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</si>
  <si>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</si>
  <si>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</si>
  <si>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</si>
  <si>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</si>
  <si>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</si>
  <si>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</si>
  <si>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</si>
  <si>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</si>
  <si>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</si>
  <si>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</si>
  <si>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</si>
  <si>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</si>
  <si>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</si>
  <si>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</si>
  <si>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</si>
  <si>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</si>
  <si>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</si>
  <si>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</si>
  <si>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</si>
  <si>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</si>
  <si>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</si>
  <si>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</si>
  <si>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</si>
  <si>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</si>
  <si>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</si>
  <si>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</si>
  <si>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</si>
  <si>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</si>
  <si>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</si>
  <si>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</si>
  <si>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</si>
  <si>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</si>
  <si>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</si>
  <si>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</si>
  <si>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</si>
  <si>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</si>
  <si>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</si>
  <si>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</si>
  <si>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</si>
  <si>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</si>
  <si>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</si>
  <si>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</si>
  <si>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</si>
  <si>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</si>
  <si>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</si>
  <si>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</si>
  <si>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</si>
  <si>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</si>
  <si>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</si>
  <si>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</si>
  <si>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</si>
  <si>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</si>
  <si>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</si>
  <si>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</si>
  <si>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</si>
  <si>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</si>
  <si>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</si>
  <si>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</si>
  <si>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</si>
  <si>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</si>
  <si>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</si>
  <si>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</si>
  <si>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</si>
  <si>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</si>
  <si>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</si>
  <si>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</si>
  <si>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</si>
  <si>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</si>
  <si>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</si>
  <si>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</si>
  <si>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</si>
  <si>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</si>
  <si>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</si>
  <si>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</si>
  <si>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</si>
  <si>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</si>
  <si>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</si>
  <si>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</si>
  <si>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</si>
  <si>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</si>
  <si>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</si>
  <si>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</si>
  <si>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</si>
  <si>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</si>
  <si>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</si>
  <si>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</si>
  <si>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</si>
  <si>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</si>
  <si>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</si>
  <si>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</si>
  <si>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</si>
  <si>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</si>
  <si>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</si>
  <si>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</si>
  <si>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</si>
  <si>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</si>
  <si>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</si>
  <si>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</si>
  <si>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</si>
  <si>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</si>
  <si>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</si>
  <si>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</si>
  <si>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</si>
  <si>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</si>
  <si>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</si>
  <si>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</si>
  <si>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</si>
  <si>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</si>
  <si>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</si>
  <si>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</si>
  <si>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</si>
  <si>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</si>
  <si>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</si>
  <si>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</si>
  <si>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</si>
  <si>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</si>
  <si>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</si>
  <si>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</si>
  <si>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</si>
  <si>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</si>
  <si>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</si>
  <si>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</si>
  <si>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</si>
  <si>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</si>
  <si>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</si>
  <si>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</si>
  <si>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</si>
  <si>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</si>
  <si>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</si>
  <si>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</si>
  <si>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</si>
  <si>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</si>
  <si>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</si>
  <si>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</si>
  <si>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</si>
  <si>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</si>
  <si>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</si>
  <si>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</si>
  <si>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</si>
  <si>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</si>
  <si>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</si>
  <si>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</si>
  <si>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</si>
  <si>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</si>
  <si>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</si>
  <si>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</si>
  <si>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</si>
  <si>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</si>
  <si>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</si>
  <si>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</si>
  <si>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</si>
  <si>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</si>
  <si>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</si>
  <si>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</si>
  <si>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</si>
  <si>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</si>
  <si>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</si>
  <si>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</si>
  <si>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</si>
  <si>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</si>
  <si>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</si>
  <si>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</si>
  <si>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</si>
  <si>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</si>
  <si>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</si>
  <si>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</si>
  <si>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</si>
  <si>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</si>
  <si>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</si>
  <si>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</si>
  <si>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</si>
  <si>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</si>
  <si>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</si>
  <si>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</si>
  <si>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</si>
  <si>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</si>
  <si>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</si>
  <si>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</si>
  <si>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</si>
  <si>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</si>
  <si>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</si>
  <si>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</si>
  <si>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</si>
  <si>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</si>
  <si>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</si>
  <si>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</si>
  <si>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</si>
  <si>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</si>
  <si>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</si>
  <si>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</si>
  <si>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</si>
  <si>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</si>
  <si>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</si>
  <si>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</si>
  <si>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</si>
  <si>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</si>
  <si>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</si>
  <si>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</si>
  <si>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</si>
  <si>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</si>
  <si>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</si>
  <si>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</si>
  <si>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</si>
  <si>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</si>
  <si>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</si>
  <si>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</si>
  <si>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</si>
  <si>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</si>
  <si>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</si>
  <si>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</si>
  <si>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</si>
  <si>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</si>
  <si>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</si>
  <si>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</si>
  <si>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</si>
  <si>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</si>
  <si>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</si>
  <si>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</si>
  <si>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</si>
  <si>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</si>
  <si>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</si>
  <si>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</si>
  <si>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</si>
  <si>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</si>
  <si>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</si>
  <si>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</si>
  <si>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</si>
  <si>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</si>
  <si>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</si>
  <si>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</si>
  <si>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</si>
  <si>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</si>
  <si>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</si>
  <si>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</si>
  <si>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</si>
  <si>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</si>
  <si>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</si>
  <si>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</si>
  <si>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</si>
  <si>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</si>
  <si>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</si>
  <si>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</si>
  <si>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</si>
  <si>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</si>
  <si>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</si>
  <si>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</si>
  <si>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</si>
  <si>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</si>
  <si>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</si>
  <si>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</si>
  <si>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</si>
  <si>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</si>
  <si>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</si>
  <si>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</si>
  <si>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</si>
  <si>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</si>
  <si>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</si>
  <si>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</si>
  <si>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</si>
  <si>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</si>
  <si>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</si>
  <si>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</si>
  <si>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</si>
  <si>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</si>
  <si>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</si>
  <si>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</si>
  <si>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</si>
  <si>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</si>
  <si>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</si>
  <si>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</si>
  <si>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</si>
  <si>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</si>
  <si>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</si>
  <si>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</si>
  <si>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</si>
  <si>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</si>
  <si>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</si>
  <si>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</si>
  <si>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</si>
  <si>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</si>
  <si>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</si>
  <si>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</si>
  <si>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</si>
  <si>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</si>
  <si>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</si>
  <si>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</si>
  <si>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</si>
  <si>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</si>
  <si>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</si>
  <si>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</si>
  <si>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</si>
  <si>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</si>
  <si>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</si>
  <si>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</si>
  <si>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</si>
  <si>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</si>
  <si>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</si>
  <si>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</si>
  <si>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</si>
  <si>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</si>
  <si>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</si>
  <si>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</si>
  <si>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</si>
  <si>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</si>
  <si>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</si>
  <si>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</si>
  <si>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</si>
  <si>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</si>
  <si>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</si>
  <si>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</si>
  <si>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</si>
  <si>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</si>
  <si>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</si>
  <si>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</si>
  <si>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</si>
  <si>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</si>
  <si>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</si>
  <si>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</si>
  <si>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</si>
  <si>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</si>
  <si>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</si>
  <si>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</si>
  <si>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</si>
  <si>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</si>
  <si>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</si>
  <si>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</si>
  <si>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</si>
  <si>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</si>
  <si>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</si>
  <si>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</si>
  <si>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</si>
  <si>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</si>
  <si>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</si>
  <si>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</si>
  <si>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</si>
  <si>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</si>
  <si>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</si>
  <si>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</si>
  <si>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</si>
  <si>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</si>
  <si>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</si>
  <si>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</si>
  <si>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</si>
  <si>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</si>
  <si>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</si>
  <si>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</si>
  <si>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</si>
  <si>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</si>
  <si>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</si>
  <si>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</si>
  <si>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</si>
  <si>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</si>
  <si>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</si>
  <si>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</si>
  <si>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</si>
  <si>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</si>
  <si>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</si>
  <si>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</si>
  <si>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</si>
  <si>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</si>
  <si>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</si>
  <si>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</si>
  <si>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</si>
  <si>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</si>
  <si>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</si>
  <si>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</si>
  <si>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</si>
  <si>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</si>
  <si>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</si>
  <si>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</si>
  <si>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</si>
  <si>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</si>
  <si>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</si>
  <si>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</si>
  <si>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</si>
  <si>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</si>
  <si>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</si>
  <si>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</si>
  <si>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</si>
  <si>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</si>
  <si>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</si>
  <si>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</si>
  <si>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</si>
  <si>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</si>
  <si>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</si>
  <si>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</si>
  <si>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</si>
  <si>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</si>
  <si>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</si>
  <si>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</si>
  <si>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</si>
  <si>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</si>
  <si>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</si>
  <si>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</si>
  <si>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</si>
  <si>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</si>
  <si>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</si>
  <si>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</si>
  <si>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</si>
  <si>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</si>
  <si>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</si>
  <si>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</si>
  <si>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</si>
  <si>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</si>
  <si>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</si>
  <si>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</si>
  <si>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</si>
  <si>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</si>
  <si>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</si>
  <si>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</si>
  <si>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</si>
  <si>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</si>
  <si>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</si>
  <si>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</si>
  <si>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</si>
  <si>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</si>
  <si>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</si>
  <si>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</si>
  <si>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</si>
  <si>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</si>
  <si>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</si>
  <si>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</si>
  <si>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</si>
  <si>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</si>
  <si>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</si>
  <si>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</si>
  <si>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</si>
  <si>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</si>
  <si>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</si>
  <si>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</si>
  <si>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</si>
  <si>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</si>
  <si>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</si>
  <si>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</si>
  <si>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</si>
  <si>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</si>
  <si>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</si>
  <si>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</si>
  <si>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</si>
  <si>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</si>
  <si>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</si>
  <si>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</si>
  <si>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</si>
  <si>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</si>
  <si>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</si>
  <si>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</si>
  <si>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</si>
  <si>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</si>
  <si>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</si>
  <si>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</si>
  <si>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</si>
  <si>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</si>
  <si>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</si>
  <si>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</si>
  <si>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</si>
  <si>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</si>
  <si>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</si>
  <si>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</si>
  <si>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</si>
  <si>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</si>
  <si>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</si>
  <si>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</si>
  <si>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</si>
  <si>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</si>
  <si>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</si>
  <si>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</si>
  <si>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</si>
  <si>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</si>
  <si>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</si>
  <si>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</si>
  <si>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</si>
  <si>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</si>
  <si>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</si>
  <si>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</si>
  <si>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</si>
  <si>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</si>
  <si>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</si>
  <si>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</si>
  <si>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</si>
  <si>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</si>
  <si>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</si>
  <si>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</si>
  <si>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</si>
  <si>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</si>
  <si>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</si>
  <si>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</si>
  <si>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</si>
  <si>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</si>
  <si>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</si>
  <si>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</si>
  <si>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</si>
  <si>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</si>
  <si>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</si>
  <si>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</si>
  <si>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</si>
  <si>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</si>
  <si>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</si>
  <si>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</si>
  <si>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</si>
  <si>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</si>
  <si>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</si>
  <si>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</si>
  <si>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</si>
  <si>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</si>
  <si>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</si>
  <si>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</si>
  <si>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</si>
  <si>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</si>
  <si>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</si>
  <si>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</si>
  <si>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</si>
  <si>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</si>
  <si>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</si>
  <si>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</si>
  <si>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</si>
  <si>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</si>
  <si>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</si>
  <si>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</si>
  <si>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</si>
  <si>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</si>
  <si>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</si>
  <si>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</si>
  <si>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</si>
  <si>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</si>
  <si>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</si>
  <si>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</si>
  <si>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</si>
  <si>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</si>
  <si>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</si>
  <si>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</si>
  <si>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</si>
  <si>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</si>
  <si>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</si>
  <si>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</si>
  <si>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</si>
  <si>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</si>
  <si>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</si>
  <si>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</si>
  <si>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</si>
  <si>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</si>
  <si>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</si>
  <si>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</si>
  <si>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</si>
  <si>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</si>
  <si>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</si>
  <si>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</si>
  <si>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</si>
  <si>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</si>
  <si>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</si>
  <si>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</si>
  <si>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</si>
  <si>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</si>
  <si>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</si>
  <si>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</si>
  <si>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</si>
  <si>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</si>
  <si>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</si>
  <si>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</si>
  <si>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</si>
  <si>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</si>
  <si>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</si>
  <si>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</si>
  <si>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</si>
  <si>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</si>
  <si>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</si>
  <si>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</si>
  <si>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</si>
  <si>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</si>
  <si>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</si>
  <si>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</si>
  <si>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</si>
  <si>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</si>
  <si>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</si>
  <si>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</si>
  <si>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</si>
  <si>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</si>
  <si>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</si>
  <si>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</si>
  <si>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</si>
  <si>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</si>
  <si>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</si>
  <si>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</si>
  <si>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</si>
  <si>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</si>
  <si>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</si>
  <si>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</si>
  <si>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</si>
  <si>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</si>
  <si>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</si>
  <si>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</si>
  <si>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</si>
  <si>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</si>
  <si>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</si>
  <si>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</si>
  <si>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</si>
  <si>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</si>
  <si>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</si>
  <si>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</si>
  <si>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</si>
  <si>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</si>
  <si>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</si>
  <si>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</si>
  <si>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</si>
  <si>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</si>
  <si>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</si>
  <si>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</si>
  <si>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</si>
  <si>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</si>
  <si>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</si>
  <si>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</si>
  <si>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</si>
  <si>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</si>
  <si>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</si>
  <si>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</si>
  <si>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</si>
  <si>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</si>
  <si>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</si>
  <si>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</si>
  <si>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</si>
  <si>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</si>
  <si>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</si>
  <si>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</si>
  <si>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</si>
  <si>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</si>
  <si>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</si>
  <si>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</si>
  <si>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</si>
  <si>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</si>
  <si>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</si>
  <si>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</si>
  <si>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</si>
  <si>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</si>
  <si>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</si>
  <si>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</si>
  <si>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</si>
  <si>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</si>
  <si>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</si>
  <si>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</si>
  <si>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</si>
  <si>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</si>
  <si>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</si>
  <si>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</si>
  <si>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</si>
  <si>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</si>
  <si>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</si>
  <si>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</si>
  <si>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</si>
  <si>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</si>
  <si>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</si>
  <si>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</si>
  <si>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</si>
  <si>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</si>
  <si>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</si>
  <si>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</si>
  <si>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</si>
  <si>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</si>
  <si>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</si>
  <si>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</si>
  <si>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</si>
  <si>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</si>
  <si>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</si>
  <si>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</si>
  <si>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</si>
  <si>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</si>
  <si>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</si>
  <si>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</si>
  <si>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</si>
  <si>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</si>
  <si>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</si>
  <si>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</si>
  <si>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</si>
  <si>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</si>
  <si>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</si>
  <si>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</si>
  <si>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</si>
  <si>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</si>
  <si>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</si>
  <si>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</si>
  <si>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</si>
  <si>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</si>
  <si>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</si>
  <si>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</si>
  <si>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</si>
  <si>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</si>
  <si>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</si>
  <si>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</si>
  <si>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</si>
  <si>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</si>
  <si>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</si>
  <si>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</si>
  <si>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</si>
  <si>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</si>
  <si>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</si>
  <si>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</si>
  <si>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</si>
  <si>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</si>
  <si>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</si>
  <si>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</si>
  <si>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</si>
  <si>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</si>
  <si>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</si>
  <si>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</si>
  <si>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</si>
  <si>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</si>
  <si>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</si>
  <si>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</si>
  <si>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</si>
  <si>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</si>
  <si>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</si>
  <si>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</si>
  <si>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</si>
  <si>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</si>
  <si>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</si>
  <si>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</si>
  <si>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</si>
  <si>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</si>
  <si>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</si>
  <si>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</si>
  <si>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</si>
  <si>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</si>
  <si>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</si>
  <si>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</si>
  <si>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</si>
  <si>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</si>
  <si>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</si>
  <si>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</si>
  <si>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</si>
  <si>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</si>
  <si>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</si>
  <si>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</si>
  <si>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</si>
  <si>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</si>
  <si>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</si>
  <si>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</si>
  <si>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</si>
  <si>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</si>
  <si>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</si>
  <si>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</si>
  <si>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</si>
  <si>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</si>
  <si>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</si>
  <si>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</si>
  <si>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</si>
  <si>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</si>
  <si>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</si>
  <si>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</si>
  <si>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</si>
  <si>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</si>
  <si>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</si>
  <si>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</si>
  <si>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</si>
  <si>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</si>
  <si>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</si>
  <si>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</si>
  <si>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</si>
  <si>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</si>
  <si>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</si>
  <si>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</si>
  <si>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</si>
  <si>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</si>
  <si>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</si>
  <si>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</si>
  <si>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</si>
  <si>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</si>
  <si>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</si>
  <si>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</si>
  <si>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</si>
  <si>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</si>
  <si>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</si>
  <si>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</si>
  <si>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</si>
  <si>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</si>
  <si>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</si>
  <si>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</si>
  <si>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</si>
  <si>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</si>
  <si>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</si>
  <si>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</si>
  <si>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</si>
  <si>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</si>
  <si>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</si>
  <si>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</si>
  <si>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</si>
  <si>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</si>
  <si>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</si>
  <si>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</si>
  <si>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</si>
  <si>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</si>
  <si>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</si>
  <si>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</si>
  <si>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</si>
  <si>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</si>
  <si>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</si>
  <si>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</si>
  <si>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</si>
  <si>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</si>
  <si>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</si>
  <si>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</si>
  <si>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</si>
  <si>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</si>
  <si>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</si>
  <si>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</si>
  <si>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</si>
  <si>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</si>
  <si>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</si>
  <si>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</si>
  <si>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</si>
  <si>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</si>
  <si>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</si>
  <si>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</si>
  <si>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</si>
  <si>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</si>
  <si>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</si>
  <si>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</si>
  <si>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</si>
  <si>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</si>
  <si>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</si>
  <si>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</si>
  <si>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</si>
  <si>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</si>
  <si>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</si>
  <si>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</si>
  <si>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</si>
  <si>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</si>
  <si>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</si>
  <si>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</si>
  <si>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</si>
  <si>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</si>
  <si>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</si>
  <si>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</si>
  <si>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</si>
  <si>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</si>
  <si>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</si>
  <si>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</si>
  <si>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</si>
  <si>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</si>
  <si>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</si>
  <si>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</si>
  <si>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</si>
  <si>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</si>
  <si>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</si>
  <si>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</si>
  <si>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</si>
  <si>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</si>
  <si>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</si>
  <si>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</si>
  <si>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</si>
  <si>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</si>
  <si>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</si>
  <si>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</si>
  <si>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</si>
  <si>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</si>
  <si>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</si>
  <si>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</si>
  <si>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</si>
  <si>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</si>
  <si>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</si>
  <si>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</si>
  <si>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</si>
  <si>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</si>
  <si>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</si>
  <si>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</si>
  <si>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</si>
  <si>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</si>
  <si>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</si>
  <si>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</si>
  <si>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</si>
  <si>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</si>
  <si>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</si>
  <si>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</si>
  <si>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</si>
  <si>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</si>
  <si>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</si>
  <si>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</si>
  <si>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</si>
  <si>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</si>
  <si>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</si>
  <si>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</si>
  <si>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</si>
  <si>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</si>
  <si>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</si>
  <si>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</si>
  <si>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</si>
  <si>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</si>
  <si>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</si>
  <si>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</si>
  <si>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</si>
  <si>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</si>
  <si>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</si>
  <si>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</si>
  <si>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</si>
  <si>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</si>
  <si>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</si>
  <si>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</si>
  <si>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</si>
  <si>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</si>
  <si>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</si>
  <si>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</si>
  <si>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</si>
  <si>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</si>
  <si>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</si>
  <si>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</si>
  <si>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</si>
  <si>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</si>
  <si>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</si>
  <si>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</si>
  <si>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</si>
  <si>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</si>
  <si>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</si>
  <si>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</si>
  <si>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</si>
  <si>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</si>
  <si>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</si>
  <si>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</si>
  <si>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</si>
  <si>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</si>
  <si>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</si>
  <si>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</si>
  <si>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</si>
  <si>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</si>
  <si>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</si>
  <si>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</si>
  <si>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</si>
  <si>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</si>
  <si>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</si>
  <si>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</si>
  <si>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</si>
  <si>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</si>
  <si>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</si>
  <si>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</si>
  <si>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</si>
  <si>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</si>
  <si>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</si>
  <si>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</si>
  <si>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</si>
  <si>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</si>
  <si>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</si>
  <si>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</si>
  <si>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</si>
  <si>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</si>
  <si>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</si>
  <si>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</si>
  <si>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</si>
  <si>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</si>
  <si>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</si>
  <si>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</si>
  <si>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</si>
  <si>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</si>
  <si>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</si>
  <si>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</si>
  <si>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</si>
  <si>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</si>
  <si>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</si>
  <si>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</si>
  <si>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</si>
  <si>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</si>
  <si>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</si>
  <si>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</si>
  <si>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</si>
  <si>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</si>
  <si>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</si>
  <si>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</si>
  <si>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</si>
  <si>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</si>
  <si>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</si>
  <si>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</si>
  <si>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</si>
  <si>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</si>
  <si>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</si>
  <si>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</si>
  <si>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</si>
  <si>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</si>
  <si>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</si>
  <si>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</si>
  <si>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</si>
  <si>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</si>
  <si>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</si>
  <si>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</si>
  <si>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</si>
  <si>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</si>
  <si>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</si>
  <si>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</si>
  <si>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</si>
  <si>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</si>
  <si>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</si>
  <si>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</si>
  <si>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</si>
  <si>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</si>
  <si>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</si>
  <si>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</si>
  <si>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</si>
  <si>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</si>
  <si>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</si>
  <si>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</si>
  <si>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</si>
  <si>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</si>
  <si>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</si>
  <si>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</si>
  <si>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</si>
  <si>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</si>
  <si>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</si>
  <si>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</si>
  <si>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</si>
  <si>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</si>
  <si>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</si>
  <si>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</si>
  <si>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</si>
  <si>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</si>
  <si>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</si>
  <si>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</si>
  <si>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</si>
  <si>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</si>
  <si>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</si>
  <si>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</si>
  <si>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</si>
  <si>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</si>
  <si>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</si>
  <si>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</si>
  <si>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</si>
  <si>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</si>
  <si>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</si>
  <si>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</si>
  <si>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</si>
  <si>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</si>
  <si>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</si>
  <si>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</si>
  <si>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</si>
  <si>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</si>
  <si>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</si>
  <si>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</si>
  <si>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</si>
  <si>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</si>
  <si>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</si>
  <si>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</si>
  <si>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</si>
  <si>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</si>
  <si>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</si>
  <si>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</si>
  <si>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</si>
  <si>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</si>
  <si>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</si>
  <si>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</si>
  <si>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</si>
  <si>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</si>
  <si>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</si>
  <si>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</si>
  <si>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</si>
  <si>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</si>
  <si>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</si>
  <si>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</si>
  <si>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</si>
  <si>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</si>
  <si>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</si>
  <si>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</si>
  <si>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</si>
  <si>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</si>
  <si>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</si>
  <si>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</si>
  <si>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</si>
  <si>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</si>
  <si>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</si>
  <si>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</si>
  <si>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</si>
  <si>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</si>
  <si>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</si>
  <si>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</si>
  <si>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</si>
  <si>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</si>
  <si>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</si>
  <si>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</si>
  <si>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</si>
  <si>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</si>
  <si>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</si>
  <si>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</si>
  <si>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</si>
  <si>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</si>
  <si>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</si>
  <si>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</si>
  <si>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</si>
  <si>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</si>
  <si>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</si>
  <si>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</si>
  <si>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</si>
  <si>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</si>
  <si>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</si>
  <si>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</si>
  <si>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</si>
  <si>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</si>
  <si>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</si>
  <si>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</si>
  <si>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</si>
  <si>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</si>
  <si>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</si>
  <si>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</si>
  <si>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</si>
  <si>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</si>
  <si>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</si>
  <si>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</si>
  <si>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</si>
  <si>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</si>
  <si>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</si>
  <si>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</si>
  <si>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</si>
  <si>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</si>
  <si>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</si>
  <si>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</si>
  <si>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</si>
  <si>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</si>
  <si>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</si>
  <si>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</si>
  <si>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</si>
  <si>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</si>
  <si>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</si>
  <si>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</si>
  <si>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</si>
  <si>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</si>
  <si>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</si>
  <si>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</si>
  <si>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</si>
  <si>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</si>
  <si>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</si>
  <si>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</si>
  <si>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</si>
  <si>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</si>
  <si>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</si>
  <si>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</si>
  <si>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</si>
  <si>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</si>
  <si>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</si>
  <si>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</si>
  <si>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</si>
  <si>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</si>
  <si>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</si>
  <si>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</si>
  <si>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</si>
  <si>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</si>
  <si>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</si>
  <si>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</si>
  <si>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</si>
  <si>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</si>
  <si>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</si>
  <si>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</si>
  <si>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</si>
  <si>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</si>
  <si>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</si>
  <si>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</si>
  <si>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</si>
  <si>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</si>
  <si>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</si>
  <si>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</si>
  <si>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</si>
  <si>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</si>
  <si>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</si>
  <si>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</si>
  <si>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</si>
  <si>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</si>
  <si>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</si>
  <si>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</si>
  <si>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</si>
  <si>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</si>
  <si>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</si>
  <si>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</si>
  <si>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</si>
  <si>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</si>
  <si>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</si>
  <si>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</si>
  <si>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</si>
  <si>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</si>
  <si>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</si>
  <si>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</si>
  <si>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</si>
  <si>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</si>
  <si>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</si>
  <si>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</si>
  <si>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</si>
  <si>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</si>
  <si>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</si>
  <si>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</si>
  <si>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</si>
  <si>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</si>
  <si>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</si>
  <si>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</si>
  <si>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</si>
  <si>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</si>
  <si>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</si>
  <si>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</si>
  <si>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</si>
  <si>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</si>
  <si>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</si>
  <si>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</si>
  <si>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</si>
  <si>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</si>
  <si>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</si>
  <si>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</si>
  <si>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</si>
  <si>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</si>
  <si>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</si>
  <si>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</si>
  <si>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</si>
  <si>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</si>
  <si>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</si>
  <si>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</si>
  <si>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</si>
  <si>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</si>
  <si>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</si>
  <si>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</si>
  <si>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</si>
  <si>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</si>
  <si>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</si>
  <si>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</si>
  <si>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</si>
  <si>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</si>
  <si>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</si>
  <si>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</si>
  <si>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</si>
  <si>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</si>
  <si>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</si>
  <si>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</si>
  <si>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</si>
  <si>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</si>
  <si>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</si>
  <si>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</si>
  <si>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</si>
  <si>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</si>
  <si>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</si>
  <si>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</si>
  <si>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</si>
  <si>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</si>
  <si>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</si>
  <si>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</si>
  <si>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</si>
  <si>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</si>
  <si>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</si>
  <si>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</si>
  <si>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</si>
  <si>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</si>
  <si>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</si>
  <si>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</si>
  <si>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</si>
  <si>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</si>
  <si>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</si>
  <si>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</si>
  <si>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</si>
  <si>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</si>
  <si>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</si>
  <si>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</si>
  <si>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</si>
  <si>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</si>
  <si>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</si>
  <si>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</si>
  <si>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</si>
  <si>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</si>
  <si>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</si>
  <si>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</si>
  <si>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</si>
  <si>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</si>
  <si>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</si>
  <si>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</si>
  <si>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</si>
  <si>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</si>
  <si>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</si>
  <si>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</si>
  <si>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</si>
  <si>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</si>
  <si>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</si>
  <si>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</si>
  <si>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</si>
  <si>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</si>
  <si>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</si>
  <si>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</si>
  <si>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</si>
  <si>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</si>
  <si>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</si>
  <si>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</si>
  <si>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</si>
  <si>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</si>
  <si>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</si>
  <si>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</si>
  <si>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</si>
  <si>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</si>
  <si>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</si>
  <si>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</si>
  <si>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</si>
  <si>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</si>
  <si>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</si>
  <si>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</si>
  <si>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</si>
  <si>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</si>
  <si>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</si>
  <si>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</si>
  <si>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</si>
  <si>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</si>
  <si>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</si>
  <si>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</si>
  <si>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</si>
  <si>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</si>
  <si>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</si>
  <si>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</si>
  <si>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</si>
  <si>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</si>
  <si>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</si>
  <si>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</si>
  <si>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</si>
  <si>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</si>
  <si>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</si>
  <si>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</si>
  <si>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</si>
  <si>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</si>
  <si>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</si>
  <si>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</si>
  <si>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</si>
  <si>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</si>
  <si>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</si>
  <si>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</si>
  <si>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</si>
  <si>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</si>
  <si>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</si>
  <si>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</si>
  <si>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</si>
  <si>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</si>
  <si>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</si>
  <si>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</si>
  <si>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</si>
  <si>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</si>
  <si>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</si>
  <si>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</si>
  <si>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</si>
  <si>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</si>
  <si>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</si>
  <si>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</si>
  <si>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</si>
  <si>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</si>
  <si>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</si>
  <si>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</si>
  <si>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</si>
  <si>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</si>
  <si>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</si>
  <si>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</si>
  <si>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</si>
  <si>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</si>
  <si>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</si>
  <si>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</si>
  <si>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</si>
  <si>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</si>
  <si>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</si>
  <si>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</si>
  <si>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</si>
  <si>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</si>
  <si>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</si>
  <si>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</si>
  <si>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</si>
  <si>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</si>
  <si>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</si>
  <si>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</si>
  <si>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</si>
  <si>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</si>
  <si>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</si>
  <si>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</si>
  <si>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</si>
  <si>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</si>
  <si>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</si>
  <si>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</si>
  <si>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</si>
  <si>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</si>
  <si>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</si>
  <si>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</si>
  <si>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</si>
  <si>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</si>
  <si>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</si>
  <si>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</si>
  <si>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</si>
  <si>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</si>
  <si>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</si>
  <si>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</si>
  <si>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</si>
  <si>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</si>
  <si>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</si>
  <si>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</si>
  <si>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</si>
  <si>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</si>
  <si>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</si>
  <si>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</si>
  <si>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</si>
  <si>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</si>
  <si>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</si>
  <si>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</si>
  <si>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</si>
  <si>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</si>
  <si>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</si>
  <si>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</si>
  <si>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</si>
  <si>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</si>
  <si>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</si>
  <si>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</si>
  <si>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</si>
  <si>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</si>
  <si>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</si>
  <si>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</si>
  <si>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</si>
  <si>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</si>
  <si>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</si>
  <si>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</si>
  <si>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</si>
  <si>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</si>
  <si>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</si>
  <si>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</si>
  <si>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</si>
  <si>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</si>
  <si>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</si>
  <si>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</si>
  <si>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</si>
  <si>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</si>
  <si>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</si>
  <si>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</si>
  <si>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</si>
  <si>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</si>
  <si>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</si>
  <si>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</si>
  <si>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</si>
  <si>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</si>
  <si>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</si>
  <si>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</si>
  <si>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</si>
  <si>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</si>
  <si>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</si>
  <si>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</si>
  <si>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</si>
  <si>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</si>
  <si>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</si>
  <si>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</si>
  <si>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</si>
  <si>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</si>
  <si>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</si>
  <si>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</si>
  <si>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</si>
  <si>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</si>
  <si>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</si>
  <si>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</si>
  <si>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</si>
  <si>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</si>
  <si>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</si>
  <si>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</si>
  <si>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</si>
  <si>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</si>
  <si>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</si>
  <si>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</si>
  <si>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</si>
  <si>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</si>
  <si>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</si>
  <si>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</si>
  <si>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</si>
  <si>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</si>
  <si>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</si>
  <si>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</si>
  <si>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</si>
  <si>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</si>
  <si>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</si>
  <si>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</si>
  <si>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</si>
  <si>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</si>
  <si>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</si>
  <si>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</si>
  <si>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</si>
  <si>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</si>
  <si>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</si>
  <si>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</si>
  <si>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</si>
  <si>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</si>
  <si>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</si>
  <si>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</si>
  <si>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</si>
  <si>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</si>
  <si>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</si>
  <si>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</si>
  <si>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</si>
  <si>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</si>
  <si>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</si>
  <si>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</si>
  <si>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</si>
  <si>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</si>
  <si>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</si>
  <si>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</si>
  <si>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</si>
  <si>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</si>
  <si>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</si>
  <si>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</si>
  <si>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</si>
  <si>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</si>
  <si>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</si>
  <si>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</si>
  <si>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</si>
  <si>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</si>
  <si>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</si>
  <si>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</si>
  <si>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</si>
  <si>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</si>
  <si>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</si>
  <si>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</si>
  <si>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</si>
  <si>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</si>
  <si>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</si>
  <si>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</si>
  <si>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</si>
  <si>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</si>
  <si>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</si>
  <si>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</si>
  <si>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</si>
  <si>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</si>
  <si>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</si>
  <si>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</si>
  <si>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</si>
  <si>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</si>
  <si>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</si>
  <si>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</si>
  <si>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</si>
  <si>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</si>
  <si>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</si>
  <si>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</si>
  <si>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</si>
  <si>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</si>
  <si>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</si>
  <si>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</si>
  <si>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</si>
  <si>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</si>
  <si>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</si>
  <si>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</si>
  <si>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</si>
  <si>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</si>
  <si>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</si>
  <si>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</si>
  <si>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</si>
  <si>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</si>
  <si>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</si>
  <si>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</si>
  <si>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</si>
  <si>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</si>
  <si>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</si>
  <si>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</si>
  <si>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</si>
  <si>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</si>
  <si>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</si>
  <si>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</si>
  <si>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</si>
  <si>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</si>
  <si>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</si>
  <si>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</si>
  <si>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</si>
  <si>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</si>
  <si>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</si>
  <si>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</si>
  <si>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</si>
  <si>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</si>
  <si>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</si>
  <si>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</si>
  <si>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</si>
  <si>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</si>
  <si>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</si>
  <si>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</si>
  <si>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</si>
  <si>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</si>
  <si>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</si>
  <si>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</si>
  <si>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</si>
  <si>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</si>
  <si>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</si>
  <si>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</si>
  <si>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</si>
  <si>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</si>
  <si>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</si>
  <si>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</si>
  <si>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</si>
  <si>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</si>
  <si>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</si>
  <si>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</si>
  <si>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</si>
  <si>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</si>
  <si>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</si>
  <si>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</si>
  <si>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</si>
  <si>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</si>
  <si>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</si>
  <si>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</si>
  <si>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</si>
  <si>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</si>
  <si>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</si>
  <si>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</si>
  <si>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</si>
  <si>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</si>
  <si>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</si>
  <si>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</si>
  <si>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</si>
  <si>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</si>
  <si>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</si>
  <si>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</si>
  <si>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</si>
  <si>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</si>
  <si>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</si>
  <si>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</si>
  <si>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</si>
  <si>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</si>
  <si>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</si>
  <si>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</si>
  <si>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</si>
  <si>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</si>
  <si>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</si>
  <si>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</si>
  <si>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</si>
  <si>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</si>
  <si>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</si>
  <si>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</si>
  <si>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</si>
  <si>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</si>
  <si>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</si>
  <si>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</si>
  <si>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</si>
  <si>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</si>
  <si>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</si>
  <si>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</si>
  <si>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</si>
  <si>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</si>
  <si>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</si>
  <si>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</si>
  <si>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</si>
  <si>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</si>
  <si>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</si>
  <si>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</si>
  <si>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</si>
  <si>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</si>
  <si>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</si>
  <si>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</si>
  <si>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</si>
  <si>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</si>
  <si>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</si>
  <si>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</si>
  <si>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</si>
  <si>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</si>
  <si>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</si>
  <si>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</si>
  <si>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</si>
  <si>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</si>
  <si>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</si>
  <si>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</si>
  <si>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</si>
  <si>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</si>
  <si>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</si>
  <si>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</si>
  <si>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</si>
  <si>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</si>
  <si>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</si>
  <si>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</si>
  <si>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</si>
  <si>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</si>
  <si>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</si>
  <si>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</si>
  <si>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</si>
  <si>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</si>
  <si>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</si>
  <si>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</si>
  <si>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</si>
  <si>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</si>
  <si>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</si>
  <si>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</si>
  <si>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</si>
  <si>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</si>
  <si>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</si>
  <si>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</si>
  <si>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</si>
  <si>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</si>
  <si>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</si>
  <si>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</si>
  <si>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</si>
  <si>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</si>
  <si>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</si>
  <si>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</si>
  <si>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</si>
  <si>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</si>
  <si>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</si>
  <si>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</si>
  <si>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</si>
  <si>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</si>
  <si>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</si>
  <si>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</si>
  <si>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</si>
  <si>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</si>
  <si>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</si>
  <si>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</si>
  <si>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</si>
  <si>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</si>
  <si>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</si>
  <si>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</si>
  <si>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</si>
  <si>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</si>
  <si>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</si>
  <si>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</si>
  <si>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</si>
  <si>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</si>
  <si>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</si>
  <si>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</si>
  <si>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</si>
  <si>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</si>
  <si>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</si>
  <si>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</si>
  <si>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</si>
  <si>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</si>
  <si>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</si>
  <si>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</si>
  <si>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</si>
  <si>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</si>
  <si>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</si>
  <si>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</si>
  <si>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</si>
  <si>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</si>
  <si>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</si>
  <si>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</si>
  <si>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</si>
  <si>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</si>
  <si>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</si>
  <si>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</si>
  <si>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</si>
  <si>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</si>
  <si>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</si>
  <si>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</si>
  <si>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</si>
  <si>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</si>
  <si>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</si>
  <si>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</si>
  <si>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</si>
  <si>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</si>
  <si>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</si>
  <si>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</si>
  <si>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</si>
  <si>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</si>
  <si>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</si>
  <si>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</si>
  <si>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</si>
  <si>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</si>
  <si>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</si>
  <si>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</si>
  <si>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</si>
  <si>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</si>
  <si>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</si>
  <si>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</si>
  <si>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</si>
  <si>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</si>
  <si>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</si>
  <si>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</si>
  <si>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</si>
  <si>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</si>
  <si>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</si>
  <si>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</si>
  <si>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</si>
  <si>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</si>
  <si>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</si>
  <si>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</si>
  <si>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</si>
  <si>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</si>
  <si>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</si>
  <si>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</si>
  <si>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</si>
  <si>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</si>
  <si>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</si>
  <si>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</si>
  <si>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</si>
  <si>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</si>
  <si>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</si>
  <si>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</si>
  <si>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</si>
  <si>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</si>
  <si>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</si>
  <si>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</si>
  <si>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</si>
  <si>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</si>
  <si>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</si>
  <si>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</si>
  <si>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</si>
  <si>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</si>
  <si>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</si>
  <si>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</si>
  <si>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</si>
  <si>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</si>
  <si>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</si>
  <si>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</si>
  <si>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</si>
  <si>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</si>
  <si>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</si>
  <si>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</si>
  <si>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</si>
  <si>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</si>
  <si>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</si>
  <si>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</si>
  <si>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</si>
  <si>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</si>
  <si>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</si>
  <si>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</si>
  <si>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</si>
  <si>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</si>
  <si>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</si>
  <si>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</si>
  <si>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</si>
  <si>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</si>
  <si>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</si>
  <si>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</si>
  <si>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</si>
  <si>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</si>
  <si>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</si>
  <si>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</si>
  <si>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</si>
  <si>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</si>
  <si>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</si>
  <si>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</si>
  <si>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</si>
  <si>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</si>
  <si>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</si>
  <si>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</si>
  <si>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</si>
  <si>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</si>
  <si>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</si>
  <si>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</si>
  <si>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</si>
  <si>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</si>
  <si>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</si>
  <si>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</si>
  <si>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</si>
  <si>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</si>
  <si>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</si>
  <si>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</si>
  <si>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</si>
  <si>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</si>
  <si>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</si>
  <si>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</si>
  <si>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</si>
  <si>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</si>
  <si>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</si>
  <si>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</si>
  <si>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</si>
  <si>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</si>
  <si>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</si>
  <si>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</si>
  <si>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</si>
  <si>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</si>
  <si>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</si>
  <si>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</si>
  <si>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</si>
  <si>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</si>
  <si>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</si>
  <si>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</si>
  <si>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</si>
  <si>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</si>
  <si>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</si>
  <si>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</si>
  <si>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</si>
  <si>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</si>
  <si>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</si>
  <si>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</si>
  <si>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</si>
  <si>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</si>
  <si>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</si>
  <si>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</si>
  <si>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</si>
  <si>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</si>
  <si>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</si>
  <si>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</si>
  <si>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</si>
  <si>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</si>
  <si>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</si>
  <si>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</si>
  <si>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</si>
  <si>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</si>
  <si>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</si>
  <si>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</si>
  <si>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</si>
  <si>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</si>
  <si>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</si>
  <si>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</si>
  <si>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</si>
  <si>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</si>
  <si>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</si>
  <si>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</si>
  <si>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</si>
  <si>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</si>
  <si>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</si>
  <si>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</si>
  <si>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</si>
  <si>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</si>
  <si>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</si>
  <si>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</si>
  <si>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</si>
  <si>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</si>
  <si>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</si>
  <si>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</si>
  <si>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</si>
  <si>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</si>
  <si>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</si>
  <si>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</si>
  <si>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</si>
  <si>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</si>
  <si>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</si>
  <si>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</si>
  <si>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</si>
  <si>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</si>
  <si>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</si>
  <si>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</si>
  <si>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</si>
  <si>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</si>
  <si>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</si>
  <si>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</si>
  <si>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</si>
  <si>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</si>
  <si>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</si>
  <si>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</si>
  <si>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</si>
  <si>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</si>
  <si>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</si>
  <si>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</si>
  <si>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</si>
  <si>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</si>
  <si>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</si>
  <si>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</si>
  <si>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</si>
  <si>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</si>
  <si>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</si>
  <si>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</si>
  <si>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</si>
  <si>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</si>
  <si>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</si>
  <si>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</si>
  <si>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</si>
  <si>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</si>
  <si>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</si>
  <si>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</si>
  <si>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</si>
  <si>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</si>
  <si>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</si>
  <si>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</si>
  <si>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</si>
  <si>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</si>
  <si>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</si>
  <si>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</si>
  <si>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</si>
  <si>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</si>
  <si>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</si>
  <si>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</si>
  <si>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</si>
  <si>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</si>
  <si>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</si>
  <si>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</si>
  <si>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</si>
  <si>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</si>
  <si>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</si>
  <si>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</si>
  <si>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</si>
  <si>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</si>
  <si>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</si>
  <si>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</si>
  <si>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</si>
  <si>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</si>
  <si>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</si>
  <si>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</si>
  <si>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</si>
  <si>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</si>
  <si>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</si>
  <si>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</si>
  <si>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</si>
  <si>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</si>
  <si>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</si>
  <si>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</si>
  <si>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</si>
  <si>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</si>
  <si>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</si>
  <si>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</si>
  <si>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</si>
  <si>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</si>
  <si>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</si>
  <si>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</si>
  <si>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</si>
  <si>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</si>
  <si>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</si>
  <si>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</si>
  <si>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</si>
  <si>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</si>
  <si>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</si>
  <si>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</si>
  <si>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</si>
  <si>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</si>
  <si>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</si>
  <si>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</si>
  <si>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</si>
  <si>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</si>
  <si>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</si>
  <si>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</si>
  <si>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</si>
  <si>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</si>
  <si>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</si>
  <si>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</si>
  <si>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</si>
  <si>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</si>
  <si>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</si>
  <si>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</si>
  <si>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</si>
  <si>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</si>
  <si>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</si>
  <si>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</si>
  <si>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</si>
  <si>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</si>
  <si>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</si>
  <si>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</si>
  <si>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</si>
  <si>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</si>
  <si>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</si>
  <si>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</si>
  <si>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</si>
  <si>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</si>
  <si>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</si>
  <si>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</si>
  <si>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</si>
  <si>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</si>
  <si>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</si>
  <si>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</si>
  <si>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</si>
  <si>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</si>
  <si>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</si>
  <si>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</si>
  <si>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</si>
  <si>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</si>
  <si>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</si>
  <si>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</si>
  <si>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</si>
  <si>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</si>
  <si>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</si>
  <si>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</si>
  <si>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</si>
  <si>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</si>
  <si>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</si>
  <si>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</si>
  <si>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</si>
  <si>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</si>
  <si>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</si>
  <si>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</si>
  <si>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</si>
  <si>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</si>
  <si>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</si>
  <si>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</si>
  <si>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</si>
  <si>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</si>
  <si>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</si>
  <si>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</si>
  <si>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</si>
  <si>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</si>
  <si>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</si>
  <si>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</si>
  <si>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</si>
  <si>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</si>
  <si>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</si>
  <si>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</si>
  <si>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</si>
  <si>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</si>
  <si>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</si>
  <si>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</si>
  <si>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</si>
  <si>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</si>
  <si>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</si>
  <si>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</si>
  <si>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</si>
  <si>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</si>
  <si>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</si>
  <si>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</si>
  <si>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</si>
  <si>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</si>
  <si>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</si>
  <si>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</si>
  <si>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</si>
  <si>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</si>
  <si>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</si>
  <si>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</si>
  <si>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</si>
  <si>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</si>
  <si>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</si>
  <si>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</si>
  <si>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</si>
  <si>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</si>
  <si>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</si>
  <si>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</si>
  <si>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</si>
  <si>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</si>
  <si>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</si>
  <si>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</si>
  <si>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</si>
  <si>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</si>
  <si>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</si>
  <si>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</si>
  <si>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</si>
  <si>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</si>
  <si>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</si>
  <si>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</si>
  <si>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</si>
  <si>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</si>
  <si>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</si>
  <si>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</si>
  <si>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</si>
  <si>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</si>
  <si>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</si>
  <si>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</si>
  <si>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</si>
  <si>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</si>
  <si>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</si>
  <si>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</si>
  <si>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</si>
  <si>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</si>
  <si>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</si>
  <si>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</si>
  <si>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</si>
  <si>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</si>
  <si>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</si>
  <si>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</si>
  <si>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</si>
  <si>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</si>
  <si>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</si>
  <si>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</si>
  <si>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</si>
  <si>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</si>
  <si>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</si>
  <si>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</si>
  <si>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</si>
  <si>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</si>
  <si>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</si>
  <si>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</si>
  <si>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</si>
  <si>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</si>
  <si>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</si>
  <si>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</si>
  <si>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</si>
  <si>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</si>
  <si>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</si>
  <si>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</si>
  <si>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</si>
  <si>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</si>
  <si>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</si>
  <si>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</si>
  <si>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</si>
  <si>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</si>
  <si>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</si>
  <si>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</si>
  <si>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</si>
  <si>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</si>
  <si>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</si>
  <si>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</si>
  <si>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</si>
  <si>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</si>
  <si>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</si>
  <si>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</si>
  <si>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</si>
  <si>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</si>
  <si>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</si>
  <si>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</si>
  <si>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</si>
  <si>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</si>
  <si>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</si>
  <si>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</si>
  <si>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</si>
  <si>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</si>
  <si>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</si>
  <si>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</si>
  <si>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</si>
  <si>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</si>
  <si>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</si>
  <si>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</si>
  <si>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</si>
  <si>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</si>
  <si>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</si>
  <si>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</si>
  <si>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</si>
  <si>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</si>
  <si>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</si>
  <si>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</si>
  <si>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</si>
  <si>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</si>
  <si>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</si>
  <si>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</si>
  <si>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</si>
  <si>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</si>
  <si>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</si>
  <si>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</si>
  <si>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</si>
  <si>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</si>
  <si>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</si>
  <si>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</si>
  <si>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</si>
  <si>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</si>
  <si>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</si>
  <si>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</si>
  <si>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</si>
  <si>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</si>
  <si>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</si>
  <si>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</si>
  <si>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</si>
  <si>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</si>
  <si>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</si>
  <si>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</si>
  <si>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</si>
  <si>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</si>
  <si>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</si>
  <si>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</si>
  <si>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</si>
  <si>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</si>
  <si>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</si>
  <si>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</si>
  <si>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</si>
  <si>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</si>
  <si>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</si>
  <si>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</si>
  <si>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</si>
  <si>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</si>
  <si>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</si>
  <si>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</si>
  <si>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</si>
  <si>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</si>
  <si>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</si>
  <si>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</si>
  <si>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</si>
  <si>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</si>
  <si>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</si>
  <si>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</si>
  <si>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</si>
  <si>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</si>
  <si>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</si>
  <si>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</si>
  <si>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</si>
  <si>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</si>
  <si>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</si>
  <si>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</si>
  <si>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</si>
  <si>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</si>
  <si>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</si>
  <si>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</si>
  <si>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</si>
  <si>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</si>
  <si>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</si>
  <si>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</si>
  <si>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</si>
  <si>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</si>
  <si>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</si>
  <si>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</si>
  <si>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</si>
  <si>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</si>
  <si>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</si>
  <si>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</si>
  <si>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</si>
  <si>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</si>
  <si>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</si>
  <si>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</si>
  <si>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</si>
  <si>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</si>
  <si>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</si>
  <si>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</si>
  <si>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</si>
  <si>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</si>
  <si>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</si>
  <si>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</si>
  <si>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</si>
  <si>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</si>
  <si>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</si>
  <si>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</si>
  <si>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</si>
  <si>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</si>
  <si>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</si>
  <si>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</si>
  <si>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</si>
  <si>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</si>
  <si>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</si>
  <si>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</si>
  <si>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</si>
  <si>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</si>
  <si>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</si>
  <si>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</si>
  <si>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</si>
  <si>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</si>
  <si>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</si>
  <si>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</si>
  <si>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</si>
  <si>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</si>
  <si>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</si>
  <si>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</si>
  <si>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</si>
  <si>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</si>
  <si>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</si>
  <si>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</si>
  <si>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</si>
  <si>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</si>
  <si>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</si>
  <si>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</si>
  <si>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</si>
  <si>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</si>
  <si>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</si>
  <si>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</si>
  <si>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</si>
  <si>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</si>
  <si>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</si>
  <si>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</si>
  <si>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</si>
  <si>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</si>
  <si>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</si>
  <si>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</si>
  <si>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</si>
  <si>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</si>
  <si>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</si>
  <si>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</si>
  <si>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</si>
  <si>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</si>
  <si>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</si>
  <si>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</si>
  <si>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</si>
  <si>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</si>
  <si>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</si>
  <si>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</si>
  <si>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</si>
  <si>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</si>
  <si>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</si>
  <si>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</si>
  <si>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</si>
  <si>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</si>
  <si>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</si>
  <si>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</si>
  <si>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</si>
  <si>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</si>
  <si>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</si>
  <si>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</si>
  <si>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</si>
  <si>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</si>
  <si>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</si>
  <si>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</si>
  <si>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</si>
  <si>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</si>
  <si>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</si>
  <si>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</si>
  <si>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</si>
  <si>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</si>
  <si>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</si>
  <si>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</si>
  <si>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</si>
  <si>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</si>
  <si>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</si>
  <si>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</si>
  <si>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</si>
  <si>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</si>
  <si>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</si>
  <si>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</si>
  <si>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</si>
  <si>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</si>
  <si>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</si>
  <si>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</si>
  <si>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</si>
  <si>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</si>
  <si>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</si>
  <si>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</si>
  <si>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</si>
  <si>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</si>
  <si>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</si>
  <si>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</si>
  <si>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</si>
  <si>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</si>
  <si>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</si>
  <si>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</si>
  <si>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</si>
  <si>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</si>
  <si>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</si>
  <si>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</si>
  <si>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</si>
  <si>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</si>
  <si>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</si>
  <si>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</si>
  <si>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</si>
  <si>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</si>
  <si>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</si>
  <si>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</si>
  <si>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</si>
  <si>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</si>
  <si>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</si>
  <si>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</si>
  <si>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</si>
  <si>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</si>
  <si>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</si>
  <si>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</si>
  <si>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</si>
  <si>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</si>
  <si>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</si>
  <si>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</si>
  <si>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</si>
  <si>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</si>
  <si>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</si>
  <si>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</si>
  <si>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</si>
  <si>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</si>
  <si>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</si>
  <si>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</si>
  <si>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</si>
  <si>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</si>
  <si>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</si>
  <si>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</si>
  <si>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</si>
  <si>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</si>
  <si>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</si>
  <si>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</si>
  <si>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</si>
  <si>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</si>
  <si>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</si>
  <si>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</si>
  <si>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</si>
  <si>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</si>
  <si>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</si>
  <si>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</si>
  <si>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</si>
  <si>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</si>
  <si>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</si>
  <si>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</si>
  <si>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</si>
  <si>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</si>
  <si>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</si>
  <si>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</si>
  <si>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</si>
  <si>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</si>
  <si>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</si>
  <si>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</si>
  <si>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</si>
  <si>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</si>
  <si>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</si>
  <si>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</si>
  <si>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</si>
  <si>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</si>
  <si>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</si>
  <si>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</si>
  <si>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</si>
  <si>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</si>
  <si>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</si>
  <si>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</si>
  <si>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</si>
  <si>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</si>
  <si>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</si>
  <si>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</si>
  <si>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</si>
  <si>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</si>
  <si>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</si>
  <si>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</si>
  <si>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</si>
  <si>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</si>
  <si>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</si>
  <si>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</si>
  <si>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</si>
  <si>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</si>
  <si>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</si>
  <si>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</si>
  <si>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</si>
  <si>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</si>
  <si>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</si>
  <si>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</si>
  <si>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</si>
  <si>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</si>
  <si>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</si>
  <si>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</si>
  <si>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</si>
  <si>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</si>
  <si>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</si>
  <si>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</si>
  <si>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</si>
  <si>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</si>
  <si>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</si>
  <si>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</si>
  <si>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</si>
  <si>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</si>
  <si>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</si>
  <si>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</si>
  <si>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</si>
  <si>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</si>
  <si>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</si>
  <si>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</si>
  <si>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</si>
  <si>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</si>
  <si>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</si>
  <si>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</si>
  <si>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</si>
  <si>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</si>
  <si>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</si>
  <si>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</si>
  <si>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</si>
  <si>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</si>
  <si>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</si>
  <si>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</si>
  <si>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</si>
  <si>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</si>
  <si>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</si>
  <si>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</si>
  <si>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</si>
  <si>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</si>
  <si>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</si>
  <si>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</si>
  <si>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</si>
  <si>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</si>
  <si>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</si>
  <si>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</si>
  <si>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</si>
  <si>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</si>
  <si>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</si>
  <si>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</si>
  <si>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</si>
  <si>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</si>
  <si>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</si>
  <si>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</si>
  <si>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</si>
  <si>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</si>
  <si>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</si>
  <si>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</si>
  <si>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</si>
  <si>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</si>
  <si>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</si>
  <si>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</si>
  <si>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</si>
  <si>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</si>
  <si>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</si>
  <si>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</si>
  <si>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</si>
  <si>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</si>
  <si>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</si>
  <si>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</si>
  <si>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</si>
  <si>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</si>
  <si>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</si>
  <si>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</si>
  <si>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</si>
  <si>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</si>
  <si>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</si>
  <si>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</si>
  <si>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</si>
  <si>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</si>
  <si>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</si>
  <si>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</si>
  <si>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</si>
  <si>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</si>
  <si>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</si>
  <si>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</si>
  <si>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</si>
  <si>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</si>
  <si>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</si>
  <si>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</si>
  <si>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</si>
  <si>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</si>
  <si>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</si>
  <si>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</si>
  <si>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</si>
  <si>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</si>
  <si>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</si>
  <si>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</si>
  <si>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</si>
  <si>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</si>
  <si>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</si>
  <si>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</si>
  <si>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</si>
  <si>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</si>
  <si>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</si>
  <si>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</si>
  <si>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</si>
  <si>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</si>
  <si>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</si>
  <si>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</si>
  <si>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</si>
  <si>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</si>
  <si>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</si>
  <si>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</si>
  <si>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</si>
  <si>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</si>
  <si>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</si>
  <si>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</si>
  <si>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</si>
  <si>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</si>
  <si>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</si>
  <si>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</si>
  <si>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</si>
  <si>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</si>
  <si>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</si>
  <si>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</si>
  <si>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</si>
  <si>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</si>
  <si>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</si>
  <si>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</si>
  <si>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</si>
  <si>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</si>
  <si>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</si>
  <si>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</si>
  <si>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</si>
  <si>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</si>
  <si>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</si>
  <si>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</si>
  <si>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</si>
  <si>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</si>
  <si>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</si>
  <si>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</si>
  <si>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</si>
  <si>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</si>
  <si>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</si>
  <si>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</si>
  <si>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</si>
  <si>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</si>
  <si>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</si>
  <si>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</si>
  <si>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</si>
  <si>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</si>
  <si>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</si>
  <si>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</si>
  <si>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</si>
  <si>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</si>
  <si>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</si>
  <si>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</si>
  <si>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</si>
  <si>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</si>
  <si>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</si>
  <si>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</si>
  <si>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</si>
  <si>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</si>
  <si>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</si>
  <si>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</si>
  <si>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</si>
  <si>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</si>
  <si>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</si>
  <si>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</si>
  <si>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</si>
  <si>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</si>
  <si>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</si>
  <si>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</si>
  <si>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</si>
  <si>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</si>
  <si>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</si>
  <si>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</si>
  <si>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</si>
  <si>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</si>
  <si>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</si>
  <si>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</si>
  <si>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</si>
  <si>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</si>
  <si>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</si>
  <si>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</si>
  <si>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</si>
  <si>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</si>
  <si>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</si>
  <si>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</si>
  <si>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</si>
  <si>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</si>
  <si>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</si>
  <si>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</si>
  <si>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</si>
  <si>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</si>
  <si>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</si>
  <si>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</si>
  <si>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</si>
  <si>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</si>
  <si>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</si>
  <si>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</si>
  <si>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</si>
  <si>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</si>
  <si>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</si>
  <si>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</si>
  <si>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</si>
  <si>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</si>
  <si>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</si>
  <si>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</si>
  <si>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</si>
  <si>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</si>
  <si>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</si>
  <si>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</si>
  <si>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</si>
  <si>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</si>
  <si>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</si>
  <si>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</si>
  <si>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</si>
  <si>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</si>
  <si>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</si>
  <si>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</si>
  <si>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</si>
  <si>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</si>
  <si>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</si>
  <si>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</si>
  <si>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</si>
  <si>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</si>
  <si>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</si>
  <si>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</si>
  <si>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</si>
  <si>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</si>
  <si>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</si>
  <si>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</si>
  <si>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</si>
  <si>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</si>
  <si>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</si>
  <si>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</si>
  <si>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</si>
  <si>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</si>
  <si>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</si>
  <si>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</si>
  <si>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</si>
  <si>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</si>
  <si>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</si>
  <si>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</si>
  <si>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</si>
  <si>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</si>
  <si>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</si>
  <si>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</si>
  <si>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</si>
  <si>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</si>
  <si>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</si>
  <si>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</si>
  <si>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</si>
  <si>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</si>
  <si>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</si>
  <si>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</si>
  <si>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</si>
  <si>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</si>
  <si>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</si>
  <si>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</si>
  <si>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</si>
  <si>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</si>
  <si>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</si>
  <si>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</si>
  <si>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</si>
  <si>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</si>
  <si>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</si>
  <si>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</si>
  <si>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</si>
  <si>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</si>
  <si>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</si>
  <si>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</si>
  <si>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</si>
  <si>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</si>
  <si>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</si>
  <si>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</si>
  <si>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</si>
  <si>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</si>
  <si>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</si>
  <si>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</si>
  <si>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</si>
  <si>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</si>
  <si>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</si>
  <si>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</si>
  <si>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</si>
  <si>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</si>
  <si>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</si>
  <si>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</si>
  <si>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</si>
  <si>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</si>
  <si>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</si>
  <si>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</si>
  <si>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</si>
  <si>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</si>
  <si>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</si>
  <si>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</si>
  <si>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</si>
  <si>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</si>
  <si>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</si>
  <si>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</si>
  <si>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</si>
  <si>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</si>
  <si>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</si>
  <si>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</si>
  <si>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</si>
  <si>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</si>
  <si>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</si>
  <si>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</si>
  <si>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</si>
  <si>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</si>
  <si>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</si>
  <si>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</si>
  <si>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</si>
  <si>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</si>
  <si>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</si>
  <si>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</si>
  <si>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</si>
  <si>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</si>
  <si>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</si>
  <si>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</si>
  <si>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</si>
  <si>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</si>
  <si>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</si>
  <si>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</si>
  <si>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</si>
  <si>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</si>
  <si>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</si>
  <si>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</si>
  <si>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</si>
  <si>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</si>
  <si>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</si>
  <si>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</si>
  <si>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</si>
  <si>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</si>
  <si>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</si>
  <si>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</si>
  <si>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</si>
  <si>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</si>
  <si>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</si>
  <si>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</si>
  <si>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</si>
  <si>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</si>
  <si>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</si>
  <si>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</si>
  <si>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</si>
  <si>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</si>
  <si>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</si>
  <si>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</si>
  <si>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</si>
  <si>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</si>
  <si>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</si>
  <si>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</si>
  <si>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</si>
  <si>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</si>
  <si>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</si>
  <si>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</si>
  <si>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</si>
  <si>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</si>
  <si>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</si>
  <si>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</si>
  <si>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</si>
  <si>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</si>
  <si>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</si>
  <si>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</si>
  <si>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</si>
  <si>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</si>
  <si>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</si>
  <si>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</si>
  <si>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</si>
  <si>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</si>
  <si>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</si>
  <si>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</si>
  <si>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</si>
  <si>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</si>
  <si>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</si>
  <si>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</si>
  <si>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</si>
  <si>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</si>
  <si>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</si>
  <si>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</si>
  <si>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</si>
  <si>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</si>
  <si>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</si>
  <si>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</si>
  <si>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</si>
  <si>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</si>
  <si>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</si>
  <si>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</si>
  <si>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</si>
  <si>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</si>
  <si>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</si>
  <si>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</si>
  <si>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</si>
  <si>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</si>
  <si>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</si>
  <si>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</si>
  <si>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</si>
  <si>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</si>
  <si>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</si>
  <si>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</si>
  <si>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</si>
  <si>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</si>
  <si>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</si>
  <si>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</si>
  <si>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</si>
  <si>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</si>
  <si>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</si>
  <si>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</si>
  <si>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</si>
  <si>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</si>
  <si>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</si>
  <si>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</si>
  <si>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</si>
  <si>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</si>
  <si>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</si>
  <si>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</si>
  <si>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</si>
  <si>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</si>
  <si>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</si>
  <si>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</si>
  <si>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</si>
  <si>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</si>
  <si>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</si>
  <si>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</si>
  <si>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</si>
  <si>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</si>
  <si>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</si>
  <si>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</si>
  <si>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</si>
  <si>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</si>
  <si>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</si>
  <si>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</si>
  <si>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</si>
  <si>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</si>
  <si>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</si>
  <si>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</si>
  <si>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</si>
  <si>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</si>
  <si>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</si>
  <si>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</si>
  <si>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</si>
  <si>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</si>
  <si>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</si>
  <si>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</si>
  <si>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</si>
  <si>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</si>
  <si>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</si>
  <si>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</si>
  <si>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</si>
  <si>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</si>
  <si>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</si>
  <si>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</si>
  <si>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</si>
  <si>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</si>
  <si>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</si>
  <si>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</si>
  <si>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</si>
  <si>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</si>
  <si>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</si>
  <si>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</si>
  <si>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</si>
  <si>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</si>
  <si>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</si>
  <si>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</si>
  <si>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</si>
  <si>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</si>
  <si>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</si>
  <si>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</si>
  <si>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</si>
  <si>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</si>
  <si>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</si>
  <si>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</si>
  <si>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</si>
  <si>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</si>
  <si>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</si>
  <si>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</si>
  <si>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</si>
  <si>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</si>
  <si>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</si>
  <si>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</si>
  <si>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</si>
  <si>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</si>
  <si>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</si>
  <si>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</si>
  <si>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</si>
  <si>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</si>
  <si>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</si>
  <si>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</si>
  <si>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</si>
  <si>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</si>
  <si>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</si>
  <si>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</si>
  <si>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</si>
  <si>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</si>
  <si>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</si>
  <si>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</si>
  <si>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</si>
  <si>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</si>
  <si>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</si>
  <si>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</si>
  <si>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</si>
  <si>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</si>
  <si>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</si>
  <si>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</si>
  <si>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</si>
  <si>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</si>
  <si>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</si>
  <si>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</si>
  <si>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</si>
  <si>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</si>
  <si>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</si>
  <si>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</si>
  <si>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</si>
  <si>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</si>
  <si>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</si>
  <si>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</si>
  <si>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</si>
  <si>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</si>
  <si>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</si>
  <si>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</si>
  <si>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</si>
  <si>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</si>
  <si>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</si>
  <si>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</si>
  <si>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</si>
  <si>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</si>
  <si>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</si>
  <si>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</si>
  <si>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</si>
  <si>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</si>
  <si>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</si>
  <si>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</si>
  <si>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</si>
  <si>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</si>
  <si>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</si>
  <si>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</si>
  <si>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</si>
  <si>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</si>
  <si>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</si>
  <si>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</si>
  <si>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</si>
  <si>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</si>
  <si>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</si>
  <si>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</si>
  <si>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</si>
  <si>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</si>
  <si>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</si>
  <si>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</si>
  <si>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</si>
  <si>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</si>
  <si>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</si>
  <si>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</si>
  <si>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</si>
  <si>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</si>
  <si>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</si>
  <si>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</si>
  <si>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</si>
  <si>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</si>
  <si>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</si>
  <si>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</si>
  <si>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</si>
  <si>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</si>
  <si>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</si>
  <si>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</si>
  <si>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</si>
  <si>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</si>
  <si>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</si>
  <si>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</si>
  <si>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</si>
  <si>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</si>
  <si>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</si>
  <si>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</si>
  <si>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</si>
  <si>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</si>
  <si>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</si>
  <si>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</si>
  <si>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</si>
  <si>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</si>
  <si>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</si>
  <si>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</si>
  <si>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</si>
  <si>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</si>
  <si>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</si>
  <si>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</si>
  <si>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</si>
  <si>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</si>
  <si>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</si>
  <si>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</si>
  <si>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</si>
  <si>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</si>
  <si>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</si>
  <si>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</si>
  <si>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</si>
  <si>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</si>
  <si>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</si>
  <si>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</si>
  <si>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</si>
  <si>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</si>
  <si>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</si>
  <si>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</si>
  <si>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</si>
  <si>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</si>
  <si>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</si>
  <si>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</si>
  <si>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</si>
  <si>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</si>
  <si>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</si>
  <si>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</si>
  <si>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</si>
  <si>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</si>
  <si>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</si>
  <si>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</si>
  <si>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</si>
  <si>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</si>
  <si>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</si>
  <si>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</si>
  <si>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</si>
  <si>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</si>
  <si>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</si>
  <si>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</si>
  <si>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</si>
  <si>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</si>
  <si>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</si>
  <si>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</si>
  <si>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</si>
  <si>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</si>
  <si>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</si>
  <si>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</si>
  <si>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</si>
  <si>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</si>
  <si>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</si>
  <si>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</si>
  <si>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</si>
  <si>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</si>
  <si>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</si>
  <si>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</si>
  <si>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</si>
  <si>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</si>
  <si>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</si>
  <si>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</si>
  <si>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</si>
  <si>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</si>
  <si>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</si>
  <si>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</si>
  <si>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</si>
  <si>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</si>
  <si>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</si>
  <si>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</si>
  <si>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</si>
  <si>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</si>
  <si>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</si>
  <si>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</si>
  <si>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</si>
  <si>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</si>
  <si>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</si>
  <si>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</si>
  <si>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</si>
  <si>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</si>
  <si>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</si>
  <si>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</si>
  <si>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</si>
  <si>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</si>
  <si>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</si>
  <si>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</si>
  <si>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</si>
  <si>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</si>
  <si>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</si>
  <si>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</si>
  <si>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</si>
  <si>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</si>
  <si>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</si>
  <si>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</si>
  <si>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</si>
  <si>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</si>
  <si>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</si>
  <si>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</si>
  <si>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</si>
  <si>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</si>
  <si>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</si>
  <si>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</si>
  <si>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</si>
  <si>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</si>
  <si>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</si>
  <si>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</si>
  <si>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</si>
  <si>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</si>
  <si>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</si>
  <si>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</si>
  <si>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</si>
  <si>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</si>
  <si>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</si>
  <si>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</si>
  <si>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</si>
  <si>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</si>
  <si>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</si>
  <si>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</si>
  <si>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</si>
  <si>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</si>
  <si>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</si>
  <si>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</si>
  <si>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</si>
  <si>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</si>
  <si>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</si>
  <si>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</si>
  <si>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</si>
  <si>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</si>
  <si>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</si>
  <si>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</si>
  <si>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</si>
  <si>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</si>
  <si>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</si>
  <si>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</si>
  <si>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</si>
  <si>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</si>
  <si>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</si>
  <si>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</si>
  <si>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</si>
  <si>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</si>
  <si>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</si>
  <si>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</si>
  <si>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</si>
  <si>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</si>
  <si>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</si>
  <si>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</si>
  <si>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</si>
  <si>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</si>
  <si>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</si>
  <si>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</si>
  <si>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</si>
  <si>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</si>
  <si>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</si>
  <si>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</si>
  <si>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</si>
  <si>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</si>
  <si>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</si>
  <si>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</si>
  <si>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</si>
  <si>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</si>
  <si>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</si>
  <si>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</si>
  <si>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</si>
  <si>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</si>
  <si>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</si>
  <si>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</si>
  <si>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</si>
  <si>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</si>
  <si>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</si>
  <si>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</si>
  <si>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</si>
  <si>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</si>
  <si>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</si>
  <si>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</si>
  <si>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</si>
  <si>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</si>
  <si>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</si>
  <si>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</si>
  <si>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</si>
  <si>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</si>
  <si>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</si>
  <si>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</si>
  <si>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</si>
  <si>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</si>
  <si>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</si>
  <si>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</si>
  <si>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</si>
  <si>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</si>
  <si>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</si>
  <si>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</si>
  <si>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</si>
  <si>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</si>
  <si>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</si>
  <si>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</si>
  <si>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</si>
  <si>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</si>
  <si>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</si>
  <si>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</si>
  <si>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</si>
  <si>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</si>
  <si>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</si>
  <si>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</si>
  <si>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</si>
  <si>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</si>
  <si>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</si>
  <si>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</si>
  <si>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</si>
  <si>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</si>
  <si>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</si>
  <si>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</si>
  <si>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</si>
  <si>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</si>
  <si>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</si>
  <si>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</si>
  <si>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</si>
  <si>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</si>
  <si>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</si>
  <si>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</si>
  <si>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</si>
  <si>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</si>
  <si>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</si>
  <si>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</si>
  <si>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</si>
  <si>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</si>
  <si>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</si>
  <si>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</si>
  <si>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</si>
  <si>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</si>
  <si>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</si>
  <si>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</si>
  <si>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</si>
  <si>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</si>
  <si>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</si>
  <si>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</si>
  <si>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</si>
  <si>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</si>
  <si>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</si>
  <si>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</si>
  <si>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</si>
  <si>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</si>
  <si>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</si>
  <si>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</si>
  <si>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</si>
  <si>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</si>
  <si>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</si>
  <si>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</si>
  <si>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</si>
  <si>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</si>
  <si>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</si>
  <si>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</si>
  <si>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</si>
  <si>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</si>
  <si>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</si>
  <si>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</si>
  <si>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</si>
  <si>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</si>
  <si>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</si>
  <si>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</si>
  <si>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</si>
  <si>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</si>
  <si>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</si>
  <si>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</si>
  <si>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</si>
  <si>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</si>
  <si>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</si>
  <si>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</si>
  <si>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</si>
  <si>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</si>
  <si>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</si>
  <si>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</si>
  <si>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</si>
  <si>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</si>
  <si>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</si>
  <si>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</si>
  <si>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</si>
  <si>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</si>
  <si>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</si>
  <si>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</si>
  <si>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</si>
  <si>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</si>
  <si>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</si>
  <si>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</si>
  <si>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</si>
  <si>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</si>
  <si>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</si>
  <si>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</si>
  <si>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</si>
  <si>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</si>
  <si>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</si>
  <si>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</si>
  <si>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</si>
  <si>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</si>
  <si>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</si>
  <si>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</si>
  <si>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</si>
  <si>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</si>
  <si>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</si>
  <si>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</si>
  <si>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</si>
  <si>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</si>
  <si>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</si>
  <si>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</si>
  <si>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</si>
  <si>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</si>
  <si>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</si>
  <si>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</si>
  <si>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</si>
  <si>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</si>
  <si>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</si>
  <si>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</si>
  <si>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</si>
  <si>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</si>
  <si>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</si>
  <si>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</si>
  <si>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</si>
  <si>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</si>
  <si>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</si>
  <si>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</si>
  <si>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</si>
  <si>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</si>
  <si>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</si>
  <si>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</si>
  <si>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</si>
  <si>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</si>
  <si>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</si>
  <si>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</si>
  <si>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</si>
  <si>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</si>
  <si>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</si>
  <si>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</si>
  <si>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</si>
  <si>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</si>
  <si>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</si>
  <si>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</si>
  <si>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</si>
  <si>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</si>
  <si>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</si>
  <si>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</si>
  <si>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</si>
  <si>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</si>
  <si>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</si>
  <si>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</si>
  <si>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</si>
  <si>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</si>
  <si>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</si>
  <si>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</si>
  <si>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</si>
  <si>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</si>
  <si>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</si>
  <si>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</si>
  <si>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</si>
  <si>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</si>
  <si>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</si>
  <si>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</si>
  <si>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</si>
  <si>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</si>
  <si>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</si>
  <si>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</si>
  <si>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</si>
  <si>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</si>
  <si>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</si>
  <si>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</si>
  <si>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</si>
  <si>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</si>
  <si>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</si>
  <si>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</si>
  <si>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</si>
  <si>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</si>
  <si>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</si>
  <si>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</si>
  <si>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</si>
  <si>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</si>
  <si>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</si>
  <si>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</si>
  <si>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</si>
  <si>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</si>
  <si>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</si>
  <si>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</si>
  <si>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</si>
  <si>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</si>
  <si>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</si>
  <si>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</si>
  <si>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</si>
  <si>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</si>
  <si>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</si>
  <si>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</si>
  <si>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</si>
  <si>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</si>
  <si>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</si>
  <si>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</si>
  <si>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</si>
  <si>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</si>
  <si>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</si>
  <si>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</si>
  <si>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</si>
  <si>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</si>
  <si>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</si>
  <si>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</si>
  <si>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</si>
  <si>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</si>
  <si>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</si>
  <si>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</si>
  <si>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</si>
  <si>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</si>
  <si>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</si>
  <si>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</si>
  <si>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</si>
  <si>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</si>
  <si>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</si>
  <si>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</si>
  <si>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</si>
  <si>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</si>
  <si>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</si>
  <si>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</si>
  <si>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</si>
  <si>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</si>
  <si>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</si>
  <si>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</si>
  <si>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</si>
  <si>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</si>
  <si>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</si>
  <si>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</si>
  <si>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</si>
  <si>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</si>
  <si>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</si>
  <si>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</si>
  <si>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</si>
  <si>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</si>
  <si>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</si>
  <si>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</si>
  <si>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</si>
  <si>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</si>
  <si>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</si>
  <si>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</si>
  <si>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</si>
  <si>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</si>
  <si>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</si>
  <si>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</si>
  <si>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</si>
  <si>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</si>
  <si>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</si>
  <si>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</si>
  <si>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</si>
  <si>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</si>
  <si>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</si>
  <si>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</si>
  <si>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</si>
  <si>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</si>
  <si>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</si>
  <si>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</si>
  <si>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</si>
  <si>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</si>
  <si>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</si>
  <si>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</si>
  <si>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</si>
  <si>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</si>
  <si>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</si>
  <si>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</si>
  <si>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</si>
  <si>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</si>
  <si>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</si>
  <si>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</si>
  <si>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</si>
  <si>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</si>
  <si>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</si>
  <si>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</si>
  <si>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</si>
  <si>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</si>
  <si>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</si>
  <si>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</si>
  <si>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</si>
  <si>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</si>
  <si>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</si>
  <si>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</si>
  <si>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</si>
  <si>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</si>
  <si>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</si>
  <si>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</si>
  <si>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</si>
  <si>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</si>
  <si>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</si>
  <si>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</si>
  <si>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</si>
  <si>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</si>
  <si>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</si>
  <si>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</si>
  <si>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</si>
  <si>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</si>
  <si>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</si>
  <si>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</si>
  <si>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</si>
  <si>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</si>
  <si>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</si>
  <si>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</si>
  <si>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</si>
  <si>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</si>
  <si>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</si>
  <si>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</si>
  <si>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</si>
  <si>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</si>
  <si>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</si>
  <si>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</si>
  <si>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</si>
  <si>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</si>
  <si>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</si>
  <si>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</si>
  <si>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</si>
  <si>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</si>
  <si>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</si>
  <si>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</si>
  <si>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</si>
  <si>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</si>
  <si>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</si>
  <si>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</si>
  <si>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</si>
  <si>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</si>
  <si>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</si>
  <si>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</si>
  <si>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</si>
  <si>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</si>
  <si>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</si>
  <si>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</si>
  <si>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</si>
  <si>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</si>
  <si>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</si>
  <si>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</si>
  <si>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</si>
  <si>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</si>
  <si>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</si>
  <si>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</si>
  <si>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</si>
  <si>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</si>
  <si>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</si>
  <si>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</si>
  <si>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</si>
  <si>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</si>
  <si>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</si>
  <si>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</si>
  <si>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</si>
  <si>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</si>
  <si>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</si>
  <si>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</si>
  <si>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</si>
  <si>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</si>
  <si>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</si>
  <si>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</si>
  <si>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</si>
  <si>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</si>
  <si>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</si>
  <si>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</si>
  <si>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</si>
  <si>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</si>
  <si>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</si>
  <si>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</si>
  <si>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</si>
  <si>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</si>
  <si>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</si>
  <si>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</si>
  <si>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</si>
  <si>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</si>
  <si>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</si>
  <si>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</si>
  <si>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</si>
  <si>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</si>
  <si>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</si>
  <si>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</si>
  <si>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</si>
  <si>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</si>
  <si>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</si>
  <si>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</si>
  <si>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</si>
  <si>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</si>
  <si>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</si>
  <si>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</si>
  <si>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</si>
  <si>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</si>
  <si>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</si>
  <si>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</si>
  <si>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</si>
  <si>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</si>
  <si>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</si>
  <si>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</si>
  <si>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</si>
  <si>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</si>
  <si>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</si>
  <si>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</si>
  <si>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</si>
  <si>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</si>
  <si>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</si>
  <si>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</si>
  <si>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</si>
  <si>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</si>
  <si>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</si>
  <si>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</si>
  <si>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</si>
  <si>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</si>
  <si>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</si>
  <si>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</si>
  <si>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</si>
  <si>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</si>
  <si>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</si>
  <si>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</si>
  <si>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</si>
  <si>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</si>
  <si>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</si>
  <si>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</si>
  <si>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</si>
  <si>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</si>
  <si>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</si>
  <si>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</si>
  <si>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</si>
  <si>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</si>
  <si>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</si>
  <si>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</si>
  <si>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</si>
  <si>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</si>
  <si>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</si>
  <si>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</si>
  <si>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</si>
  <si>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</si>
  <si>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</si>
  <si>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</si>
  <si>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</si>
  <si>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</si>
  <si>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</si>
  <si>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</si>
  <si>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</si>
  <si>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</si>
  <si>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</si>
  <si>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</si>
  <si>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</si>
  <si>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</si>
  <si>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</si>
  <si>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</si>
  <si>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</si>
  <si>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</si>
  <si>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</si>
  <si>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</si>
  <si>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</si>
  <si>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</si>
  <si>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</si>
  <si>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</si>
  <si>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</si>
  <si>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</si>
  <si>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</si>
  <si>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</si>
  <si>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</si>
  <si>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</si>
  <si>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</si>
  <si>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</si>
  <si>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</si>
  <si>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</si>
  <si>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</si>
  <si>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</si>
  <si>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</si>
  <si>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</si>
  <si>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</si>
  <si>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</si>
  <si>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</si>
  <si>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</si>
  <si>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</si>
  <si>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</si>
  <si>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</si>
  <si>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</si>
  <si>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</si>
  <si>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</si>
  <si>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</si>
  <si>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</si>
  <si>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</si>
  <si>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</si>
  <si>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</si>
  <si>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</si>
  <si>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</si>
  <si>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</si>
  <si>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</si>
  <si>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</si>
  <si>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</si>
  <si>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</si>
  <si>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</si>
  <si>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</si>
  <si>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</si>
  <si>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</si>
  <si>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</si>
  <si>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</si>
  <si>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</si>
  <si>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</si>
  <si>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</si>
  <si>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</si>
  <si>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</si>
  <si>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</si>
  <si>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</si>
  <si>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</si>
  <si>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</si>
  <si>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</si>
  <si>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</si>
  <si>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</si>
  <si>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</si>
  <si>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</si>
  <si>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</si>
  <si>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</si>
  <si>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</si>
  <si>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</si>
  <si>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</si>
  <si>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</si>
  <si>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</si>
  <si>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</si>
  <si>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</si>
  <si>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</si>
  <si>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</si>
  <si>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</si>
  <si>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</si>
  <si>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</si>
  <si>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</si>
  <si>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</si>
  <si>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</si>
  <si>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</si>
  <si>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</si>
  <si>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</si>
  <si>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</si>
  <si>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</si>
  <si>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</si>
  <si>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</si>
  <si>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</si>
  <si>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</si>
  <si>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</si>
  <si>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</si>
  <si>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</si>
  <si>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</si>
  <si>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</si>
  <si>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</si>
  <si>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</si>
  <si>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</si>
  <si>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</si>
  <si>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</si>
  <si>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</si>
  <si>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</si>
  <si>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</si>
  <si>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</si>
  <si>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</si>
  <si>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</si>
  <si>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</si>
  <si>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</si>
  <si>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</si>
  <si>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</si>
  <si>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</si>
  <si>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</si>
  <si>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</si>
  <si>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</si>
  <si>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</si>
  <si>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</si>
  <si>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</si>
  <si>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</si>
  <si>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</si>
  <si>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</si>
  <si>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</si>
  <si>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</si>
  <si>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</si>
  <si>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</si>
  <si>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</si>
  <si>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</si>
  <si>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</si>
  <si>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</si>
  <si>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</si>
  <si>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</si>
  <si>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</si>
  <si>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</si>
  <si>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</si>
  <si>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</si>
  <si>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</si>
  <si>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</si>
  <si>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</si>
  <si>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</si>
  <si>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</si>
  <si>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</si>
  <si>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</si>
  <si>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</si>
  <si>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</si>
  <si>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</si>
  <si>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</si>
  <si>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</si>
  <si>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</si>
  <si>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</si>
  <si>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</si>
  <si>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</si>
  <si>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</si>
  <si>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</si>
  <si>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</si>
  <si>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</si>
  <si>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</si>
  <si>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</si>
  <si>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</si>
  <si>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</si>
  <si>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</si>
  <si>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</si>
  <si>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</si>
  <si>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</si>
  <si>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</si>
  <si>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</si>
  <si>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</si>
  <si>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</si>
  <si>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</si>
  <si>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</si>
  <si>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</si>
  <si>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</si>
  <si>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</si>
  <si>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</si>
  <si>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</si>
  <si>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</si>
  <si>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</si>
  <si>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</si>
  <si>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</si>
  <si>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</si>
  <si>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</si>
  <si>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</si>
  <si>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</si>
  <si>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</si>
  <si>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</si>
  <si>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</si>
  <si>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</si>
  <si>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</si>
  <si>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</si>
  <si>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</si>
  <si>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</si>
  <si>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</si>
  <si>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</si>
  <si>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</si>
  <si>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</si>
  <si>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</si>
  <si>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</si>
  <si>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</si>
  <si>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</si>
  <si>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</si>
  <si>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</si>
  <si>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</si>
  <si>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</si>
  <si>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</si>
  <si>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</si>
  <si>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</si>
  <si>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</si>
  <si>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</si>
  <si>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</si>
  <si>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</si>
  <si>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</si>
  <si>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</si>
  <si>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</si>
  <si>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</si>
  <si>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</si>
  <si>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</si>
  <si>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</si>
  <si>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</si>
  <si>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</si>
  <si>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</si>
  <si>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</si>
  <si>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</si>
  <si>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</si>
  <si>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</si>
  <si>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</si>
  <si>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</si>
  <si>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</si>
  <si>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</si>
  <si>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</si>
  <si>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</si>
  <si>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</si>
  <si>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</si>
  <si>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</si>
  <si>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</si>
  <si>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</si>
  <si>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</si>
  <si>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</si>
  <si>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</si>
  <si>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</si>
  <si>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</si>
  <si>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</si>
  <si>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</si>
  <si>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</si>
  <si>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</si>
  <si>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</si>
  <si>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</si>
  <si>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</si>
  <si>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</si>
  <si>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</si>
  <si>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</si>
  <si>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</si>
  <si>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</si>
  <si>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</si>
  <si>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</si>
  <si>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</si>
  <si>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</si>
  <si>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</si>
  <si>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</si>
  <si>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</si>
  <si>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</si>
  <si>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</si>
  <si>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</si>
  <si>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</si>
  <si>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</si>
  <si>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</si>
  <si>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</si>
  <si>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</si>
  <si>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</si>
  <si>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</si>
  <si>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</si>
  <si>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</si>
  <si>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</si>
  <si>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</si>
  <si>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</si>
  <si>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</si>
  <si>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</si>
  <si>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</si>
  <si>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</si>
  <si>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</si>
  <si>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</si>
  <si>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</si>
  <si>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</si>
  <si>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</si>
  <si>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</si>
  <si>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</si>
  <si>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</si>
  <si>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</si>
  <si>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</si>
  <si>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</si>
  <si>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</si>
  <si>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</si>
  <si>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</si>
  <si>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</si>
  <si>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</si>
  <si>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</si>
  <si>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</si>
  <si>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</si>
  <si>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</si>
  <si>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</si>
  <si>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</si>
  <si>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</si>
  <si>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</si>
  <si>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</si>
  <si>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</si>
  <si>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</si>
  <si>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</si>
  <si>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</si>
  <si>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</si>
  <si>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</si>
  <si>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</si>
  <si>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</si>
  <si>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</si>
  <si>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</si>
  <si>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</si>
  <si>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</si>
  <si>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</si>
  <si>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</si>
  <si>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</si>
  <si>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</si>
  <si>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</si>
  <si>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</si>
  <si>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</si>
  <si>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</si>
  <si>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</si>
  <si>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</si>
  <si>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</si>
  <si>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</si>
  <si>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</si>
  <si>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</si>
  <si>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</si>
  <si>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</si>
  <si>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</si>
  <si>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</si>
  <si>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</si>
  <si>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</si>
  <si>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</si>
  <si>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</si>
  <si>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</si>
  <si>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</si>
  <si>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</si>
  <si>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</si>
  <si>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</si>
  <si>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</si>
  <si>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</si>
  <si>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</si>
  <si>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</si>
  <si>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</si>
  <si>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</si>
  <si>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</si>
  <si>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</si>
  <si>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</si>
  <si>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</si>
  <si>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</si>
  <si>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</si>
  <si>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</si>
  <si>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</si>
  <si>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</si>
  <si>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</si>
  <si>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</si>
  <si>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</si>
  <si>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</si>
  <si>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</si>
  <si>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</si>
  <si>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</si>
  <si>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</si>
  <si>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</si>
  <si>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</si>
  <si>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</si>
  <si>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</si>
  <si>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</si>
  <si>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</si>
  <si>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</si>
  <si>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</si>
  <si>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</si>
  <si>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</si>
  <si>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</si>
  <si>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</si>
  <si>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</si>
  <si>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</si>
  <si>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</si>
  <si>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</si>
  <si>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</si>
  <si>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</si>
  <si>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</si>
  <si>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</si>
  <si>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</si>
  <si>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</si>
  <si>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</si>
  <si>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</si>
  <si>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</si>
  <si>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</si>
  <si>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</si>
  <si>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</si>
  <si>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</si>
  <si>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</si>
  <si>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</si>
  <si>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</si>
  <si>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</si>
  <si>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</si>
  <si>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</si>
  <si>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</si>
  <si>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</si>
  <si>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</si>
  <si>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</si>
  <si>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</si>
  <si>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</si>
  <si>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</si>
  <si>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</si>
  <si>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</si>
  <si>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</si>
  <si>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</si>
  <si>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</si>
  <si>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</si>
  <si>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</si>
  <si>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</si>
  <si>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</si>
  <si>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</si>
  <si>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</si>
  <si>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</si>
  <si>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</si>
  <si>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</si>
  <si>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</si>
  <si>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</si>
  <si>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</si>
  <si>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</si>
  <si>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</si>
  <si>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</si>
  <si>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</si>
  <si>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</si>
  <si>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</si>
  <si>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</si>
  <si>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</si>
  <si>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</si>
  <si>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</si>
  <si>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</si>
  <si>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</si>
  <si>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</si>
  <si>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</si>
  <si>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</si>
  <si>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</si>
  <si>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</si>
  <si>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</si>
  <si>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</si>
  <si>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</si>
  <si>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</si>
  <si>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</si>
  <si>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</si>
  <si>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</si>
  <si>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</si>
  <si>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</si>
  <si>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</si>
  <si>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</si>
  <si>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</si>
  <si>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</si>
  <si>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</si>
  <si>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</si>
  <si>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</si>
  <si>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</si>
  <si>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</si>
  <si>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</si>
  <si>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</si>
  <si>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</si>
  <si>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</si>
  <si>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</si>
  <si>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</si>
  <si>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</si>
  <si>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</si>
  <si>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</si>
  <si>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</si>
  <si>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</si>
  <si>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</si>
  <si>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</si>
  <si>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</si>
  <si>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</si>
  <si>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</si>
  <si>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</si>
  <si>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</si>
  <si>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</si>
  <si>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</si>
  <si>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</si>
  <si>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</si>
  <si>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</si>
  <si>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</si>
  <si>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</si>
  <si>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</si>
  <si>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</si>
  <si>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</si>
  <si>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</si>
  <si>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</si>
  <si>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</si>
  <si>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</si>
  <si>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</si>
  <si>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</si>
  <si>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</si>
  <si>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</si>
  <si>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</si>
  <si>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</si>
  <si>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</si>
  <si>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</si>
  <si>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</si>
  <si>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</si>
  <si>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</si>
  <si>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</si>
  <si>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</si>
  <si>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</si>
  <si>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</si>
  <si>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</si>
  <si>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</si>
  <si>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</si>
  <si>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</si>
  <si>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</si>
  <si>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</si>
  <si>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</si>
  <si>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</si>
  <si>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</si>
  <si>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</si>
  <si>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</si>
  <si>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</si>
  <si>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</si>
  <si>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</si>
  <si>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</si>
  <si>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</si>
  <si>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</si>
  <si>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</si>
  <si>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</si>
  <si>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</si>
  <si>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</si>
  <si>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</si>
  <si>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</si>
  <si>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</si>
  <si>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</si>
  <si>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</si>
  <si>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</si>
  <si>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</si>
  <si>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</si>
  <si>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</si>
  <si>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</si>
  <si>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</si>
  <si>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</si>
  <si>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</si>
  <si>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</si>
  <si>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</si>
  <si>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</si>
  <si>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</si>
  <si>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</si>
  <si>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</si>
  <si>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</si>
  <si>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</si>
  <si>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</si>
  <si>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</si>
  <si>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</si>
  <si>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</si>
  <si>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</si>
  <si>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</si>
  <si>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</si>
  <si>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</si>
  <si>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</si>
  <si>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</si>
  <si>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</si>
  <si>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</si>
  <si>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</si>
  <si>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</si>
  <si>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</si>
  <si>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</si>
  <si>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</si>
  <si>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</si>
  <si>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</si>
  <si>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</si>
  <si>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</si>
  <si>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</si>
  <si>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</si>
  <si>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</si>
  <si>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</si>
  <si>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</si>
  <si>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</si>
  <si>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</si>
  <si>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</si>
  <si>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</si>
  <si>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</si>
  <si>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</si>
  <si>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</si>
  <si>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</si>
  <si>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</si>
  <si>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</si>
  <si>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</si>
  <si>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</si>
  <si>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</si>
  <si>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</si>
  <si>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</si>
  <si>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</si>
  <si>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</si>
  <si>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</si>
  <si>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</si>
  <si>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</si>
  <si>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</si>
  <si>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</si>
  <si>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</si>
  <si>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</si>
  <si>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</si>
  <si>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</si>
  <si>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</si>
  <si>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</si>
  <si>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</si>
  <si>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</si>
  <si>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</si>
  <si>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</si>
  <si>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</si>
  <si>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</si>
  <si>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</si>
  <si>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</si>
  <si>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</si>
  <si>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</si>
  <si>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</si>
  <si>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</si>
  <si>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</si>
  <si>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</si>
  <si>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</si>
  <si>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</si>
  <si>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</si>
  <si>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</si>
  <si>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</si>
  <si>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</si>
  <si>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</si>
  <si>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</si>
  <si>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</si>
  <si>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</si>
  <si>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</si>
  <si>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</si>
  <si>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</si>
  <si>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</si>
  <si>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</si>
  <si>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</si>
  <si>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</si>
  <si>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</si>
  <si>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</si>
  <si>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</si>
  <si>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</si>
  <si>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</si>
  <si>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</si>
  <si>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</si>
  <si>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</si>
  <si>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</si>
  <si>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</si>
  <si>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</si>
  <si>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</si>
  <si>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</si>
  <si>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</si>
  <si>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</si>
  <si>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</si>
  <si>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</si>
  <si>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</si>
  <si>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</si>
  <si>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</si>
  <si>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</si>
  <si>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</si>
  <si>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</si>
  <si>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</si>
  <si>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</si>
  <si>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</si>
  <si>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</si>
  <si>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</si>
  <si>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</si>
  <si>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</si>
  <si>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</si>
  <si>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</si>
  <si>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</si>
  <si>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</si>
  <si>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</si>
  <si>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</si>
  <si>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</si>
  <si>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</si>
  <si>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</si>
  <si>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</si>
  <si>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</si>
  <si>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</si>
  <si>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</si>
  <si>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</si>
  <si>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</si>
  <si>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</si>
  <si>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</si>
  <si>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</si>
  <si>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</si>
  <si>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</si>
  <si>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</si>
  <si>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</si>
  <si>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</si>
  <si>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</si>
  <si>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</si>
  <si>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</si>
  <si>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</si>
  <si>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</si>
  <si>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</si>
  <si>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</si>
  <si>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</si>
  <si>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</si>
  <si>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</si>
  <si>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</si>
  <si>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</si>
  <si>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</si>
  <si>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</si>
  <si>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</si>
  <si>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</si>
  <si>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</si>
  <si>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</si>
  <si>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</si>
  <si>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</si>
  <si>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</si>
  <si>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</si>
  <si>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</si>
  <si>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</si>
  <si>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</si>
  <si>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</si>
  <si>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</si>
  <si>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</si>
  <si>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</si>
  <si>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</si>
  <si>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</si>
  <si>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</si>
  <si>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</si>
  <si>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</si>
  <si>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</si>
  <si>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</si>
  <si>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</si>
  <si>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</si>
  <si>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</si>
  <si>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</si>
  <si>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</si>
  <si>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</si>
  <si>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</si>
  <si>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</si>
  <si>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</si>
  <si>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</si>
  <si>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</si>
  <si>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</si>
  <si>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</si>
  <si>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</si>
  <si>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</si>
  <si>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</si>
  <si>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</si>
  <si>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</si>
  <si>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</si>
  <si>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</si>
  <si>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</si>
  <si>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</si>
  <si>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</si>
  <si>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</si>
  <si>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</si>
  <si>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</si>
  <si>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</si>
  <si>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</si>
  <si>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</si>
  <si>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</si>
  <si>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</si>
  <si>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</si>
  <si>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</si>
  <si>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</si>
  <si>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</si>
  <si>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</si>
  <si>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</si>
  <si>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</si>
  <si>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</si>
  <si>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</si>
  <si>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</si>
  <si>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</si>
  <si>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</si>
  <si>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</si>
  <si>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</si>
  <si>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</si>
  <si>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</si>
  <si>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</si>
  <si>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</si>
  <si>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</si>
  <si>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</si>
  <si>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</si>
  <si>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</si>
  <si>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</si>
  <si>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</si>
  <si>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</si>
  <si>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</si>
  <si>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</si>
  <si>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</si>
  <si>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</si>
  <si>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</si>
  <si>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</si>
  <si>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</si>
  <si>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</si>
  <si>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</si>
  <si>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</si>
  <si>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</si>
  <si>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</si>
  <si>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</si>
  <si>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</si>
  <si>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</si>
  <si>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</si>
  <si>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</si>
  <si>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</si>
  <si>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</si>
  <si>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</si>
  <si>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</si>
  <si>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</si>
  <si>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</si>
  <si>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</si>
  <si>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</si>
  <si>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</si>
  <si>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</si>
  <si>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</si>
  <si>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</si>
  <si>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</si>
  <si>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</si>
  <si>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</si>
  <si>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</si>
  <si>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</si>
  <si>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</si>
  <si>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</si>
  <si>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</si>
  <si>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</si>
  <si>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</si>
  <si>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</si>
  <si>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</si>
  <si>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</si>
  <si>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</si>
  <si>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</si>
  <si>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</si>
  <si>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</si>
  <si>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</si>
  <si>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</si>
  <si>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</si>
  <si>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</si>
  <si>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</si>
  <si>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</si>
  <si>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</si>
  <si>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</si>
  <si>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</si>
  <si>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</si>
  <si>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</si>
  <si>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</si>
  <si>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</si>
  <si>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</si>
  <si>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</si>
  <si>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</si>
  <si>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</si>
  <si>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</si>
  <si>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</si>
  <si>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</si>
  <si>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</si>
  <si>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</si>
  <si>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</si>
  <si>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</si>
  <si>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</si>
  <si>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</si>
  <si>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</si>
  <si>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</si>
  <si>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</si>
  <si>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</si>
  <si>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</si>
  <si>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</si>
  <si>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</si>
  <si>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</si>
  <si>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</si>
  <si>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</si>
  <si>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</si>
  <si>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</si>
  <si>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</si>
  <si>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</si>
  <si>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</si>
  <si>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</si>
  <si>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</si>
  <si>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</si>
  <si>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</si>
  <si>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</si>
  <si>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</si>
  <si>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</si>
  <si>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</si>
  <si>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</si>
  <si>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</si>
  <si>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</si>
  <si>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</si>
  <si>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</si>
  <si>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</si>
  <si>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</si>
  <si>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</si>
  <si>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</si>
  <si>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</si>
  <si>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</si>
  <si>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</si>
  <si>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</si>
  <si>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</si>
  <si>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</si>
  <si>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</si>
  <si>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</si>
  <si>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</si>
  <si>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</si>
  <si>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</si>
  <si>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</si>
  <si>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</si>
  <si>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</si>
  <si>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</si>
  <si>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</si>
  <si>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</si>
  <si>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</si>
  <si>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</si>
  <si>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</si>
  <si>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</si>
  <si>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</si>
  <si>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</si>
  <si>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</si>
  <si>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</si>
  <si>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</si>
  <si>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</si>
  <si>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</si>
  <si>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</si>
  <si>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</si>
  <si>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</si>
  <si>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</si>
  <si>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</si>
  <si>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</si>
  <si>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</si>
  <si>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</si>
  <si>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</si>
  <si>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</si>
  <si>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</si>
  <si>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</si>
  <si>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</si>
  <si>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</si>
  <si>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</si>
  <si>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</si>
  <si>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</si>
  <si>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</si>
  <si>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</si>
  <si>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</si>
  <si>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</si>
  <si>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</si>
  <si>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</si>
  <si>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</si>
  <si>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</si>
  <si>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</si>
  <si>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</si>
  <si>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</si>
  <si>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</si>
  <si>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</si>
  <si>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</si>
  <si>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</si>
  <si>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</si>
  <si>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</si>
  <si>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</si>
  <si>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</si>
  <si>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</si>
  <si>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</si>
  <si>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</si>
  <si>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</si>
  <si>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</si>
  <si>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</si>
  <si>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</si>
  <si>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</si>
  <si>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</si>
  <si>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</si>
  <si>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</si>
  <si>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</si>
  <si>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</si>
  <si>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</si>
  <si>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</si>
  <si>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</si>
  <si>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</si>
  <si>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</si>
  <si>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</si>
  <si>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</si>
  <si>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</si>
  <si>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</si>
  <si>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</si>
  <si>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</si>
  <si>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</si>
  <si>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</si>
  <si>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</si>
  <si>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</si>
  <si>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</si>
  <si>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</si>
  <si>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</si>
  <si>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</si>
  <si>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</si>
  <si>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</si>
  <si>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</si>
  <si>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</si>
  <si>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</si>
  <si>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</si>
  <si>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</si>
  <si>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</si>
  <si>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</si>
  <si>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</si>
  <si>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</si>
  <si>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</si>
  <si>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</si>
  <si>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</si>
  <si>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</si>
  <si>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</si>
  <si>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</si>
  <si>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</si>
  <si>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</si>
  <si>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</si>
  <si>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</si>
  <si>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</si>
  <si>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</si>
  <si>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</si>
  <si>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</si>
  <si>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</si>
  <si>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</si>
  <si>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</si>
  <si>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</si>
  <si>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</si>
  <si>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</si>
  <si>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</si>
  <si>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</si>
  <si>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</si>
  <si>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</si>
  <si>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</si>
  <si>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</si>
  <si>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</si>
  <si>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</si>
  <si>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</si>
  <si>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</si>
  <si>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</si>
  <si>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</si>
  <si>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</si>
  <si>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</si>
  <si>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</si>
  <si>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</si>
  <si>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</si>
  <si>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</si>
  <si>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</si>
  <si>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</si>
  <si>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</si>
  <si>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</si>
  <si>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</si>
  <si>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</si>
  <si>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</si>
  <si>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</si>
  <si>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</si>
  <si>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</si>
  <si>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</si>
  <si>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</si>
  <si>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</si>
  <si>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</si>
  <si>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</si>
  <si>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</si>
  <si>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</si>
  <si>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</si>
  <si>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</si>
  <si>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</si>
  <si>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</si>
  <si>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</si>
  <si>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</si>
  <si>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</si>
  <si>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</si>
  <si>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</si>
  <si>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</si>
  <si>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</si>
  <si>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</si>
  <si>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</si>
  <si>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</si>
  <si>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</si>
  <si>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</si>
  <si>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</si>
  <si>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</si>
  <si>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</si>
  <si>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</si>
  <si>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</si>
  <si>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</si>
  <si>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</si>
  <si>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</si>
  <si>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</si>
  <si>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</si>
  <si>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</si>
  <si>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</si>
  <si>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</si>
  <si>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</si>
  <si>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</si>
  <si>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</si>
  <si>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</si>
  <si>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</si>
  <si>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</si>
  <si>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</si>
  <si>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</si>
  <si>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</si>
  <si>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</si>
  <si>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</si>
  <si>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</si>
  <si>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</si>
  <si>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</si>
  <si>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</si>
  <si>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</si>
  <si>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</si>
  <si>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</si>
  <si>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</si>
  <si>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</si>
  <si>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</si>
  <si>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</si>
  <si>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</si>
  <si>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</si>
  <si>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</si>
  <si>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</si>
  <si>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</si>
  <si>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</si>
  <si>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</si>
  <si>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</si>
  <si>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</si>
  <si>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</si>
  <si>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</si>
  <si>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</si>
  <si>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</si>
  <si>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</si>
  <si>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</si>
  <si>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</si>
  <si>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</si>
  <si>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</si>
  <si>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</si>
  <si>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</si>
  <si>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</si>
  <si>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</si>
  <si>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</si>
  <si>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</si>
  <si>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</si>
  <si>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</si>
  <si>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</si>
  <si>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</si>
  <si>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</si>
  <si>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</si>
  <si>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</si>
  <si>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</si>
  <si>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</si>
  <si>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</si>
  <si>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</si>
  <si>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</si>
  <si>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</si>
  <si>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</si>
  <si>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</si>
  <si>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</si>
  <si>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</si>
  <si>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</si>
  <si>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</si>
  <si>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</si>
  <si>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</si>
  <si>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</si>
  <si>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</si>
  <si>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</si>
  <si>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</si>
  <si>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</si>
  <si>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</si>
  <si>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</si>
  <si>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</si>
  <si>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</si>
  <si>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</si>
  <si>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</si>
  <si>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</si>
  <si>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</si>
  <si>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</si>
  <si>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</si>
  <si>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</si>
  <si>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</si>
  <si>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</si>
  <si>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</si>
  <si>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</si>
  <si>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</si>
  <si>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</si>
  <si>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</si>
  <si>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</si>
  <si>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</si>
  <si>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</si>
  <si>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</si>
  <si>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</si>
  <si>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</si>
  <si>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</si>
  <si>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</si>
  <si>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</si>
  <si>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</si>
  <si>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</si>
  <si>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</si>
  <si>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</si>
  <si>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</si>
  <si>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</si>
  <si>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</si>
  <si>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</si>
  <si>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</si>
  <si>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</si>
  <si>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</si>
  <si>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</si>
  <si>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</si>
  <si>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</si>
  <si>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</si>
  <si>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</si>
  <si>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</si>
  <si>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</si>
  <si>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</si>
  <si>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</si>
  <si>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</si>
  <si>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</si>
  <si>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</si>
  <si>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</si>
  <si>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</si>
  <si>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</si>
  <si>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</si>
  <si>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</si>
  <si>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</si>
  <si>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</si>
  <si>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</si>
  <si>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</si>
  <si>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</si>
  <si>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</si>
  <si>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</si>
  <si>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</si>
  <si>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</si>
  <si>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</si>
  <si>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</si>
  <si>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</si>
  <si>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</si>
  <si>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</si>
  <si>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</si>
  <si>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</si>
  <si>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</si>
  <si>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</si>
  <si>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</si>
  <si>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</si>
  <si>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</si>
  <si>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</si>
  <si>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</si>
  <si>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</si>
  <si>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</si>
  <si>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</si>
  <si>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</si>
  <si>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</si>
  <si>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</si>
  <si>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</si>
  <si>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</si>
  <si>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</si>
  <si>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</si>
  <si>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</si>
  <si>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</si>
  <si>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</si>
  <si>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</si>
  <si>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</si>
  <si>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</si>
  <si>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</si>
  <si>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</si>
  <si>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</si>
  <si>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</si>
  <si>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</si>
  <si>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</si>
  <si>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</si>
  <si>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</si>
  <si>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</si>
  <si>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</si>
  <si>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</si>
  <si>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</si>
  <si>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</si>
  <si>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</si>
  <si>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</si>
  <si>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</si>
  <si>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</si>
  <si>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</si>
  <si>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</si>
  <si>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</si>
  <si>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</si>
  <si>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</si>
  <si>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</si>
  <si>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</si>
  <si>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</si>
  <si>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</si>
  <si>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</si>
  <si>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</si>
  <si>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</si>
  <si>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</si>
  <si>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</si>
  <si>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</si>
  <si>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</si>
  <si>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</si>
  <si>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</si>
  <si>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</si>
  <si>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</si>
  <si>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</si>
  <si>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</si>
  <si>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</si>
  <si>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</si>
  <si>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</si>
  <si>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</si>
  <si>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</si>
  <si>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</si>
  <si>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</si>
  <si>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</si>
  <si>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</si>
  <si>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</si>
  <si>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</si>
  <si>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</si>
  <si>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</si>
  <si>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</si>
  <si>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</si>
  <si>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</si>
  <si>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</si>
  <si>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</si>
  <si>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</si>
  <si>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</si>
  <si>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</si>
  <si>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</si>
  <si>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</si>
  <si>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</si>
  <si>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</si>
  <si>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</si>
  <si>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</si>
  <si>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</si>
  <si>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</si>
  <si>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</si>
  <si>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</si>
  <si>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</si>
  <si>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</si>
  <si>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</si>
  <si>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</si>
  <si>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</si>
  <si>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</si>
  <si>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</si>
  <si>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</si>
  <si>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</si>
  <si>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</si>
  <si>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</si>
  <si>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</si>
  <si>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</si>
  <si>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</si>
  <si>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</si>
  <si>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</si>
  <si>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</si>
  <si>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</si>
  <si>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</si>
  <si>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</si>
  <si>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</si>
  <si>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</si>
  <si>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</si>
  <si>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</si>
  <si>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</si>
  <si>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</si>
  <si>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</si>
  <si>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</si>
  <si>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</si>
  <si>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</si>
  <si>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</si>
  <si>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</si>
  <si>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</si>
  <si>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</si>
  <si>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</si>
  <si>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</si>
  <si>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</si>
  <si>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</si>
  <si>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</si>
  <si>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</si>
  <si>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</si>
  <si>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</si>
  <si>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</si>
  <si>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</si>
  <si>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</si>
  <si>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</si>
  <si>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</si>
  <si>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</si>
  <si>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</si>
  <si>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</si>
  <si>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</si>
  <si>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</si>
  <si>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</si>
  <si>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</si>
  <si>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</si>
  <si>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</si>
  <si>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</si>
  <si>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</si>
  <si>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</si>
  <si>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</si>
  <si>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</si>
  <si>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</si>
  <si>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</si>
  <si>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</si>
  <si>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</si>
  <si>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</si>
  <si>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</si>
  <si>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</si>
  <si>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</si>
  <si>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</si>
  <si>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</si>
  <si>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</si>
  <si>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</si>
  <si>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</si>
  <si>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</si>
  <si>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</si>
  <si>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</si>
  <si>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</si>
  <si>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</si>
  <si>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</si>
  <si>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</si>
  <si>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</si>
  <si>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</si>
  <si>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</si>
  <si>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</si>
  <si>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</si>
  <si>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</si>
  <si>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</si>
  <si>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</si>
  <si>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</si>
  <si>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</si>
  <si>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</si>
  <si>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</si>
  <si>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</si>
  <si>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</si>
  <si>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</si>
  <si>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</si>
  <si>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</si>
  <si>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</si>
  <si>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</si>
  <si>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</si>
  <si>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</si>
  <si>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</si>
  <si>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</si>
  <si>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</si>
  <si>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</si>
  <si>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</si>
  <si>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</si>
  <si>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</si>
  <si>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</si>
  <si>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</si>
  <si>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</si>
  <si>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</si>
  <si>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</si>
  <si>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</si>
  <si>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</si>
  <si>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</si>
  <si>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</si>
  <si>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</si>
  <si>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</si>
  <si>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</si>
  <si>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</si>
  <si>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</si>
  <si>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</si>
  <si>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</si>
  <si>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</si>
  <si>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</si>
  <si>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</si>
  <si>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</si>
  <si>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</si>
  <si>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</si>
  <si>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</si>
  <si>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</si>
  <si>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</si>
  <si>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</si>
  <si>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</si>
  <si>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</si>
  <si>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</si>
  <si>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</si>
  <si>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</si>
  <si>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</si>
  <si>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</si>
  <si>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</si>
  <si>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</si>
  <si>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</si>
  <si>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</si>
  <si>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</si>
  <si>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</si>
  <si>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</si>
  <si>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</si>
  <si>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</si>
  <si>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</si>
  <si>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</si>
  <si>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</si>
  <si>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</si>
  <si>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</si>
  <si>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</si>
  <si>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</si>
  <si>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</si>
  <si>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</si>
  <si>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</si>
  <si>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</si>
  <si>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</si>
  <si>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</si>
  <si>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</si>
  <si>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</si>
  <si>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</si>
  <si>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</si>
  <si>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</si>
  <si>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</si>
  <si>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</si>
  <si>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</si>
  <si>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</si>
  <si>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</si>
  <si>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</si>
  <si>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</si>
  <si>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</si>
  <si>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</si>
  <si>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</si>
  <si>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</si>
  <si>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</si>
  <si>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</si>
  <si>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</si>
  <si>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</si>
  <si>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</si>
  <si>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</si>
  <si>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</si>
  <si>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</si>
  <si>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</si>
  <si>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</si>
  <si>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</si>
  <si>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</si>
  <si>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</si>
  <si>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</si>
  <si>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</si>
  <si>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</si>
  <si>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</si>
  <si>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</si>
  <si>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</si>
  <si>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</si>
  <si>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</si>
  <si>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</si>
  <si>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</si>
  <si>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</si>
  <si>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</si>
  <si>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</si>
  <si>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</si>
  <si>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</si>
  <si>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</si>
  <si>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</si>
  <si>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</si>
  <si>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</si>
  <si>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</si>
  <si>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</si>
  <si>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</si>
  <si>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</si>
  <si>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</si>
  <si>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</si>
  <si>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</si>
  <si>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</si>
  <si>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</si>
  <si>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</si>
  <si>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</si>
  <si>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</si>
  <si>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</si>
  <si>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</si>
  <si>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</si>
  <si>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</si>
  <si>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</si>
  <si>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</si>
  <si>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</si>
  <si>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</si>
  <si>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</si>
  <si>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</si>
  <si>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</si>
  <si>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</si>
  <si>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</si>
  <si>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</si>
  <si>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</si>
  <si>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</si>
  <si>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</si>
  <si>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</si>
  <si>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</si>
  <si>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</si>
  <si>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</si>
  <si>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</si>
  <si>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</si>
  <si>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</si>
  <si>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</si>
  <si>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</si>
  <si>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</si>
  <si>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</si>
  <si>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</si>
  <si>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</si>
  <si>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</si>
  <si>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</si>
  <si>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</si>
  <si>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</si>
  <si>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</si>
  <si>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</si>
  <si>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</si>
  <si>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</si>
  <si>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</si>
  <si>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</si>
  <si>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</si>
  <si>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</si>
  <si>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</si>
  <si>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</si>
  <si>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</si>
  <si>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</si>
  <si>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</si>
  <si>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</si>
  <si>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</si>
  <si>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</si>
  <si>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</si>
  <si>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</si>
  <si>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</si>
  <si>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</si>
  <si>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</si>
  <si>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</si>
  <si>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</si>
  <si>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</si>
  <si>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</si>
  <si>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</si>
  <si>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</si>
  <si>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</si>
  <si>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</si>
  <si>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</si>
  <si>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</si>
  <si>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</si>
  <si>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</si>
  <si>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</si>
  <si>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</si>
  <si>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</si>
  <si>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</si>
  <si>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</si>
  <si>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</si>
  <si>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</si>
  <si>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</si>
  <si>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</si>
  <si>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</si>
  <si>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</si>
  <si>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</si>
  <si>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</si>
  <si>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</si>
  <si>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</si>
  <si>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</si>
  <si>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</si>
  <si>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</si>
  <si>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</si>
  <si>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</si>
  <si>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</si>
  <si>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</si>
  <si>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</si>
  <si>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</si>
  <si>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</si>
  <si>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</si>
  <si>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</si>
  <si>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</si>
  <si>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</si>
  <si>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</si>
  <si>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</si>
  <si>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</si>
  <si>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</si>
  <si>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</si>
  <si>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</si>
  <si>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</si>
  <si>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</si>
  <si>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</si>
  <si>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</si>
  <si>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</si>
  <si>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</si>
  <si>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</si>
  <si>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</si>
  <si>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</si>
  <si>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</si>
  <si>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</si>
  <si>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</si>
  <si>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</si>
  <si>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</si>
  <si>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</si>
  <si>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</si>
  <si>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</si>
  <si>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</si>
  <si>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</si>
  <si>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</si>
  <si>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</si>
  <si>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</si>
  <si>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</si>
  <si>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</si>
  <si>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</si>
  <si>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</si>
  <si>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</si>
  <si>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</si>
  <si>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</si>
  <si>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</si>
  <si>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</si>
  <si>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</si>
  <si>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</si>
  <si>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</si>
  <si>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</si>
  <si>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</si>
  <si>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</si>
  <si>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</si>
  <si>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</si>
  <si>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</si>
  <si>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</si>
  <si>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</si>
  <si>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</si>
  <si>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</si>
  <si>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</si>
  <si>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</si>
  <si>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</si>
  <si>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</si>
  <si>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</si>
  <si>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</si>
  <si>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</si>
  <si>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</si>
  <si>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</si>
  <si>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</si>
  <si>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</si>
  <si>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</si>
  <si>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</si>
  <si>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</si>
  <si>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</si>
  <si>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</si>
  <si>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</si>
  <si>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</si>
  <si>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</si>
  <si>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</si>
  <si>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</si>
  <si>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</si>
  <si>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</si>
  <si>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</si>
  <si>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</si>
  <si>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</si>
  <si>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</si>
  <si>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</si>
  <si>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</si>
  <si>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</si>
  <si>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</si>
  <si>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</si>
  <si>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</si>
  <si>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</si>
  <si>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</si>
  <si>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</si>
  <si>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</si>
  <si>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</si>
  <si>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</si>
  <si>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</si>
  <si>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</si>
  <si>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</si>
  <si>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</si>
  <si>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</si>
  <si>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</si>
  <si>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</si>
  <si>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</si>
  <si>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</si>
  <si>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</si>
  <si>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</si>
  <si>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</si>
  <si>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</si>
  <si>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</si>
  <si>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</si>
  <si>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</si>
  <si>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</si>
  <si>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</si>
  <si>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</si>
  <si>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</si>
  <si>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</si>
  <si>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</si>
  <si>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</si>
  <si>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</si>
  <si>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</si>
  <si>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</si>
  <si>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</si>
  <si>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</si>
  <si>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</si>
  <si>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</si>
  <si>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</si>
  <si>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</si>
  <si>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</si>
  <si>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</si>
  <si>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</si>
  <si>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</si>
  <si>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</si>
  <si>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</si>
  <si>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</si>
  <si>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</si>
  <si>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</si>
  <si>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</si>
  <si>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</si>
  <si>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</si>
  <si>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</si>
  <si>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</si>
  <si>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</si>
  <si>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</si>
  <si>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</si>
  <si>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</si>
  <si>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</si>
  <si>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</si>
  <si>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</si>
  <si>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</si>
  <si>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</si>
  <si>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</si>
  <si>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</si>
  <si>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</si>
  <si>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</si>
  <si>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</si>
  <si>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</si>
  <si>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</si>
  <si>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</si>
  <si>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</si>
  <si>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</si>
  <si>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</si>
  <si>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</si>
  <si>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</si>
  <si>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</si>
  <si>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</si>
  <si>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</si>
  <si>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</si>
  <si>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</si>
  <si>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</si>
  <si>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</si>
  <si>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</si>
  <si>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</si>
  <si>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</si>
  <si>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</si>
  <si>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</si>
  <si>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</si>
  <si>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</si>
  <si>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</si>
  <si>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</si>
  <si>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</si>
  <si>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</si>
  <si>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</si>
  <si>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</si>
  <si>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</si>
  <si>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</si>
  <si>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</si>
  <si>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</si>
  <si>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</si>
  <si>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</si>
  <si>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</si>
  <si>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</si>
  <si>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</si>
  <si>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</si>
  <si>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</si>
  <si>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</si>
  <si>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</si>
  <si>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</si>
  <si>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</si>
  <si>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</si>
  <si>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</si>
  <si>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</si>
  <si>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</si>
  <si>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</si>
  <si>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</si>
  <si>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</si>
  <si>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</si>
  <si>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</si>
  <si>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</si>
  <si>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</si>
  <si>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</si>
  <si>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</si>
  <si>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</si>
  <si>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</si>
  <si>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</si>
  <si>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</si>
  <si>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</si>
  <si>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</si>
  <si>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</si>
  <si>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</si>
  <si>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</si>
  <si>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</si>
  <si>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</si>
  <si>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</si>
  <si>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</si>
  <si>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</si>
  <si>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</si>
  <si>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</si>
  <si>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</si>
  <si>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</si>
  <si>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</si>
  <si>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</si>
  <si>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</si>
  <si>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</si>
  <si>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</si>
  <si>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</si>
  <si>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</si>
  <si>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</si>
  <si>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</si>
  <si>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</si>
  <si>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</si>
  <si>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</si>
  <si>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</si>
  <si>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</si>
  <si>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</si>
  <si>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</si>
  <si>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</si>
  <si>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</si>
  <si>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</si>
  <si>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</si>
  <si>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</si>
  <si>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</si>
  <si>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</si>
  <si>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</si>
  <si>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</si>
  <si>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</si>
  <si>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</si>
  <si>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</si>
  <si>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</si>
  <si>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</si>
  <si>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</si>
  <si>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</si>
  <si>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</si>
  <si>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</si>
  <si>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</si>
  <si>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</si>
  <si>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</si>
  <si>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</si>
  <si>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</si>
  <si>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</si>
  <si>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</si>
  <si>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</si>
  <si>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</si>
  <si>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</si>
  <si>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</si>
  <si>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</si>
  <si>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</si>
  <si>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</si>
  <si>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</si>
  <si>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</si>
  <si>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</si>
  <si>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</si>
  <si>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</si>
  <si>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</si>
  <si>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</si>
  <si>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</si>
  <si>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</si>
  <si>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</si>
  <si>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</si>
  <si>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</si>
  <si>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</si>
  <si>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</si>
  <si>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</si>
  <si>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</si>
  <si>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</si>
  <si>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</si>
  <si>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</si>
  <si>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</si>
  <si>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</si>
  <si>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</si>
  <si>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</si>
  <si>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</si>
  <si>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</si>
  <si>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</si>
  <si>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</si>
  <si>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</si>
  <si>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</si>
  <si>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</si>
  <si>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</si>
  <si>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</si>
  <si>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</si>
  <si>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</si>
  <si>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</si>
  <si>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</si>
  <si>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</si>
  <si>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</si>
  <si>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</si>
  <si>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</si>
  <si>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</si>
  <si>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</si>
  <si>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</si>
  <si>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</si>
  <si>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</si>
  <si>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</si>
  <si>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</si>
  <si>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</si>
  <si>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</si>
  <si>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</si>
  <si>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</si>
  <si>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</si>
  <si>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</si>
  <si>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</si>
  <si>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</si>
  <si>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</si>
  <si>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</si>
  <si>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</si>
  <si>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</si>
  <si>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</si>
  <si>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</si>
  <si>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</si>
  <si>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</si>
  <si>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</si>
  <si>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</si>
  <si>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</si>
  <si>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</si>
  <si>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</si>
  <si>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</si>
  <si>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</si>
  <si>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</si>
  <si>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</si>
  <si>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</si>
  <si>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</si>
  <si>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</si>
  <si>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</si>
  <si>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</si>
  <si>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</si>
  <si>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</si>
  <si>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</si>
  <si>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</si>
  <si>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</si>
  <si>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</si>
  <si>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</si>
  <si>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</si>
  <si>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</si>
  <si>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</si>
  <si>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</si>
  <si>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</si>
  <si>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</si>
  <si>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</si>
  <si>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</si>
  <si>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</si>
  <si>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</si>
  <si>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</si>
  <si>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</si>
  <si>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</si>
  <si>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</si>
  <si>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</si>
  <si>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</si>
  <si>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</si>
  <si>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</si>
  <si>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</si>
  <si>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</si>
  <si>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</si>
  <si>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</si>
  <si>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</si>
  <si>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</si>
  <si>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</si>
  <si>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</si>
  <si>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</si>
  <si>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</si>
  <si>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</si>
  <si>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</si>
  <si>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</si>
  <si>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</si>
  <si>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</si>
  <si>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</si>
  <si>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</si>
  <si>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</si>
  <si>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</si>
  <si>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</si>
  <si>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</si>
  <si>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</si>
  <si>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</si>
  <si>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</si>
  <si>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</si>
  <si>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</si>
  <si>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</si>
  <si>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</si>
  <si>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</si>
  <si>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</si>
  <si>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</si>
  <si>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</si>
  <si>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</si>
  <si>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</si>
  <si>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</si>
  <si>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</si>
  <si>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</si>
  <si>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</si>
  <si>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</si>
  <si>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</si>
  <si>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</si>
  <si>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</si>
  <si>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</si>
  <si>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</si>
  <si>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</si>
  <si>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</si>
  <si>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</si>
  <si>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</si>
  <si>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</si>
  <si>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</si>
  <si>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</si>
  <si>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</si>
  <si>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</si>
  <si>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</si>
  <si>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</si>
  <si>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</si>
  <si>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</si>
  <si>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</si>
  <si>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</si>
  <si>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</si>
  <si>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</si>
  <si>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</si>
  <si>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</si>
  <si>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</si>
  <si>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</si>
  <si>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</si>
  <si>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</si>
  <si>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</si>
  <si>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</si>
  <si>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</si>
  <si>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</si>
  <si>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</si>
  <si>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</si>
  <si>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</si>
  <si>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</si>
  <si>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</si>
  <si>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</si>
  <si>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</si>
  <si>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</si>
  <si>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</si>
  <si>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</si>
  <si>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</si>
  <si>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</si>
  <si>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</si>
  <si>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</si>
  <si>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</si>
  <si>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</si>
  <si>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</si>
  <si>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</si>
  <si>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</si>
  <si>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</si>
  <si>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</si>
  <si>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</si>
  <si>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</si>
  <si>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</si>
  <si>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</si>
  <si>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</si>
  <si>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</si>
  <si>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</si>
  <si>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</si>
  <si>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</si>
  <si>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</si>
  <si>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</si>
  <si>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</si>
  <si>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</si>
  <si>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</si>
  <si>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</si>
  <si>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</si>
  <si>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</si>
  <si>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</si>
  <si>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</si>
  <si>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</si>
  <si>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</si>
  <si>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</si>
  <si>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</si>
  <si>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</si>
  <si>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</si>
  <si>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</si>
  <si>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</si>
  <si>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</si>
  <si>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</si>
  <si>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</si>
  <si>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</si>
  <si>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</si>
  <si>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</si>
  <si>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</si>
  <si>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</si>
  <si>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</si>
  <si>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</si>
  <si>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</si>
  <si>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</si>
  <si>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</si>
  <si>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</si>
  <si>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</si>
  <si>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</si>
  <si>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</si>
  <si>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</si>
  <si>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</si>
  <si>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</si>
  <si>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</si>
  <si>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</si>
  <si>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</si>
  <si>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</si>
  <si>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</si>
  <si>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</si>
  <si>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</si>
  <si>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</si>
  <si>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</si>
  <si>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</si>
  <si>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</si>
  <si>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</si>
  <si>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</si>
  <si>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</si>
  <si>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</si>
  <si>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</si>
  <si>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</si>
  <si>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</si>
  <si>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</si>
  <si>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</si>
  <si>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</si>
  <si>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</si>
  <si>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</si>
  <si>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</si>
  <si>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</si>
  <si>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</si>
  <si>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</si>
  <si>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</si>
  <si>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</si>
  <si>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</si>
  <si>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</si>
  <si>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</si>
  <si>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</si>
  <si>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</si>
  <si>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</si>
  <si>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</si>
  <si>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</si>
  <si>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</si>
  <si>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</si>
  <si>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</si>
  <si>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</si>
  <si>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</si>
  <si>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</si>
  <si>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</si>
  <si>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</si>
  <si>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</si>
  <si>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</si>
  <si>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</si>
  <si>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</si>
  <si>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</si>
  <si>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</si>
  <si>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</si>
  <si>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</si>
  <si>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</si>
  <si>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</si>
  <si>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</si>
  <si>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</si>
  <si>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</si>
  <si>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</si>
  <si>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</si>
  <si>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</si>
  <si>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</si>
  <si>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</si>
  <si>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</si>
  <si>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</si>
  <si>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</si>
  <si>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</si>
  <si>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</si>
  <si>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</si>
  <si>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</si>
  <si>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</si>
  <si>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</si>
  <si>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</si>
  <si>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</si>
  <si>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</si>
  <si>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</si>
  <si>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</si>
  <si>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</si>
  <si>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</si>
  <si>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</si>
  <si>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</si>
  <si>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</si>
  <si>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</si>
  <si>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</si>
  <si>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</si>
  <si>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</si>
  <si>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</si>
  <si>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</si>
  <si>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</si>
  <si>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</si>
  <si>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</si>
  <si>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</si>
  <si>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</si>
  <si>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</si>
  <si>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</si>
  <si>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</si>
  <si>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</si>
  <si>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</si>
  <si>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</si>
  <si>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</si>
  <si>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</si>
  <si>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</si>
  <si>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</si>
  <si>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</si>
  <si>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</si>
  <si>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</si>
  <si>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</si>
  <si>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</si>
  <si>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</si>
  <si>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</si>
  <si>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</si>
  <si>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</si>
  <si>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</si>
  <si>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</si>
  <si>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</si>
  <si>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</si>
  <si>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</si>
  <si>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</si>
  <si>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</si>
  <si>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</si>
  <si>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</si>
  <si>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</si>
  <si>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</si>
  <si>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</si>
  <si>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</si>
  <si>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</si>
  <si>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</si>
  <si>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</si>
  <si>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</si>
  <si>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</si>
  <si>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</si>
  <si>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</si>
  <si>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</si>
  <si>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</si>
  <si>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</si>
  <si>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</si>
  <si>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</si>
  <si>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</si>
  <si>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</si>
  <si>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</si>
  <si>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</si>
  <si>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</si>
  <si>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</si>
  <si>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</si>
  <si>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</si>
  <si>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</si>
  <si>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</si>
  <si>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</si>
  <si>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</si>
  <si>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</si>
  <si>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</si>
  <si>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</si>
  <si>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</si>
  <si>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</si>
  <si>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</si>
  <si>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</si>
  <si>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</si>
  <si>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</si>
  <si>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</si>
  <si>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</si>
  <si>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</si>
  <si>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</si>
  <si>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</si>
  <si>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</si>
  <si>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</si>
  <si>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</si>
  <si>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</si>
  <si>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</si>
  <si>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</si>
  <si>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</si>
  <si>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</si>
  <si>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</si>
  <si>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</si>
  <si>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</si>
  <si>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</si>
  <si>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</si>
  <si>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</si>
  <si>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</si>
  <si>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</si>
  <si>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</si>
  <si>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</si>
  <si>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</si>
  <si>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</si>
  <si>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</si>
  <si>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</si>
  <si>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</si>
  <si>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</si>
  <si>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</si>
  <si>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</si>
  <si>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</si>
  <si>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</si>
  <si>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</si>
  <si>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</si>
  <si>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</si>
  <si>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</si>
  <si>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</si>
  <si>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</si>
  <si>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</si>
  <si>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</si>
  <si>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</si>
  <si>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</si>
  <si>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</si>
  <si>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</si>
  <si>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</si>
  <si>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</si>
  <si>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</si>
  <si>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</si>
  <si>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</si>
  <si>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</si>
  <si>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</si>
  <si>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</si>
  <si>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</si>
  <si>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</si>
  <si>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</si>
  <si>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</si>
  <si>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</si>
  <si>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</si>
  <si>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</si>
  <si>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</si>
  <si>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</si>
  <si>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</si>
  <si>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</si>
  <si>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</si>
  <si>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</si>
  <si>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</si>
  <si>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</si>
  <si>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</si>
  <si>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</si>
  <si>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</si>
  <si>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</si>
  <si>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</si>
  <si>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</si>
  <si>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</si>
  <si>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</si>
  <si>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</si>
  <si>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</si>
  <si>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</si>
  <si>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</si>
  <si>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</si>
  <si>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</si>
  <si>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</si>
  <si>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</si>
  <si>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</si>
  <si>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</si>
  <si>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</si>
  <si>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</si>
  <si>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</si>
  <si>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</si>
  <si>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</si>
  <si>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</si>
  <si>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</si>
  <si>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</si>
  <si>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</si>
  <si>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</si>
  <si>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</si>
  <si>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</si>
  <si>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</si>
  <si>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</si>
  <si>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</si>
  <si>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</si>
  <si>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</si>
  <si>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</si>
  <si>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</si>
  <si>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</si>
  <si>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</si>
  <si>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</si>
  <si>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</si>
  <si>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</si>
  <si>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</si>
  <si>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</si>
  <si>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</si>
  <si>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</si>
  <si>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</si>
  <si>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</si>
  <si>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</si>
  <si>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</si>
  <si>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</si>
  <si>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</si>
  <si>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</si>
  <si>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</si>
  <si>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</si>
  <si>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</si>
  <si>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</si>
  <si>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</si>
  <si>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</si>
  <si>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</si>
  <si>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</si>
  <si>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</si>
  <si>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</si>
  <si>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</si>
  <si>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</si>
  <si>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</si>
  <si>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</si>
  <si>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</si>
  <si>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</si>
  <si>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</si>
  <si>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</si>
  <si>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</si>
  <si>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</si>
  <si>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</si>
  <si>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</si>
  <si>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</si>
  <si>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</si>
  <si>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</si>
  <si>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</si>
  <si>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</si>
  <si>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</si>
  <si>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</si>
  <si>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</si>
  <si>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</si>
  <si>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</si>
  <si>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</si>
  <si>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</si>
  <si>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</si>
  <si>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</si>
  <si>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</si>
  <si>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</si>
  <si>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</si>
  <si>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</si>
  <si>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</si>
  <si>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</si>
  <si>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</si>
  <si>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</si>
  <si>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</si>
  <si>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</si>
  <si>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</si>
  <si>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</si>
  <si>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</si>
  <si>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</si>
  <si>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</si>
  <si>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</si>
  <si>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</si>
  <si>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</si>
  <si>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</si>
  <si>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</si>
  <si>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</si>
  <si>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</si>
  <si>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</si>
  <si>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</si>
  <si>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</si>
  <si>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</si>
  <si>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</si>
  <si>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</si>
  <si>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</si>
  <si>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</si>
  <si>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</si>
  <si>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</si>
  <si>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</si>
  <si>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</si>
  <si>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</si>
  <si>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</si>
  <si>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</si>
  <si>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</si>
  <si>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</si>
  <si>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</si>
  <si>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</si>
  <si>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</si>
  <si>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</si>
  <si>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</si>
  <si>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</si>
  <si>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</si>
  <si>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</si>
  <si>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</si>
  <si>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</si>
  <si>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</si>
  <si>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</si>
  <si>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</si>
  <si>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</si>
  <si>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</si>
  <si>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</si>
  <si>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</si>
  <si>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</si>
  <si>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</si>
  <si>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</si>
  <si>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</si>
  <si>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</si>
  <si>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</si>
  <si>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</si>
  <si>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</si>
  <si>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</si>
  <si>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</si>
  <si>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</si>
  <si>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</si>
  <si>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</si>
  <si>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</si>
  <si>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</si>
  <si>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</si>
  <si>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</si>
  <si>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</si>
  <si>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</si>
  <si>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</si>
  <si>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</si>
  <si>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</si>
  <si>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</si>
  <si>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</si>
  <si>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</si>
  <si>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</si>
  <si>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</si>
  <si>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</si>
  <si>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</si>
  <si>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</si>
  <si>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</si>
  <si>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</si>
  <si>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</si>
  <si>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</si>
  <si>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</si>
  <si>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</si>
  <si>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</si>
  <si>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</si>
  <si>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</si>
  <si>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</si>
  <si>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</si>
  <si>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</si>
  <si>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</si>
  <si>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</si>
  <si>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</si>
  <si>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</si>
  <si>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</si>
  <si>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</si>
  <si>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</si>
  <si>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</si>
  <si>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</si>
  <si>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</si>
  <si>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</si>
  <si>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</si>
  <si>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</si>
  <si>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</si>
  <si>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</si>
  <si>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</si>
  <si>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</si>
  <si>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</si>
  <si>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</si>
  <si>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</si>
  <si>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</si>
  <si>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</si>
  <si>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</si>
  <si>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</si>
  <si>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</si>
  <si>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</si>
  <si>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</si>
  <si>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</si>
  <si>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</si>
  <si>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</si>
  <si>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</si>
  <si>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</si>
  <si>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</si>
  <si>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</si>
  <si>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</si>
  <si>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</si>
  <si>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</si>
  <si>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</si>
  <si>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</si>
  <si>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</si>
  <si>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</si>
  <si>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</si>
  <si>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</si>
  <si>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</si>
  <si>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</si>
  <si>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</si>
  <si>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</si>
  <si>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</si>
  <si>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</si>
  <si>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</si>
  <si>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</si>
  <si>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</si>
  <si>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</si>
  <si>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</si>
  <si>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</si>
  <si>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</si>
  <si>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</si>
  <si>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</si>
  <si>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</si>
  <si>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</si>
  <si>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</si>
  <si>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</si>
  <si>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</si>
  <si>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</si>
  <si>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</si>
  <si>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</si>
  <si>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</si>
  <si>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</si>
  <si>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</si>
  <si>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</si>
  <si>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</si>
  <si>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</si>
  <si>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</si>
  <si>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</si>
  <si>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</si>
  <si>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</si>
  <si>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</si>
  <si>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</si>
  <si>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</si>
  <si>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</si>
  <si>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</si>
  <si>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</si>
  <si>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</si>
  <si>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</si>
  <si>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</si>
  <si>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</si>
  <si>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</si>
  <si>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</si>
  <si>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</si>
  <si>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</si>
  <si>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</si>
  <si>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</si>
  <si>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</si>
  <si>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</si>
  <si>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</si>
  <si>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</si>
  <si>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</si>
  <si>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</si>
  <si>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</si>
  <si>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</si>
  <si>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</si>
  <si>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</si>
  <si>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</si>
  <si>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</si>
  <si>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</si>
  <si>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</si>
  <si>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</si>
  <si>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</si>
  <si>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</si>
  <si>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</si>
  <si>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</si>
  <si>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</si>
  <si>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</si>
  <si>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</si>
  <si>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</si>
  <si>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</si>
  <si>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</si>
  <si>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</si>
  <si>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</si>
  <si>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</si>
  <si>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</si>
  <si>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</si>
  <si>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</si>
  <si>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</si>
  <si>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</si>
  <si>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</si>
  <si>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</si>
  <si>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</si>
  <si>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</si>
  <si>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</si>
  <si>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</si>
  <si>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</si>
  <si>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</si>
  <si>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</si>
  <si>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</si>
  <si>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</si>
  <si>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</si>
  <si>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</si>
  <si>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</si>
  <si>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</si>
  <si>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</si>
  <si>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</si>
  <si>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</si>
  <si>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</si>
  <si>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</si>
  <si>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</si>
  <si>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</si>
  <si>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</si>
  <si>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</si>
  <si>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</si>
  <si>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</si>
  <si>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</si>
  <si>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</si>
  <si>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</si>
  <si>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</si>
  <si>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</si>
  <si>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</si>
  <si>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</si>
  <si>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</si>
  <si>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</si>
  <si>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</si>
  <si>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</si>
  <si>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</si>
  <si>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</si>
  <si>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</si>
  <si>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</si>
  <si>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</si>
  <si>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</si>
  <si>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</si>
  <si>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</si>
  <si>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</si>
  <si>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</si>
  <si>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</si>
  <si>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</si>
  <si>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</si>
  <si>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</si>
  <si>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</si>
  <si>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</si>
  <si>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</si>
  <si>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</si>
  <si>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</si>
  <si>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</si>
  <si>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</si>
  <si>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</si>
  <si>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</si>
  <si>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</si>
  <si>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</si>
  <si>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</si>
  <si>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</si>
  <si>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</si>
  <si>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</si>
  <si>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</si>
  <si>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</si>
  <si>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</si>
  <si>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</si>
  <si>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</si>
  <si>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</si>
  <si>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</si>
  <si>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</si>
  <si>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</si>
  <si>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</si>
  <si>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</si>
  <si>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</si>
  <si>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</si>
  <si>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</si>
  <si>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</si>
  <si>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</si>
  <si>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</si>
  <si>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</si>
  <si>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</si>
  <si>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</si>
  <si>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</si>
  <si>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</si>
  <si>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</si>
  <si>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</si>
  <si>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</si>
  <si>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</si>
  <si>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</si>
  <si>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</si>
  <si>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</si>
  <si>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</si>
  <si>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</si>
  <si>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</si>
  <si>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</si>
  <si>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</si>
  <si>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</si>
  <si>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</si>
  <si>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</si>
  <si>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</si>
  <si>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</si>
  <si>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</si>
  <si>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</si>
  <si>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</si>
  <si>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</si>
  <si>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</si>
  <si>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</si>
  <si>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</si>
  <si>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</si>
  <si>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</si>
  <si>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</si>
  <si>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</si>
  <si>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</si>
  <si>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</si>
  <si>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</si>
  <si>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</si>
  <si>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</si>
  <si>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</si>
  <si>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</si>
  <si>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</si>
  <si>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</si>
  <si>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</si>
  <si>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</si>
  <si>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</si>
  <si>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</si>
  <si>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</si>
  <si>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</si>
  <si>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</si>
  <si>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</si>
  <si>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</si>
  <si>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</si>
  <si>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</si>
  <si>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</si>
  <si>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</si>
  <si>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</si>
  <si>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</si>
  <si>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</si>
  <si>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</si>
  <si>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</si>
  <si>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</si>
  <si>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</si>
  <si>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</si>
  <si>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</si>
  <si>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</si>
  <si>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</si>
  <si>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</si>
  <si>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</si>
  <si>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</si>
  <si>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</si>
  <si>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</si>
  <si>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</si>
  <si>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</si>
  <si>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</si>
  <si>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</si>
  <si>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</si>
  <si>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</si>
  <si>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</si>
  <si>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</si>
  <si>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</si>
  <si>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</si>
  <si>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</si>
  <si>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</si>
  <si>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</si>
  <si>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</si>
  <si>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</si>
  <si>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</si>
  <si>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</si>
  <si>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</si>
  <si>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</si>
  <si>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</si>
  <si>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</si>
  <si>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</si>
  <si>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</si>
  <si>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</si>
  <si>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</si>
  <si>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</si>
  <si>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</si>
  <si>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</si>
  <si>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</si>
  <si>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</si>
  <si>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</si>
  <si>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</si>
  <si>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</si>
  <si>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</si>
  <si>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</si>
  <si>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</si>
  <si>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</si>
  <si>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</si>
  <si>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</si>
  <si>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</si>
  <si>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</si>
  <si>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</si>
  <si>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</si>
  <si>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</si>
  <si>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</si>
  <si>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</si>
  <si>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</si>
  <si>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</si>
  <si>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</si>
  <si>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</si>
  <si>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</si>
  <si>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</si>
  <si>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</si>
  <si>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</si>
  <si>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</si>
  <si>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</si>
  <si>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</si>
  <si>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</si>
  <si>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</si>
  <si>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</si>
  <si>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</si>
  <si>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</si>
  <si>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</si>
  <si>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</si>
  <si>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</si>
  <si>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</si>
  <si>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</si>
  <si>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</si>
  <si>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</si>
  <si>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</si>
  <si>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</si>
  <si>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</si>
  <si>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</si>
  <si>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</si>
  <si>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</si>
  <si>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</si>
  <si>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</si>
  <si>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</si>
  <si>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</si>
  <si>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</si>
  <si>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</si>
  <si>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</si>
  <si>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</si>
  <si>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</si>
  <si>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</si>
  <si>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</si>
  <si>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</si>
  <si>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</si>
  <si>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</si>
  <si>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</si>
  <si>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</si>
  <si>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</si>
  <si>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</si>
  <si>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</si>
  <si>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</si>
  <si>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</si>
  <si>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</si>
  <si>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</si>
  <si>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</si>
  <si>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</si>
  <si>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</si>
  <si>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</si>
  <si>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</si>
  <si>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</si>
  <si>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</si>
  <si>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</si>
  <si>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</si>
  <si>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</si>
  <si>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</si>
  <si>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</si>
  <si>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Paretn category</t>
  </si>
  <si>
    <t>Subcategory</t>
  </si>
  <si>
    <t>Row Labels</t>
  </si>
  <si>
    <t>Grand Total</t>
  </si>
  <si>
    <t>Column Labels</t>
  </si>
  <si>
    <t>Count of name</t>
  </si>
  <si>
    <t>(All)</t>
  </si>
  <si>
    <t>Count of outcomes</t>
  </si>
  <si>
    <t>Date Created Conversion</t>
  </si>
  <si>
    <t>Date Ended Coversion</t>
  </si>
  <si>
    <t>Parent category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</si>
  <si>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</si>
  <si>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</si>
  <si>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</si>
  <si>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</si>
  <si>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</si>
  <si>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</si>
  <si>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</si>
  <si>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</si>
  <si>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</si>
  <si>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</si>
  <si>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</si>
  <si>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</si>
  <si>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</si>
  <si>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</si>
  <si>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</si>
  <si>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</si>
  <si>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</si>
  <si>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</si>
  <si>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</si>
  <si>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</si>
  <si>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</si>
  <si>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</si>
  <si>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</si>
  <si>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</si>
  <si>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</si>
  <si>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</si>
  <si>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</si>
  <si>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</si>
  <si>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</si>
  <si>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</si>
  <si>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</si>
  <si>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</si>
  <si>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</si>
  <si>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</si>
  <si>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</si>
  <si>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</si>
  <si>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</si>
  <si>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</si>
  <si>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</si>
  <si>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Greater than 50000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</si>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</sst>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3" borderId="0" xfId="0" applyNumberFormat="1" applyFill="1"/>
    <xf numFmtId="44" fontId="0" fillId="5" borderId="0" xfId="0" applyNumberFormat="1" applyFill="1"/>
    <xf numFmtId="44" fontId="0" fillId="6" borderId="0" xfId="0" applyNumberFormat="1" applyFill="1"/>
    <xf numFmtId="44" fontId="0" fillId="7" borderId="0" xfId="0" applyNumberFormat="1" applyFill="1"/>
    <xf numFmtId="44" fontId="0" fillId="8" borderId="0" xfId="0" applyNumberFormat="1" applyFill="1"/>
    <xf numFmtId="44" fontId="0" fillId="9" borderId="0" xfId="0" applyNumberFormat="1" applyFill="1"/>
    <xf numFmtId="44" fontId="0" fillId="2" borderId="0" xfId="0" applyNumberFormat="1" applyFill="1"/>
    <xf numFmtId="44" fontId="0" fillId="4" borderId="0" xfId="0" applyNumberFormat="1" applyFill="1"/>
    <xf numFmtId="44" fontId="0" fillId="10" borderId="0" xfId="0" applyNumberFormat="1" applyFill="1"/>
    <xf numFmtId="44" fontId="0" fillId="11" borderId="0" xfId="0" applyNumberFormat="1" applyFill="1"/>
    <xf numFmtId="44" fontId="0" fillId="12" borderId="0" xfId="0" applyNumberFormat="1" applyFill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41526684164479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1520992"/>
        <c:axId val="221521552"/>
      </c:barChart>
      <c:catAx>
        <c:axId val="2215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21552"/>
        <c:crosses val="autoZero"/>
        <c:auto val="1"/>
        <c:lblAlgn val="ctr"/>
        <c:lblOffset val="100"/>
        <c:noMultiLvlLbl val="0"/>
      </c:catAx>
      <c:valAx>
        <c:axId val="2215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2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6421344"/>
        <c:axId val="296421904"/>
      </c:barChart>
      <c:catAx>
        <c:axId val="2964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21904"/>
        <c:crosses val="autoZero"/>
        <c:auto val="1"/>
        <c:lblAlgn val="ctr"/>
        <c:lblOffset val="100"/>
        <c:noMultiLvlLbl val="0"/>
      </c:catAx>
      <c:valAx>
        <c:axId val="2964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Date'!$A$6:$A$159</c:f>
              <c:strCache>
                <c:ptCount val="153"/>
                <c:pt idx="0">
                  <c:v>6/7/2013</c:v>
                </c:pt>
                <c:pt idx="1">
                  <c:v>6/22/2013</c:v>
                </c:pt>
                <c:pt idx="2">
                  <c:v>6/1/2014</c:v>
                </c:pt>
                <c:pt idx="3">
                  <c:v>6/1/2014</c:v>
                </c:pt>
                <c:pt idx="4">
                  <c:v>6/2/2014</c:v>
                </c:pt>
                <c:pt idx="5">
                  <c:v>6/2/2014</c:v>
                </c:pt>
                <c:pt idx="6">
                  <c:v>6/3/2014</c:v>
                </c:pt>
                <c:pt idx="7">
                  <c:v>6/3/2014</c:v>
                </c:pt>
                <c:pt idx="8">
                  <c:v>6/3/2014</c:v>
                </c:pt>
                <c:pt idx="9">
                  <c:v>6/3/2014</c:v>
                </c:pt>
                <c:pt idx="10">
                  <c:v>6/3/2014</c:v>
                </c:pt>
                <c:pt idx="11">
                  <c:v>6/4/2014</c:v>
                </c:pt>
                <c:pt idx="12">
                  <c:v>6/5/2014</c:v>
                </c:pt>
                <c:pt idx="13">
                  <c:v>6/5/2014</c:v>
                </c:pt>
                <c:pt idx="14">
                  <c:v>6/6/2014</c:v>
                </c:pt>
                <c:pt idx="15">
                  <c:v>6/6/2014</c:v>
                </c:pt>
                <c:pt idx="16">
                  <c:v>6/8/2014</c:v>
                </c:pt>
                <c:pt idx="17">
                  <c:v>6/9/2014</c:v>
                </c:pt>
                <c:pt idx="18">
                  <c:v>6/9/2014</c:v>
                </c:pt>
                <c:pt idx="19">
                  <c:v>6/10/2014</c:v>
                </c:pt>
                <c:pt idx="20">
                  <c:v>6/10/2014</c:v>
                </c:pt>
                <c:pt idx="21">
                  <c:v>6/11/2014</c:v>
                </c:pt>
                <c:pt idx="22">
                  <c:v>6/12/2014</c:v>
                </c:pt>
                <c:pt idx="23">
                  <c:v>6/12/2014</c:v>
                </c:pt>
                <c:pt idx="24">
                  <c:v>6/13/2014</c:v>
                </c:pt>
                <c:pt idx="25">
                  <c:v>6/14/2014</c:v>
                </c:pt>
                <c:pt idx="26">
                  <c:v>6/16/2014</c:v>
                </c:pt>
                <c:pt idx="27">
                  <c:v>6/16/2014</c:v>
                </c:pt>
                <c:pt idx="28">
                  <c:v>6/16/2014</c:v>
                </c:pt>
                <c:pt idx="29">
                  <c:v>6/17/2014</c:v>
                </c:pt>
                <c:pt idx="30">
                  <c:v>6/18/2014</c:v>
                </c:pt>
                <c:pt idx="31">
                  <c:v>6/18/2014</c:v>
                </c:pt>
                <c:pt idx="32">
                  <c:v>6/18/2014</c:v>
                </c:pt>
                <c:pt idx="33">
                  <c:v>6/18/2014</c:v>
                </c:pt>
                <c:pt idx="34">
                  <c:v>6/18/2014</c:v>
                </c:pt>
                <c:pt idx="35">
                  <c:v>6/19/2014</c:v>
                </c:pt>
                <c:pt idx="36">
                  <c:v>6/19/2014</c:v>
                </c:pt>
                <c:pt idx="37">
                  <c:v>6/19/2014</c:v>
                </c:pt>
                <c:pt idx="38">
                  <c:v>6/20/2014</c:v>
                </c:pt>
                <c:pt idx="39">
                  <c:v>6/21/2014</c:v>
                </c:pt>
                <c:pt idx="40">
                  <c:v>6/21/2014</c:v>
                </c:pt>
                <c:pt idx="41">
                  <c:v>6/22/2014</c:v>
                </c:pt>
                <c:pt idx="42">
                  <c:v>6/23/2014</c:v>
                </c:pt>
                <c:pt idx="43">
                  <c:v>6/24/2014</c:v>
                </c:pt>
                <c:pt idx="44">
                  <c:v>6/25/2014</c:v>
                </c:pt>
                <c:pt idx="45">
                  <c:v>6/25/2014</c:v>
                </c:pt>
                <c:pt idx="46">
                  <c:v>6/25/2014</c:v>
                </c:pt>
                <c:pt idx="47">
                  <c:v>6/26/2014</c:v>
                </c:pt>
                <c:pt idx="48">
                  <c:v>6/27/2014</c:v>
                </c:pt>
                <c:pt idx="49">
                  <c:v>6/30/2014</c:v>
                </c:pt>
                <c:pt idx="50">
                  <c:v>6/30/2014</c:v>
                </c:pt>
                <c:pt idx="51">
                  <c:v>6/30/2014</c:v>
                </c:pt>
                <c:pt idx="52">
                  <c:v>6/30/2014</c:v>
                </c:pt>
                <c:pt idx="53">
                  <c:v>6/30/2014</c:v>
                </c:pt>
                <c:pt idx="54">
                  <c:v>6/1/2015</c:v>
                </c:pt>
                <c:pt idx="55">
                  <c:v>6/2/2015</c:v>
                </c:pt>
                <c:pt idx="56">
                  <c:v>6/2/2015</c:v>
                </c:pt>
                <c:pt idx="57">
                  <c:v>6/2/2015</c:v>
                </c:pt>
                <c:pt idx="58">
                  <c:v>6/2/2015</c:v>
                </c:pt>
                <c:pt idx="59">
                  <c:v>6/3/2015</c:v>
                </c:pt>
                <c:pt idx="60">
                  <c:v>6/4/2015</c:v>
                </c:pt>
                <c:pt idx="61">
                  <c:v>6/5/2015</c:v>
                </c:pt>
                <c:pt idx="62">
                  <c:v>6/5/2015</c:v>
                </c:pt>
                <c:pt idx="63">
                  <c:v>6/7/2015</c:v>
                </c:pt>
                <c:pt idx="64">
                  <c:v>6/8/2015</c:v>
                </c:pt>
                <c:pt idx="65">
                  <c:v>6/9/2015</c:v>
                </c:pt>
                <c:pt idx="66">
                  <c:v>6/10/2015</c:v>
                </c:pt>
                <c:pt idx="67">
                  <c:v>6/10/2015</c:v>
                </c:pt>
                <c:pt idx="68">
                  <c:v>6/10/2015</c:v>
                </c:pt>
                <c:pt idx="69">
                  <c:v>6/11/2015</c:v>
                </c:pt>
                <c:pt idx="70">
                  <c:v>6/12/2015</c:v>
                </c:pt>
                <c:pt idx="71">
                  <c:v>6/12/2015</c:v>
                </c:pt>
                <c:pt idx="72">
                  <c:v>6/12/2015</c:v>
                </c:pt>
                <c:pt idx="73">
                  <c:v>6/12/2015</c:v>
                </c:pt>
                <c:pt idx="74">
                  <c:v>6/13/2015</c:v>
                </c:pt>
                <c:pt idx="75">
                  <c:v>6/14/2015</c:v>
                </c:pt>
                <c:pt idx="76">
                  <c:v>6/14/2015</c:v>
                </c:pt>
                <c:pt idx="77">
                  <c:v>6/15/2015</c:v>
                </c:pt>
                <c:pt idx="78">
                  <c:v>6/15/2015</c:v>
                </c:pt>
                <c:pt idx="79">
                  <c:v>6/15/2015</c:v>
                </c:pt>
                <c:pt idx="80">
                  <c:v>6/16/2015</c:v>
                </c:pt>
                <c:pt idx="81">
                  <c:v>6/16/2015</c:v>
                </c:pt>
                <c:pt idx="82">
                  <c:v>6/16/2015</c:v>
                </c:pt>
                <c:pt idx="83">
                  <c:v>6/16/2015</c:v>
                </c:pt>
                <c:pt idx="84">
                  <c:v>6/16/2015</c:v>
                </c:pt>
                <c:pt idx="85">
                  <c:v>6/16/2015</c:v>
                </c:pt>
                <c:pt idx="86">
                  <c:v>6/16/2015</c:v>
                </c:pt>
                <c:pt idx="87">
                  <c:v>6/16/2015</c:v>
                </c:pt>
                <c:pt idx="88">
                  <c:v>6/17/2015</c:v>
                </c:pt>
                <c:pt idx="89">
                  <c:v>6/17/2015</c:v>
                </c:pt>
                <c:pt idx="90">
                  <c:v>6/17/2015</c:v>
                </c:pt>
                <c:pt idx="91">
                  <c:v>6/17/2015</c:v>
                </c:pt>
                <c:pt idx="92">
                  <c:v>6/18/2015</c:v>
                </c:pt>
                <c:pt idx="93">
                  <c:v>6/18/2015</c:v>
                </c:pt>
                <c:pt idx="94">
                  <c:v>6/18/2015</c:v>
                </c:pt>
                <c:pt idx="95">
                  <c:v>6/18/2015</c:v>
                </c:pt>
                <c:pt idx="96">
                  <c:v>6/19/2015</c:v>
                </c:pt>
                <c:pt idx="97">
                  <c:v>6/21/2015</c:v>
                </c:pt>
                <c:pt idx="98">
                  <c:v>6/22/2015</c:v>
                </c:pt>
                <c:pt idx="99">
                  <c:v>6/22/2015</c:v>
                </c:pt>
                <c:pt idx="100">
                  <c:v>6/22/2015</c:v>
                </c:pt>
                <c:pt idx="101">
                  <c:v>6/23/2015</c:v>
                </c:pt>
                <c:pt idx="102">
                  <c:v>6/24/2015</c:v>
                </c:pt>
                <c:pt idx="103">
                  <c:v>6/24/2015</c:v>
                </c:pt>
                <c:pt idx="104">
                  <c:v>6/24/2015</c:v>
                </c:pt>
                <c:pt idx="105">
                  <c:v>6/25/2015</c:v>
                </c:pt>
                <c:pt idx="106">
                  <c:v>6/27/2015</c:v>
                </c:pt>
                <c:pt idx="107">
                  <c:v>6/27/2015</c:v>
                </c:pt>
                <c:pt idx="108">
                  <c:v>6/28/2015</c:v>
                </c:pt>
                <c:pt idx="109">
                  <c:v>6/29/2015</c:v>
                </c:pt>
                <c:pt idx="110">
                  <c:v>6/29/2015</c:v>
                </c:pt>
                <c:pt idx="111">
                  <c:v>6/30/2015</c:v>
                </c:pt>
                <c:pt idx="112">
                  <c:v>6/30/2015</c:v>
                </c:pt>
                <c:pt idx="113">
                  <c:v>6/30/2015</c:v>
                </c:pt>
                <c:pt idx="114">
                  <c:v>6/1/2016</c:v>
                </c:pt>
                <c:pt idx="115">
                  <c:v>6/2/2016</c:v>
                </c:pt>
                <c:pt idx="116">
                  <c:v>6/2/2016</c:v>
                </c:pt>
                <c:pt idx="117">
                  <c:v>6/2/2016</c:v>
                </c:pt>
                <c:pt idx="118">
                  <c:v>6/3/2016</c:v>
                </c:pt>
                <c:pt idx="119">
                  <c:v>6/3/2016</c:v>
                </c:pt>
                <c:pt idx="120">
                  <c:v>6/6/2016</c:v>
                </c:pt>
                <c:pt idx="121">
                  <c:v>6/7/2016</c:v>
                </c:pt>
                <c:pt idx="122">
                  <c:v>6/8/2016</c:v>
                </c:pt>
                <c:pt idx="123">
                  <c:v>6/9/2016</c:v>
                </c:pt>
                <c:pt idx="124">
                  <c:v>6/10/2016</c:v>
                </c:pt>
                <c:pt idx="125">
                  <c:v>6/10/2016</c:v>
                </c:pt>
                <c:pt idx="126">
                  <c:v>6/10/2016</c:v>
                </c:pt>
                <c:pt idx="127">
                  <c:v>6/11/2016</c:v>
                </c:pt>
                <c:pt idx="128">
                  <c:v>6/13/2016</c:v>
                </c:pt>
                <c:pt idx="129">
                  <c:v>6/13/2016</c:v>
                </c:pt>
                <c:pt idx="130">
                  <c:v>6/13/2016</c:v>
                </c:pt>
                <c:pt idx="131">
                  <c:v>6/13/2016</c:v>
                </c:pt>
                <c:pt idx="132">
                  <c:v>6/13/2016</c:v>
                </c:pt>
                <c:pt idx="133">
                  <c:v>6/14/2016</c:v>
                </c:pt>
                <c:pt idx="134">
                  <c:v>6/14/2016</c:v>
                </c:pt>
                <c:pt idx="135">
                  <c:v>6/15/2016</c:v>
                </c:pt>
                <c:pt idx="136">
                  <c:v>6/17/2016</c:v>
                </c:pt>
                <c:pt idx="137">
                  <c:v>6/17/2016</c:v>
                </c:pt>
                <c:pt idx="138">
                  <c:v>6/17/2016</c:v>
                </c:pt>
                <c:pt idx="139">
                  <c:v>6/17/2016</c:v>
                </c:pt>
                <c:pt idx="140">
                  <c:v>6/19/2016</c:v>
                </c:pt>
                <c:pt idx="141">
                  <c:v>6/20/2016</c:v>
                </c:pt>
                <c:pt idx="142">
                  <c:v>6/22/2016</c:v>
                </c:pt>
                <c:pt idx="143">
                  <c:v>6/23/2016</c:v>
                </c:pt>
                <c:pt idx="144">
                  <c:v>6/24/2016</c:v>
                </c:pt>
                <c:pt idx="145">
                  <c:v>6/24/2016</c:v>
                </c:pt>
                <c:pt idx="146">
                  <c:v>6/25/2016</c:v>
                </c:pt>
                <c:pt idx="147">
                  <c:v>6/27/2016</c:v>
                </c:pt>
                <c:pt idx="148">
                  <c:v>6/27/2016</c:v>
                </c:pt>
                <c:pt idx="149">
                  <c:v>6/28/2016</c:v>
                </c:pt>
                <c:pt idx="150">
                  <c:v>6/29/2016</c:v>
                </c:pt>
                <c:pt idx="151">
                  <c:v>6/29/2016</c:v>
                </c:pt>
                <c:pt idx="152">
                  <c:v>6/30/2016</c:v>
                </c:pt>
              </c:strCache>
            </c:strRef>
          </c:cat>
          <c:val>
            <c:numRef>
              <c:f>'Outcomes Based on Launch Date'!$B$6:$B$159</c:f>
              <c:numCache>
                <c:formatCode>General</c:formatCode>
                <c:ptCount val="153"/>
                <c:pt idx="6">
                  <c:v>1</c:v>
                </c:pt>
                <c:pt idx="46">
                  <c:v>1</c:v>
                </c:pt>
                <c:pt idx="105">
                  <c:v>1</c:v>
                </c:pt>
                <c:pt idx="12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Date'!$A$6:$A$159</c:f>
              <c:strCache>
                <c:ptCount val="153"/>
                <c:pt idx="0">
                  <c:v>6/7/2013</c:v>
                </c:pt>
                <c:pt idx="1">
                  <c:v>6/22/2013</c:v>
                </c:pt>
                <c:pt idx="2">
                  <c:v>6/1/2014</c:v>
                </c:pt>
                <c:pt idx="3">
                  <c:v>6/1/2014</c:v>
                </c:pt>
                <c:pt idx="4">
                  <c:v>6/2/2014</c:v>
                </c:pt>
                <c:pt idx="5">
                  <c:v>6/2/2014</c:v>
                </c:pt>
                <c:pt idx="6">
                  <c:v>6/3/2014</c:v>
                </c:pt>
                <c:pt idx="7">
                  <c:v>6/3/2014</c:v>
                </c:pt>
                <c:pt idx="8">
                  <c:v>6/3/2014</c:v>
                </c:pt>
                <c:pt idx="9">
                  <c:v>6/3/2014</c:v>
                </c:pt>
                <c:pt idx="10">
                  <c:v>6/3/2014</c:v>
                </c:pt>
                <c:pt idx="11">
                  <c:v>6/4/2014</c:v>
                </c:pt>
                <c:pt idx="12">
                  <c:v>6/5/2014</c:v>
                </c:pt>
                <c:pt idx="13">
                  <c:v>6/5/2014</c:v>
                </c:pt>
                <c:pt idx="14">
                  <c:v>6/6/2014</c:v>
                </c:pt>
                <c:pt idx="15">
                  <c:v>6/6/2014</c:v>
                </c:pt>
                <c:pt idx="16">
                  <c:v>6/8/2014</c:v>
                </c:pt>
                <c:pt idx="17">
                  <c:v>6/9/2014</c:v>
                </c:pt>
                <c:pt idx="18">
                  <c:v>6/9/2014</c:v>
                </c:pt>
                <c:pt idx="19">
                  <c:v>6/10/2014</c:v>
                </c:pt>
                <c:pt idx="20">
                  <c:v>6/10/2014</c:v>
                </c:pt>
                <c:pt idx="21">
                  <c:v>6/11/2014</c:v>
                </c:pt>
                <c:pt idx="22">
                  <c:v>6/12/2014</c:v>
                </c:pt>
                <c:pt idx="23">
                  <c:v>6/12/2014</c:v>
                </c:pt>
                <c:pt idx="24">
                  <c:v>6/13/2014</c:v>
                </c:pt>
                <c:pt idx="25">
                  <c:v>6/14/2014</c:v>
                </c:pt>
                <c:pt idx="26">
                  <c:v>6/16/2014</c:v>
                </c:pt>
                <c:pt idx="27">
                  <c:v>6/16/2014</c:v>
                </c:pt>
                <c:pt idx="28">
                  <c:v>6/16/2014</c:v>
                </c:pt>
                <c:pt idx="29">
                  <c:v>6/17/2014</c:v>
                </c:pt>
                <c:pt idx="30">
                  <c:v>6/18/2014</c:v>
                </c:pt>
                <c:pt idx="31">
                  <c:v>6/18/2014</c:v>
                </c:pt>
                <c:pt idx="32">
                  <c:v>6/18/2014</c:v>
                </c:pt>
                <c:pt idx="33">
                  <c:v>6/18/2014</c:v>
                </c:pt>
                <c:pt idx="34">
                  <c:v>6/18/2014</c:v>
                </c:pt>
                <c:pt idx="35">
                  <c:v>6/19/2014</c:v>
                </c:pt>
                <c:pt idx="36">
                  <c:v>6/19/2014</c:v>
                </c:pt>
                <c:pt idx="37">
                  <c:v>6/19/2014</c:v>
                </c:pt>
                <c:pt idx="38">
                  <c:v>6/20/2014</c:v>
                </c:pt>
                <c:pt idx="39">
                  <c:v>6/21/2014</c:v>
                </c:pt>
                <c:pt idx="40">
                  <c:v>6/21/2014</c:v>
                </c:pt>
                <c:pt idx="41">
                  <c:v>6/22/2014</c:v>
                </c:pt>
                <c:pt idx="42">
                  <c:v>6/23/2014</c:v>
                </c:pt>
                <c:pt idx="43">
                  <c:v>6/24/2014</c:v>
                </c:pt>
                <c:pt idx="44">
                  <c:v>6/25/2014</c:v>
                </c:pt>
                <c:pt idx="45">
                  <c:v>6/25/2014</c:v>
                </c:pt>
                <c:pt idx="46">
                  <c:v>6/25/2014</c:v>
                </c:pt>
                <c:pt idx="47">
                  <c:v>6/26/2014</c:v>
                </c:pt>
                <c:pt idx="48">
                  <c:v>6/27/2014</c:v>
                </c:pt>
                <c:pt idx="49">
                  <c:v>6/30/2014</c:v>
                </c:pt>
                <c:pt idx="50">
                  <c:v>6/30/2014</c:v>
                </c:pt>
                <c:pt idx="51">
                  <c:v>6/30/2014</c:v>
                </c:pt>
                <c:pt idx="52">
                  <c:v>6/30/2014</c:v>
                </c:pt>
                <c:pt idx="53">
                  <c:v>6/30/2014</c:v>
                </c:pt>
                <c:pt idx="54">
                  <c:v>6/1/2015</c:v>
                </c:pt>
                <c:pt idx="55">
                  <c:v>6/2/2015</c:v>
                </c:pt>
                <c:pt idx="56">
                  <c:v>6/2/2015</c:v>
                </c:pt>
                <c:pt idx="57">
                  <c:v>6/2/2015</c:v>
                </c:pt>
                <c:pt idx="58">
                  <c:v>6/2/2015</c:v>
                </c:pt>
                <c:pt idx="59">
                  <c:v>6/3/2015</c:v>
                </c:pt>
                <c:pt idx="60">
                  <c:v>6/4/2015</c:v>
                </c:pt>
                <c:pt idx="61">
                  <c:v>6/5/2015</c:v>
                </c:pt>
                <c:pt idx="62">
                  <c:v>6/5/2015</c:v>
                </c:pt>
                <c:pt idx="63">
                  <c:v>6/7/2015</c:v>
                </c:pt>
                <c:pt idx="64">
                  <c:v>6/8/2015</c:v>
                </c:pt>
                <c:pt idx="65">
                  <c:v>6/9/2015</c:v>
                </c:pt>
                <c:pt idx="66">
                  <c:v>6/10/2015</c:v>
                </c:pt>
                <c:pt idx="67">
                  <c:v>6/10/2015</c:v>
                </c:pt>
                <c:pt idx="68">
                  <c:v>6/10/2015</c:v>
                </c:pt>
                <c:pt idx="69">
                  <c:v>6/11/2015</c:v>
                </c:pt>
                <c:pt idx="70">
                  <c:v>6/12/2015</c:v>
                </c:pt>
                <c:pt idx="71">
                  <c:v>6/12/2015</c:v>
                </c:pt>
                <c:pt idx="72">
                  <c:v>6/12/2015</c:v>
                </c:pt>
                <c:pt idx="73">
                  <c:v>6/12/2015</c:v>
                </c:pt>
                <c:pt idx="74">
                  <c:v>6/13/2015</c:v>
                </c:pt>
                <c:pt idx="75">
                  <c:v>6/14/2015</c:v>
                </c:pt>
                <c:pt idx="76">
                  <c:v>6/14/2015</c:v>
                </c:pt>
                <c:pt idx="77">
                  <c:v>6/15/2015</c:v>
                </c:pt>
                <c:pt idx="78">
                  <c:v>6/15/2015</c:v>
                </c:pt>
                <c:pt idx="79">
                  <c:v>6/15/2015</c:v>
                </c:pt>
                <c:pt idx="80">
                  <c:v>6/16/2015</c:v>
                </c:pt>
                <c:pt idx="81">
                  <c:v>6/16/2015</c:v>
                </c:pt>
                <c:pt idx="82">
                  <c:v>6/16/2015</c:v>
                </c:pt>
                <c:pt idx="83">
                  <c:v>6/16/2015</c:v>
                </c:pt>
                <c:pt idx="84">
                  <c:v>6/16/2015</c:v>
                </c:pt>
                <c:pt idx="85">
                  <c:v>6/16/2015</c:v>
                </c:pt>
                <c:pt idx="86">
                  <c:v>6/16/2015</c:v>
                </c:pt>
                <c:pt idx="87">
                  <c:v>6/16/2015</c:v>
                </c:pt>
                <c:pt idx="88">
                  <c:v>6/17/2015</c:v>
                </c:pt>
                <c:pt idx="89">
                  <c:v>6/17/2015</c:v>
                </c:pt>
                <c:pt idx="90">
                  <c:v>6/17/2015</c:v>
                </c:pt>
                <c:pt idx="91">
                  <c:v>6/17/2015</c:v>
                </c:pt>
                <c:pt idx="92">
                  <c:v>6/18/2015</c:v>
                </c:pt>
                <c:pt idx="93">
                  <c:v>6/18/2015</c:v>
                </c:pt>
                <c:pt idx="94">
                  <c:v>6/18/2015</c:v>
                </c:pt>
                <c:pt idx="95">
                  <c:v>6/18/2015</c:v>
                </c:pt>
                <c:pt idx="96">
                  <c:v>6/19/2015</c:v>
                </c:pt>
                <c:pt idx="97">
                  <c:v>6/21/2015</c:v>
                </c:pt>
                <c:pt idx="98">
                  <c:v>6/22/2015</c:v>
                </c:pt>
                <c:pt idx="99">
                  <c:v>6/22/2015</c:v>
                </c:pt>
                <c:pt idx="100">
                  <c:v>6/22/2015</c:v>
                </c:pt>
                <c:pt idx="101">
                  <c:v>6/23/2015</c:v>
                </c:pt>
                <c:pt idx="102">
                  <c:v>6/24/2015</c:v>
                </c:pt>
                <c:pt idx="103">
                  <c:v>6/24/2015</c:v>
                </c:pt>
                <c:pt idx="104">
                  <c:v>6/24/2015</c:v>
                </c:pt>
                <c:pt idx="105">
                  <c:v>6/25/2015</c:v>
                </c:pt>
                <c:pt idx="106">
                  <c:v>6/27/2015</c:v>
                </c:pt>
                <c:pt idx="107">
                  <c:v>6/27/2015</c:v>
                </c:pt>
                <c:pt idx="108">
                  <c:v>6/28/2015</c:v>
                </c:pt>
                <c:pt idx="109">
                  <c:v>6/29/2015</c:v>
                </c:pt>
                <c:pt idx="110">
                  <c:v>6/29/2015</c:v>
                </c:pt>
                <c:pt idx="111">
                  <c:v>6/30/2015</c:v>
                </c:pt>
                <c:pt idx="112">
                  <c:v>6/30/2015</c:v>
                </c:pt>
                <c:pt idx="113">
                  <c:v>6/30/2015</c:v>
                </c:pt>
                <c:pt idx="114">
                  <c:v>6/1/2016</c:v>
                </c:pt>
                <c:pt idx="115">
                  <c:v>6/2/2016</c:v>
                </c:pt>
                <c:pt idx="116">
                  <c:v>6/2/2016</c:v>
                </c:pt>
                <c:pt idx="117">
                  <c:v>6/2/2016</c:v>
                </c:pt>
                <c:pt idx="118">
                  <c:v>6/3/2016</c:v>
                </c:pt>
                <c:pt idx="119">
                  <c:v>6/3/2016</c:v>
                </c:pt>
                <c:pt idx="120">
                  <c:v>6/6/2016</c:v>
                </c:pt>
                <c:pt idx="121">
                  <c:v>6/7/2016</c:v>
                </c:pt>
                <c:pt idx="122">
                  <c:v>6/8/2016</c:v>
                </c:pt>
                <c:pt idx="123">
                  <c:v>6/9/2016</c:v>
                </c:pt>
                <c:pt idx="124">
                  <c:v>6/10/2016</c:v>
                </c:pt>
                <c:pt idx="125">
                  <c:v>6/10/2016</c:v>
                </c:pt>
                <c:pt idx="126">
                  <c:v>6/10/2016</c:v>
                </c:pt>
                <c:pt idx="127">
                  <c:v>6/11/2016</c:v>
                </c:pt>
                <c:pt idx="128">
                  <c:v>6/13/2016</c:v>
                </c:pt>
                <c:pt idx="129">
                  <c:v>6/13/2016</c:v>
                </c:pt>
                <c:pt idx="130">
                  <c:v>6/13/2016</c:v>
                </c:pt>
                <c:pt idx="131">
                  <c:v>6/13/2016</c:v>
                </c:pt>
                <c:pt idx="132">
                  <c:v>6/13/2016</c:v>
                </c:pt>
                <c:pt idx="133">
                  <c:v>6/14/2016</c:v>
                </c:pt>
                <c:pt idx="134">
                  <c:v>6/14/2016</c:v>
                </c:pt>
                <c:pt idx="135">
                  <c:v>6/15/2016</c:v>
                </c:pt>
                <c:pt idx="136">
                  <c:v>6/17/2016</c:v>
                </c:pt>
                <c:pt idx="137">
                  <c:v>6/17/2016</c:v>
                </c:pt>
                <c:pt idx="138">
                  <c:v>6/17/2016</c:v>
                </c:pt>
                <c:pt idx="139">
                  <c:v>6/17/2016</c:v>
                </c:pt>
                <c:pt idx="140">
                  <c:v>6/19/2016</c:v>
                </c:pt>
                <c:pt idx="141">
                  <c:v>6/20/2016</c:v>
                </c:pt>
                <c:pt idx="142">
                  <c:v>6/22/2016</c:v>
                </c:pt>
                <c:pt idx="143">
                  <c:v>6/23/2016</c:v>
                </c:pt>
                <c:pt idx="144">
                  <c:v>6/24/2016</c:v>
                </c:pt>
                <c:pt idx="145">
                  <c:v>6/24/2016</c:v>
                </c:pt>
                <c:pt idx="146">
                  <c:v>6/25/2016</c:v>
                </c:pt>
                <c:pt idx="147">
                  <c:v>6/27/2016</c:v>
                </c:pt>
                <c:pt idx="148">
                  <c:v>6/27/2016</c:v>
                </c:pt>
                <c:pt idx="149">
                  <c:v>6/28/2016</c:v>
                </c:pt>
                <c:pt idx="150">
                  <c:v>6/29/2016</c:v>
                </c:pt>
                <c:pt idx="151">
                  <c:v>6/29/2016</c:v>
                </c:pt>
                <c:pt idx="152">
                  <c:v>6/30/2016</c:v>
                </c:pt>
              </c:strCache>
            </c:strRef>
          </c:cat>
          <c:val>
            <c:numRef>
              <c:f>'Outcomes Based on Launch Date'!$C$6:$C$159</c:f>
              <c:numCache>
                <c:formatCode>General</c:formatCode>
                <c:ptCount val="153"/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21">
                  <c:v>1</c:v>
                </c:pt>
                <c:pt idx="25">
                  <c:v>1</c:v>
                </c:pt>
                <c:pt idx="36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2">
                  <c:v>1</c:v>
                </c:pt>
                <c:pt idx="57">
                  <c:v>1</c:v>
                </c:pt>
                <c:pt idx="60">
                  <c:v>1</c:v>
                </c:pt>
                <c:pt idx="65">
                  <c:v>1</c:v>
                </c:pt>
                <c:pt idx="66">
                  <c:v>1</c:v>
                </c:pt>
                <c:pt idx="76">
                  <c:v>1</c:v>
                </c:pt>
                <c:pt idx="77">
                  <c:v>1</c:v>
                </c:pt>
                <c:pt idx="82">
                  <c:v>1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1">
                  <c:v>1</c:v>
                </c:pt>
                <c:pt idx="106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50">
                  <c:v>1</c:v>
                </c:pt>
                <c:pt idx="152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Date'!$A$6:$A$159</c:f>
              <c:strCache>
                <c:ptCount val="153"/>
                <c:pt idx="0">
                  <c:v>6/7/2013</c:v>
                </c:pt>
                <c:pt idx="1">
                  <c:v>6/22/2013</c:v>
                </c:pt>
                <c:pt idx="2">
                  <c:v>6/1/2014</c:v>
                </c:pt>
                <c:pt idx="3">
                  <c:v>6/1/2014</c:v>
                </c:pt>
                <c:pt idx="4">
                  <c:v>6/2/2014</c:v>
                </c:pt>
                <c:pt idx="5">
                  <c:v>6/2/2014</c:v>
                </c:pt>
                <c:pt idx="6">
                  <c:v>6/3/2014</c:v>
                </c:pt>
                <c:pt idx="7">
                  <c:v>6/3/2014</c:v>
                </c:pt>
                <c:pt idx="8">
                  <c:v>6/3/2014</c:v>
                </c:pt>
                <c:pt idx="9">
                  <c:v>6/3/2014</c:v>
                </c:pt>
                <c:pt idx="10">
                  <c:v>6/3/2014</c:v>
                </c:pt>
                <c:pt idx="11">
                  <c:v>6/4/2014</c:v>
                </c:pt>
                <c:pt idx="12">
                  <c:v>6/5/2014</c:v>
                </c:pt>
                <c:pt idx="13">
                  <c:v>6/5/2014</c:v>
                </c:pt>
                <c:pt idx="14">
                  <c:v>6/6/2014</c:v>
                </c:pt>
                <c:pt idx="15">
                  <c:v>6/6/2014</c:v>
                </c:pt>
                <c:pt idx="16">
                  <c:v>6/8/2014</c:v>
                </c:pt>
                <c:pt idx="17">
                  <c:v>6/9/2014</c:v>
                </c:pt>
                <c:pt idx="18">
                  <c:v>6/9/2014</c:v>
                </c:pt>
                <c:pt idx="19">
                  <c:v>6/10/2014</c:v>
                </c:pt>
                <c:pt idx="20">
                  <c:v>6/10/2014</c:v>
                </c:pt>
                <c:pt idx="21">
                  <c:v>6/11/2014</c:v>
                </c:pt>
                <c:pt idx="22">
                  <c:v>6/12/2014</c:v>
                </c:pt>
                <c:pt idx="23">
                  <c:v>6/12/2014</c:v>
                </c:pt>
                <c:pt idx="24">
                  <c:v>6/13/2014</c:v>
                </c:pt>
                <c:pt idx="25">
                  <c:v>6/14/2014</c:v>
                </c:pt>
                <c:pt idx="26">
                  <c:v>6/16/2014</c:v>
                </c:pt>
                <c:pt idx="27">
                  <c:v>6/16/2014</c:v>
                </c:pt>
                <c:pt idx="28">
                  <c:v>6/16/2014</c:v>
                </c:pt>
                <c:pt idx="29">
                  <c:v>6/17/2014</c:v>
                </c:pt>
                <c:pt idx="30">
                  <c:v>6/18/2014</c:v>
                </c:pt>
                <c:pt idx="31">
                  <c:v>6/18/2014</c:v>
                </c:pt>
                <c:pt idx="32">
                  <c:v>6/18/2014</c:v>
                </c:pt>
                <c:pt idx="33">
                  <c:v>6/18/2014</c:v>
                </c:pt>
                <c:pt idx="34">
                  <c:v>6/18/2014</c:v>
                </c:pt>
                <c:pt idx="35">
                  <c:v>6/19/2014</c:v>
                </c:pt>
                <c:pt idx="36">
                  <c:v>6/19/2014</c:v>
                </c:pt>
                <c:pt idx="37">
                  <c:v>6/19/2014</c:v>
                </c:pt>
                <c:pt idx="38">
                  <c:v>6/20/2014</c:v>
                </c:pt>
                <c:pt idx="39">
                  <c:v>6/21/2014</c:v>
                </c:pt>
                <c:pt idx="40">
                  <c:v>6/21/2014</c:v>
                </c:pt>
                <c:pt idx="41">
                  <c:v>6/22/2014</c:v>
                </c:pt>
                <c:pt idx="42">
                  <c:v>6/23/2014</c:v>
                </c:pt>
                <c:pt idx="43">
                  <c:v>6/24/2014</c:v>
                </c:pt>
                <c:pt idx="44">
                  <c:v>6/25/2014</c:v>
                </c:pt>
                <c:pt idx="45">
                  <c:v>6/25/2014</c:v>
                </c:pt>
                <c:pt idx="46">
                  <c:v>6/25/2014</c:v>
                </c:pt>
                <c:pt idx="47">
                  <c:v>6/26/2014</c:v>
                </c:pt>
                <c:pt idx="48">
                  <c:v>6/27/2014</c:v>
                </c:pt>
                <c:pt idx="49">
                  <c:v>6/30/2014</c:v>
                </c:pt>
                <c:pt idx="50">
                  <c:v>6/30/2014</c:v>
                </c:pt>
                <c:pt idx="51">
                  <c:v>6/30/2014</c:v>
                </c:pt>
                <c:pt idx="52">
                  <c:v>6/30/2014</c:v>
                </c:pt>
                <c:pt idx="53">
                  <c:v>6/30/2014</c:v>
                </c:pt>
                <c:pt idx="54">
                  <c:v>6/1/2015</c:v>
                </c:pt>
                <c:pt idx="55">
                  <c:v>6/2/2015</c:v>
                </c:pt>
                <c:pt idx="56">
                  <c:v>6/2/2015</c:v>
                </c:pt>
                <c:pt idx="57">
                  <c:v>6/2/2015</c:v>
                </c:pt>
                <c:pt idx="58">
                  <c:v>6/2/2015</c:v>
                </c:pt>
                <c:pt idx="59">
                  <c:v>6/3/2015</c:v>
                </c:pt>
                <c:pt idx="60">
                  <c:v>6/4/2015</c:v>
                </c:pt>
                <c:pt idx="61">
                  <c:v>6/5/2015</c:v>
                </c:pt>
                <c:pt idx="62">
                  <c:v>6/5/2015</c:v>
                </c:pt>
                <c:pt idx="63">
                  <c:v>6/7/2015</c:v>
                </c:pt>
                <c:pt idx="64">
                  <c:v>6/8/2015</c:v>
                </c:pt>
                <c:pt idx="65">
                  <c:v>6/9/2015</c:v>
                </c:pt>
                <c:pt idx="66">
                  <c:v>6/10/2015</c:v>
                </c:pt>
                <c:pt idx="67">
                  <c:v>6/10/2015</c:v>
                </c:pt>
                <c:pt idx="68">
                  <c:v>6/10/2015</c:v>
                </c:pt>
                <c:pt idx="69">
                  <c:v>6/11/2015</c:v>
                </c:pt>
                <c:pt idx="70">
                  <c:v>6/12/2015</c:v>
                </c:pt>
                <c:pt idx="71">
                  <c:v>6/12/2015</c:v>
                </c:pt>
                <c:pt idx="72">
                  <c:v>6/12/2015</c:v>
                </c:pt>
                <c:pt idx="73">
                  <c:v>6/12/2015</c:v>
                </c:pt>
                <c:pt idx="74">
                  <c:v>6/13/2015</c:v>
                </c:pt>
                <c:pt idx="75">
                  <c:v>6/14/2015</c:v>
                </c:pt>
                <c:pt idx="76">
                  <c:v>6/14/2015</c:v>
                </c:pt>
                <c:pt idx="77">
                  <c:v>6/15/2015</c:v>
                </c:pt>
                <c:pt idx="78">
                  <c:v>6/15/2015</c:v>
                </c:pt>
                <c:pt idx="79">
                  <c:v>6/15/2015</c:v>
                </c:pt>
                <c:pt idx="80">
                  <c:v>6/16/2015</c:v>
                </c:pt>
                <c:pt idx="81">
                  <c:v>6/16/2015</c:v>
                </c:pt>
                <c:pt idx="82">
                  <c:v>6/16/2015</c:v>
                </c:pt>
                <c:pt idx="83">
                  <c:v>6/16/2015</c:v>
                </c:pt>
                <c:pt idx="84">
                  <c:v>6/16/2015</c:v>
                </c:pt>
                <c:pt idx="85">
                  <c:v>6/16/2015</c:v>
                </c:pt>
                <c:pt idx="86">
                  <c:v>6/16/2015</c:v>
                </c:pt>
                <c:pt idx="87">
                  <c:v>6/16/2015</c:v>
                </c:pt>
                <c:pt idx="88">
                  <c:v>6/17/2015</c:v>
                </c:pt>
                <c:pt idx="89">
                  <c:v>6/17/2015</c:v>
                </c:pt>
                <c:pt idx="90">
                  <c:v>6/17/2015</c:v>
                </c:pt>
                <c:pt idx="91">
                  <c:v>6/17/2015</c:v>
                </c:pt>
                <c:pt idx="92">
                  <c:v>6/18/2015</c:v>
                </c:pt>
                <c:pt idx="93">
                  <c:v>6/18/2015</c:v>
                </c:pt>
                <c:pt idx="94">
                  <c:v>6/18/2015</c:v>
                </c:pt>
                <c:pt idx="95">
                  <c:v>6/18/2015</c:v>
                </c:pt>
                <c:pt idx="96">
                  <c:v>6/19/2015</c:v>
                </c:pt>
                <c:pt idx="97">
                  <c:v>6/21/2015</c:v>
                </c:pt>
                <c:pt idx="98">
                  <c:v>6/22/2015</c:v>
                </c:pt>
                <c:pt idx="99">
                  <c:v>6/22/2015</c:v>
                </c:pt>
                <c:pt idx="100">
                  <c:v>6/22/2015</c:v>
                </c:pt>
                <c:pt idx="101">
                  <c:v>6/23/2015</c:v>
                </c:pt>
                <c:pt idx="102">
                  <c:v>6/24/2015</c:v>
                </c:pt>
                <c:pt idx="103">
                  <c:v>6/24/2015</c:v>
                </c:pt>
                <c:pt idx="104">
                  <c:v>6/24/2015</c:v>
                </c:pt>
                <c:pt idx="105">
                  <c:v>6/25/2015</c:v>
                </c:pt>
                <c:pt idx="106">
                  <c:v>6/27/2015</c:v>
                </c:pt>
                <c:pt idx="107">
                  <c:v>6/27/2015</c:v>
                </c:pt>
                <c:pt idx="108">
                  <c:v>6/28/2015</c:v>
                </c:pt>
                <c:pt idx="109">
                  <c:v>6/29/2015</c:v>
                </c:pt>
                <c:pt idx="110">
                  <c:v>6/29/2015</c:v>
                </c:pt>
                <c:pt idx="111">
                  <c:v>6/30/2015</c:v>
                </c:pt>
                <c:pt idx="112">
                  <c:v>6/30/2015</c:v>
                </c:pt>
                <c:pt idx="113">
                  <c:v>6/30/2015</c:v>
                </c:pt>
                <c:pt idx="114">
                  <c:v>6/1/2016</c:v>
                </c:pt>
                <c:pt idx="115">
                  <c:v>6/2/2016</c:v>
                </c:pt>
                <c:pt idx="116">
                  <c:v>6/2/2016</c:v>
                </c:pt>
                <c:pt idx="117">
                  <c:v>6/2/2016</c:v>
                </c:pt>
                <c:pt idx="118">
                  <c:v>6/3/2016</c:v>
                </c:pt>
                <c:pt idx="119">
                  <c:v>6/3/2016</c:v>
                </c:pt>
                <c:pt idx="120">
                  <c:v>6/6/2016</c:v>
                </c:pt>
                <c:pt idx="121">
                  <c:v>6/7/2016</c:v>
                </c:pt>
                <c:pt idx="122">
                  <c:v>6/8/2016</c:v>
                </c:pt>
                <c:pt idx="123">
                  <c:v>6/9/2016</c:v>
                </c:pt>
                <c:pt idx="124">
                  <c:v>6/10/2016</c:v>
                </c:pt>
                <c:pt idx="125">
                  <c:v>6/10/2016</c:v>
                </c:pt>
                <c:pt idx="126">
                  <c:v>6/10/2016</c:v>
                </c:pt>
                <c:pt idx="127">
                  <c:v>6/11/2016</c:v>
                </c:pt>
                <c:pt idx="128">
                  <c:v>6/13/2016</c:v>
                </c:pt>
                <c:pt idx="129">
                  <c:v>6/13/2016</c:v>
                </c:pt>
                <c:pt idx="130">
                  <c:v>6/13/2016</c:v>
                </c:pt>
                <c:pt idx="131">
                  <c:v>6/13/2016</c:v>
                </c:pt>
                <c:pt idx="132">
                  <c:v>6/13/2016</c:v>
                </c:pt>
                <c:pt idx="133">
                  <c:v>6/14/2016</c:v>
                </c:pt>
                <c:pt idx="134">
                  <c:v>6/14/2016</c:v>
                </c:pt>
                <c:pt idx="135">
                  <c:v>6/15/2016</c:v>
                </c:pt>
                <c:pt idx="136">
                  <c:v>6/17/2016</c:v>
                </c:pt>
                <c:pt idx="137">
                  <c:v>6/17/2016</c:v>
                </c:pt>
                <c:pt idx="138">
                  <c:v>6/17/2016</c:v>
                </c:pt>
                <c:pt idx="139">
                  <c:v>6/17/2016</c:v>
                </c:pt>
                <c:pt idx="140">
                  <c:v>6/19/2016</c:v>
                </c:pt>
                <c:pt idx="141">
                  <c:v>6/20/2016</c:v>
                </c:pt>
                <c:pt idx="142">
                  <c:v>6/22/2016</c:v>
                </c:pt>
                <c:pt idx="143">
                  <c:v>6/23/2016</c:v>
                </c:pt>
                <c:pt idx="144">
                  <c:v>6/24/2016</c:v>
                </c:pt>
                <c:pt idx="145">
                  <c:v>6/24/2016</c:v>
                </c:pt>
                <c:pt idx="146">
                  <c:v>6/25/2016</c:v>
                </c:pt>
                <c:pt idx="147">
                  <c:v>6/27/2016</c:v>
                </c:pt>
                <c:pt idx="148">
                  <c:v>6/27/2016</c:v>
                </c:pt>
                <c:pt idx="149">
                  <c:v>6/28/2016</c:v>
                </c:pt>
                <c:pt idx="150">
                  <c:v>6/29/2016</c:v>
                </c:pt>
                <c:pt idx="151">
                  <c:v>6/29/2016</c:v>
                </c:pt>
                <c:pt idx="152">
                  <c:v>6/30/2016</c:v>
                </c:pt>
              </c:strCache>
            </c:strRef>
          </c:cat>
          <c:val>
            <c:numRef>
              <c:f>'Outcomes Based on Launch Date'!$D$6:$D$159</c:f>
              <c:numCache>
                <c:formatCode>General</c:formatCode>
                <c:ptCount val="1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3">
                  <c:v>1</c:v>
                </c:pt>
                <c:pt idx="86">
                  <c:v>1</c:v>
                </c:pt>
                <c:pt idx="87">
                  <c:v>1</c:v>
                </c:pt>
                <c:pt idx="91">
                  <c:v>1</c:v>
                </c:pt>
                <c:pt idx="92">
                  <c:v>1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2">
                  <c:v>1</c:v>
                </c:pt>
                <c:pt idx="126">
                  <c:v>1</c:v>
                </c:pt>
                <c:pt idx="127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425264"/>
        <c:axId val="296425824"/>
      </c:lineChart>
      <c:catAx>
        <c:axId val="29642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25824"/>
        <c:crosses val="autoZero"/>
        <c:auto val="1"/>
        <c:lblAlgn val="ctr"/>
        <c:lblOffset val="100"/>
        <c:noMultiLvlLbl val="0"/>
      </c:catAx>
      <c:valAx>
        <c:axId val="2964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2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157536"/>
        <c:axId val="297158096"/>
      </c:lineChart>
      <c:catAx>
        <c:axId val="29715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58096"/>
        <c:crosses val="autoZero"/>
        <c:auto val="1"/>
        <c:lblAlgn val="ctr"/>
        <c:lblOffset val="100"/>
        <c:noMultiLvlLbl val="0"/>
      </c:catAx>
      <c:valAx>
        <c:axId val="2971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5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161456"/>
        <c:axId val="297162016"/>
      </c:lineChart>
      <c:catAx>
        <c:axId val="2971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62016"/>
        <c:crosses val="autoZero"/>
        <c:auto val="1"/>
        <c:lblAlgn val="ctr"/>
        <c:lblOffset val="100"/>
        <c:noMultiLvlLbl val="0"/>
      </c:catAx>
      <c:valAx>
        <c:axId val="2971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8</xdr:row>
      <xdr:rowOff>152400</xdr:rowOff>
    </xdr:from>
    <xdr:to>
      <xdr:col>12</xdr:col>
      <xdr:colOff>542925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95250</xdr:rowOff>
    </xdr:from>
    <xdr:to>
      <xdr:col>17</xdr:col>
      <xdr:colOff>447675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0</xdr:row>
      <xdr:rowOff>190499</xdr:rowOff>
    </xdr:from>
    <xdr:to>
      <xdr:col>17</xdr:col>
      <xdr:colOff>390525</xdr:colOff>
      <xdr:row>28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123825</xdr:rowOff>
    </xdr:from>
    <xdr:to>
      <xdr:col>14</xdr:col>
      <xdr:colOff>590550</xdr:colOff>
      <xdr:row>21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885825</xdr:colOff>
      <xdr:row>5</xdr:row>
      <xdr:rowOff>171451</xdr:rowOff>
    </xdr:from>
    <xdr:to>
      <xdr:col>10</xdr:col>
      <xdr:colOff>104775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IDO, Jose" refreshedDate="44543.607890046296" createdVersion="5" refreshedVersion="5" minRefreshableVersion="3" recordCount="4114">
  <cacheSource type="worksheet">
    <worksheetSource ref="A1:R4115" sheet="Kickstarter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tn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RRIDO, Jose" refreshedDate="44556.435030324072" createdVersion="5" refreshedVersion="5" minRefreshableVersion="3" recordCount="4114">
  <cacheSource type="worksheet">
    <worksheetSource ref="A1:T4115" sheet="Kickstarter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ARRIDO, Jose" refreshedDate="44556.441964467595" createdVersion="5" refreshedVersion="5" minRefreshableVersion="3" recordCount="4114">
  <cacheSource type="worksheet">
    <worksheetSource ref="A1:V4115" sheet="Kickstarter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C10" firstHeaderRow="1" firstDataRow="2" firstDataCol="1" rowPageCount="1" colPageCount="1"/>
  <pivotFields count="18">
    <pivotField showAll="0"/>
    <pivotField dataField="1"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E15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154">
    <i>
      <x v="652"/>
    </i>
    <i>
      <x v="661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M6" evalOrder="-1" id="3">
      <autoFilter ref="A1">
        <filterColumn colId="0">
          <dynamicFilter type="M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n="Jan" x="1"/>
        <item n="Feb" x="2"/>
        <item n="Mar" x="7"/>
        <item n="Apr" x="6"/>
        <item n="May" x="5"/>
        <item n="Jun" x="0"/>
        <item n="Jul" x="3"/>
        <item n="Aug" x="10"/>
        <item n="Sep" x="8"/>
        <item n="Oct" x="9"/>
        <item n="Nov" x="4"/>
        <item n="Dec"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"/>
  <sheetViews>
    <sheetView workbookViewId="0">
      <selection activeCell="B28" sqref="B28"/>
    </sheetView>
  </sheetViews>
  <sheetFormatPr defaultRowHeight="15" x14ac:dyDescent="0.25"/>
  <cols>
    <col min="1" max="1" width="14.140625" customWidth="1"/>
    <col min="2" max="2" width="16.28515625" bestFit="1" customWidth="1"/>
    <col min="3" max="3" width="11.28515625" customWidth="1"/>
    <col min="4" max="4" width="6.7109375" customWidth="1"/>
    <col min="5" max="5" width="10.42578125" bestFit="1" customWidth="1"/>
    <col min="6" max="6" width="6.140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2" spans="1:3" x14ac:dyDescent="0.25">
      <c r="A2" s="10" t="s">
        <v>8222</v>
      </c>
      <c r="B2" t="s">
        <v>8364</v>
      </c>
    </row>
    <row r="4" spans="1:3" x14ac:dyDescent="0.25">
      <c r="A4" s="10" t="s">
        <v>8363</v>
      </c>
      <c r="B4" s="10" t="s">
        <v>8362</v>
      </c>
    </row>
    <row r="5" spans="1:3" x14ac:dyDescent="0.25">
      <c r="A5" s="10" t="s">
        <v>8360</v>
      </c>
      <c r="B5" t="s">
        <v>8315</v>
      </c>
      <c r="C5" t="s">
        <v>8361</v>
      </c>
    </row>
    <row r="6" spans="1:3" x14ac:dyDescent="0.25">
      <c r="A6" s="11" t="s">
        <v>8219</v>
      </c>
      <c r="B6" s="12">
        <v>37</v>
      </c>
      <c r="C6" s="12">
        <v>37</v>
      </c>
    </row>
    <row r="7" spans="1:3" x14ac:dyDescent="0.25">
      <c r="A7" s="11" t="s">
        <v>8220</v>
      </c>
      <c r="B7" s="12">
        <v>493</v>
      </c>
      <c r="C7" s="12">
        <v>493</v>
      </c>
    </row>
    <row r="8" spans="1:3" x14ac:dyDescent="0.25">
      <c r="A8" s="11" t="s">
        <v>8221</v>
      </c>
      <c r="B8" s="12">
        <v>24</v>
      </c>
      <c r="C8" s="12">
        <v>24</v>
      </c>
    </row>
    <row r="9" spans="1:3" x14ac:dyDescent="0.25">
      <c r="A9" s="11" t="s">
        <v>8218</v>
      </c>
      <c r="B9" s="12">
        <v>839</v>
      </c>
      <c r="C9" s="12">
        <v>839</v>
      </c>
    </row>
    <row r="10" spans="1:3" x14ac:dyDescent="0.25">
      <c r="A10" s="11" t="s">
        <v>8361</v>
      </c>
      <c r="B10" s="12">
        <v>1393</v>
      </c>
      <c r="C10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8365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9"/>
  <sheetViews>
    <sheetView workbookViewId="0">
      <selection activeCell="A6" sqref="A6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0" t="s">
        <v>8368</v>
      </c>
      <c r="B2" t="s">
        <v>8315</v>
      </c>
    </row>
    <row r="4" spans="1:5" x14ac:dyDescent="0.25">
      <c r="A4" s="10" t="s">
        <v>8365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>
        <v>41432.062037037038</v>
      </c>
      <c r="B6" s="12"/>
      <c r="C6" s="12"/>
      <c r="D6" s="12">
        <v>1</v>
      </c>
      <c r="E6" s="12">
        <v>1</v>
      </c>
    </row>
    <row r="7" spans="1:5" x14ac:dyDescent="0.25">
      <c r="A7" s="14">
        <v>41447.839722222219</v>
      </c>
      <c r="B7" s="12"/>
      <c r="C7" s="12"/>
      <c r="D7" s="12">
        <v>1</v>
      </c>
      <c r="E7" s="12">
        <v>1</v>
      </c>
    </row>
    <row r="8" spans="1:5" x14ac:dyDescent="0.25">
      <c r="A8" s="14">
        <v>41791.492777777778</v>
      </c>
      <c r="B8" s="12"/>
      <c r="C8" s="12"/>
      <c r="D8" s="12">
        <v>1</v>
      </c>
      <c r="E8" s="12">
        <v>1</v>
      </c>
    </row>
    <row r="9" spans="1:5" x14ac:dyDescent="0.25">
      <c r="A9" s="14">
        <v>41791.993414351855</v>
      </c>
      <c r="B9" s="12"/>
      <c r="C9" s="12"/>
      <c r="D9" s="12">
        <v>1</v>
      </c>
      <c r="E9" s="12">
        <v>1</v>
      </c>
    </row>
    <row r="10" spans="1:5" x14ac:dyDescent="0.25">
      <c r="A10" s="14">
        <v>41792.542986111112</v>
      </c>
      <c r="B10" s="12"/>
      <c r="C10" s="12"/>
      <c r="D10" s="12">
        <v>1</v>
      </c>
      <c r="E10" s="12">
        <v>1</v>
      </c>
    </row>
    <row r="11" spans="1:5" x14ac:dyDescent="0.25">
      <c r="A11" s="14">
        <v>41792.645277777781</v>
      </c>
      <c r="B11" s="12"/>
      <c r="C11" s="12"/>
      <c r="D11" s="12">
        <v>1</v>
      </c>
      <c r="E11" s="12">
        <v>1</v>
      </c>
    </row>
    <row r="12" spans="1:5" x14ac:dyDescent="0.25">
      <c r="A12" s="14">
        <v>41793.172199074077</v>
      </c>
      <c r="B12" s="12">
        <v>1</v>
      </c>
      <c r="C12" s="12"/>
      <c r="D12" s="12"/>
      <c r="E12" s="12">
        <v>1</v>
      </c>
    </row>
    <row r="13" spans="1:5" x14ac:dyDescent="0.25">
      <c r="A13" s="14">
        <v>41793.191874999997</v>
      </c>
      <c r="B13" s="12"/>
      <c r="C13" s="12">
        <v>1</v>
      </c>
      <c r="D13" s="12"/>
      <c r="E13" s="12">
        <v>1</v>
      </c>
    </row>
    <row r="14" spans="1:5" x14ac:dyDescent="0.25">
      <c r="A14" s="14">
        <v>41793.668761574074</v>
      </c>
      <c r="B14" s="12"/>
      <c r="C14" s="12"/>
      <c r="D14" s="12">
        <v>1</v>
      </c>
      <c r="E14" s="12">
        <v>1</v>
      </c>
    </row>
    <row r="15" spans="1:5" x14ac:dyDescent="0.25">
      <c r="A15" s="14">
        <v>41793.710231481484</v>
      </c>
      <c r="B15" s="12"/>
      <c r="C15" s="12">
        <v>1</v>
      </c>
      <c r="D15" s="12"/>
      <c r="E15" s="12">
        <v>1</v>
      </c>
    </row>
    <row r="16" spans="1:5" x14ac:dyDescent="0.25">
      <c r="A16" s="14">
        <v>41793.814259259256</v>
      </c>
      <c r="B16" s="12"/>
      <c r="C16" s="12">
        <v>1</v>
      </c>
      <c r="D16" s="12"/>
      <c r="E16" s="12">
        <v>1</v>
      </c>
    </row>
    <row r="17" spans="1:5" x14ac:dyDescent="0.25">
      <c r="A17" s="14">
        <v>41794.817523148151</v>
      </c>
      <c r="B17" s="12"/>
      <c r="C17" s="12"/>
      <c r="D17" s="12">
        <v>1</v>
      </c>
      <c r="E17" s="12">
        <v>1</v>
      </c>
    </row>
    <row r="18" spans="1:5" x14ac:dyDescent="0.25">
      <c r="A18" s="14">
        <v>41795.528101851851</v>
      </c>
      <c r="B18" s="12"/>
      <c r="C18" s="12"/>
      <c r="D18" s="12">
        <v>1</v>
      </c>
      <c r="E18" s="12">
        <v>1</v>
      </c>
    </row>
    <row r="19" spans="1:5" x14ac:dyDescent="0.25">
      <c r="A19" s="14">
        <v>41795.598923611113</v>
      </c>
      <c r="B19" s="12"/>
      <c r="C19" s="12">
        <v>1</v>
      </c>
      <c r="D19" s="12"/>
      <c r="E19" s="12">
        <v>1</v>
      </c>
    </row>
    <row r="20" spans="1:5" x14ac:dyDescent="0.25">
      <c r="A20" s="14">
        <v>41796.422326388885</v>
      </c>
      <c r="B20" s="12"/>
      <c r="C20" s="12"/>
      <c r="D20" s="12">
        <v>1</v>
      </c>
      <c r="E20" s="12">
        <v>1</v>
      </c>
    </row>
    <row r="21" spans="1:5" x14ac:dyDescent="0.25">
      <c r="A21" s="14">
        <v>41796.771597222221</v>
      </c>
      <c r="B21" s="12"/>
      <c r="C21" s="12"/>
      <c r="D21" s="12">
        <v>1</v>
      </c>
      <c r="E21" s="12">
        <v>1</v>
      </c>
    </row>
    <row r="22" spans="1:5" x14ac:dyDescent="0.25">
      <c r="A22" s="14">
        <v>41798.94027777778</v>
      </c>
      <c r="B22" s="12"/>
      <c r="C22" s="12"/>
      <c r="D22" s="12">
        <v>1</v>
      </c>
      <c r="E22" s="12">
        <v>1</v>
      </c>
    </row>
    <row r="23" spans="1:5" x14ac:dyDescent="0.25">
      <c r="A23" s="14">
        <v>41799.259039351855</v>
      </c>
      <c r="B23" s="12"/>
      <c r="C23" s="12">
        <v>1</v>
      </c>
      <c r="D23" s="12"/>
      <c r="E23" s="12">
        <v>1</v>
      </c>
    </row>
    <row r="24" spans="1:5" x14ac:dyDescent="0.25">
      <c r="A24" s="14">
        <v>41799.685902777775</v>
      </c>
      <c r="B24" s="12"/>
      <c r="C24" s="12"/>
      <c r="D24" s="12">
        <v>1</v>
      </c>
      <c r="E24" s="12">
        <v>1</v>
      </c>
    </row>
    <row r="25" spans="1:5" x14ac:dyDescent="0.25">
      <c r="A25" s="14">
        <v>41800.380428240744</v>
      </c>
      <c r="B25" s="12"/>
      <c r="C25" s="12"/>
      <c r="D25" s="12">
        <v>1</v>
      </c>
      <c r="E25" s="12">
        <v>1</v>
      </c>
    </row>
    <row r="26" spans="1:5" x14ac:dyDescent="0.25">
      <c r="A26" s="14">
        <v>41800.526701388888</v>
      </c>
      <c r="B26" s="12"/>
      <c r="C26" s="12"/>
      <c r="D26" s="12">
        <v>1</v>
      </c>
      <c r="E26" s="12">
        <v>1</v>
      </c>
    </row>
    <row r="27" spans="1:5" x14ac:dyDescent="0.25">
      <c r="A27" s="14">
        <v>41801.711550925924</v>
      </c>
      <c r="B27" s="12"/>
      <c r="C27" s="12">
        <v>1</v>
      </c>
      <c r="D27" s="12"/>
      <c r="E27" s="12">
        <v>1</v>
      </c>
    </row>
    <row r="28" spans="1:5" x14ac:dyDescent="0.25">
      <c r="A28" s="14">
        <v>41802.574282407404</v>
      </c>
      <c r="B28" s="12"/>
      <c r="C28" s="12"/>
      <c r="D28" s="12">
        <v>1</v>
      </c>
      <c r="E28" s="12">
        <v>1</v>
      </c>
    </row>
    <row r="29" spans="1:5" x14ac:dyDescent="0.25">
      <c r="A29" s="14">
        <v>41802.62090277778</v>
      </c>
      <c r="B29" s="12"/>
      <c r="C29" s="12"/>
      <c r="D29" s="12">
        <v>1</v>
      </c>
      <c r="E29" s="12">
        <v>1</v>
      </c>
    </row>
    <row r="30" spans="1:5" x14ac:dyDescent="0.25">
      <c r="A30" s="14">
        <v>41803.457326388889</v>
      </c>
      <c r="B30" s="12"/>
      <c r="C30" s="12"/>
      <c r="D30" s="12">
        <v>1</v>
      </c>
      <c r="E30" s="12">
        <v>1</v>
      </c>
    </row>
    <row r="31" spans="1:5" x14ac:dyDescent="0.25">
      <c r="A31" s="14">
        <v>41804.937083333331</v>
      </c>
      <c r="B31" s="12"/>
      <c r="C31" s="12">
        <v>1</v>
      </c>
      <c r="D31" s="12"/>
      <c r="E31" s="12">
        <v>1</v>
      </c>
    </row>
    <row r="32" spans="1:5" x14ac:dyDescent="0.25">
      <c r="A32" s="14">
        <v>41806.395428240743</v>
      </c>
      <c r="B32" s="12"/>
      <c r="C32" s="12"/>
      <c r="D32" s="12">
        <v>1</v>
      </c>
      <c r="E32" s="12">
        <v>1</v>
      </c>
    </row>
    <row r="33" spans="1:5" x14ac:dyDescent="0.25">
      <c r="A33" s="14">
        <v>41806.605034722219</v>
      </c>
      <c r="B33" s="12"/>
      <c r="C33" s="12"/>
      <c r="D33" s="12">
        <v>1</v>
      </c>
      <c r="E33" s="12">
        <v>1</v>
      </c>
    </row>
    <row r="34" spans="1:5" x14ac:dyDescent="0.25">
      <c r="A34" s="14">
        <v>41806.669317129628</v>
      </c>
      <c r="B34" s="12"/>
      <c r="C34" s="12"/>
      <c r="D34" s="12">
        <v>1</v>
      </c>
      <c r="E34" s="12">
        <v>1</v>
      </c>
    </row>
    <row r="35" spans="1:5" x14ac:dyDescent="0.25">
      <c r="A35" s="14">
        <v>41807.690081018518</v>
      </c>
      <c r="B35" s="12"/>
      <c r="C35" s="12"/>
      <c r="D35" s="12">
        <v>1</v>
      </c>
      <c r="E35" s="12">
        <v>1</v>
      </c>
    </row>
    <row r="36" spans="1:5" x14ac:dyDescent="0.25">
      <c r="A36" s="14">
        <v>41808.198518518519</v>
      </c>
      <c r="B36" s="12"/>
      <c r="C36" s="12"/>
      <c r="D36" s="12">
        <v>1</v>
      </c>
      <c r="E36" s="12">
        <v>1</v>
      </c>
    </row>
    <row r="37" spans="1:5" x14ac:dyDescent="0.25">
      <c r="A37" s="14">
        <v>41808.649583333332</v>
      </c>
      <c r="B37" s="12"/>
      <c r="C37" s="12"/>
      <c r="D37" s="12">
        <v>1</v>
      </c>
      <c r="E37" s="12">
        <v>1</v>
      </c>
    </row>
    <row r="38" spans="1:5" x14ac:dyDescent="0.25">
      <c r="A38" s="14">
        <v>41808.669571759259</v>
      </c>
      <c r="B38" s="12"/>
      <c r="C38" s="12"/>
      <c r="D38" s="12">
        <v>1</v>
      </c>
      <c r="E38" s="12">
        <v>1</v>
      </c>
    </row>
    <row r="39" spans="1:5" x14ac:dyDescent="0.25">
      <c r="A39" s="14">
        <v>41808.881215277775</v>
      </c>
      <c r="B39" s="12"/>
      <c r="C39" s="12"/>
      <c r="D39" s="12">
        <v>1</v>
      </c>
      <c r="E39" s="12">
        <v>1</v>
      </c>
    </row>
    <row r="40" spans="1:5" x14ac:dyDescent="0.25">
      <c r="A40" s="14">
        <v>41808.991944444446</v>
      </c>
      <c r="B40" s="12"/>
      <c r="C40" s="12"/>
      <c r="D40" s="12">
        <v>1</v>
      </c>
      <c r="E40" s="12">
        <v>1</v>
      </c>
    </row>
    <row r="41" spans="1:5" x14ac:dyDescent="0.25">
      <c r="A41" s="14">
        <v>41809.12300925926</v>
      </c>
      <c r="B41" s="12"/>
      <c r="C41" s="12"/>
      <c r="D41" s="12">
        <v>1</v>
      </c>
      <c r="E41" s="12">
        <v>1</v>
      </c>
    </row>
    <row r="42" spans="1:5" x14ac:dyDescent="0.25">
      <c r="A42" s="14">
        <v>41809.389930555553</v>
      </c>
      <c r="B42" s="12"/>
      <c r="C42" s="12">
        <v>1</v>
      </c>
      <c r="D42" s="12"/>
      <c r="E42" s="12">
        <v>1</v>
      </c>
    </row>
    <row r="43" spans="1:5" x14ac:dyDescent="0.25">
      <c r="A43" s="14">
        <v>41809.860300925924</v>
      </c>
      <c r="B43" s="12"/>
      <c r="C43" s="12"/>
      <c r="D43" s="12">
        <v>1</v>
      </c>
      <c r="E43" s="12">
        <v>1</v>
      </c>
    </row>
    <row r="44" spans="1:5" x14ac:dyDescent="0.25">
      <c r="A44" s="14">
        <v>41810.142199074071</v>
      </c>
      <c r="B44" s="12"/>
      <c r="C44" s="12"/>
      <c r="D44" s="12">
        <v>1</v>
      </c>
      <c r="E44" s="12">
        <v>1</v>
      </c>
    </row>
    <row r="45" spans="1:5" x14ac:dyDescent="0.25">
      <c r="A45" s="14">
        <v>41811.536180555559</v>
      </c>
      <c r="B45" s="12"/>
      <c r="C45" s="12">
        <v>1</v>
      </c>
      <c r="D45" s="12"/>
      <c r="E45" s="12">
        <v>1</v>
      </c>
    </row>
    <row r="46" spans="1:5" x14ac:dyDescent="0.25">
      <c r="A46" s="14">
        <v>41811.555462962962</v>
      </c>
      <c r="B46" s="12"/>
      <c r="C46" s="12">
        <v>1</v>
      </c>
      <c r="D46" s="12"/>
      <c r="E46" s="12">
        <v>1</v>
      </c>
    </row>
    <row r="47" spans="1:5" x14ac:dyDescent="0.25">
      <c r="A47" s="14">
        <v>41812.77443287037</v>
      </c>
      <c r="B47" s="12"/>
      <c r="C47" s="12">
        <v>1</v>
      </c>
      <c r="D47" s="12"/>
      <c r="E47" s="12">
        <v>1</v>
      </c>
    </row>
    <row r="48" spans="1:5" x14ac:dyDescent="0.25">
      <c r="A48" s="14">
        <v>41813.938715277778</v>
      </c>
      <c r="B48" s="12"/>
      <c r="C48" s="12">
        <v>1</v>
      </c>
      <c r="D48" s="12"/>
      <c r="E48" s="12">
        <v>1</v>
      </c>
    </row>
    <row r="49" spans="1:5" x14ac:dyDescent="0.25">
      <c r="A49" s="14">
        <v>41814.367800925924</v>
      </c>
      <c r="B49" s="12"/>
      <c r="C49" s="12"/>
      <c r="D49" s="12">
        <v>1</v>
      </c>
      <c r="E49" s="12">
        <v>1</v>
      </c>
    </row>
    <row r="50" spans="1:5" x14ac:dyDescent="0.25">
      <c r="A50" s="14">
        <v>41815.569212962961</v>
      </c>
      <c r="B50" s="12"/>
      <c r="C50" s="12"/>
      <c r="D50" s="12">
        <v>1</v>
      </c>
      <c r="E50" s="12">
        <v>1</v>
      </c>
    </row>
    <row r="51" spans="1:5" x14ac:dyDescent="0.25">
      <c r="A51" s="14">
        <v>41815.774826388886</v>
      </c>
      <c r="B51" s="12"/>
      <c r="C51" s="12"/>
      <c r="D51" s="12">
        <v>1</v>
      </c>
      <c r="E51" s="12">
        <v>1</v>
      </c>
    </row>
    <row r="52" spans="1:5" x14ac:dyDescent="0.25">
      <c r="A52" s="14">
        <v>41815.815046296295</v>
      </c>
      <c r="B52" s="12">
        <v>1</v>
      </c>
      <c r="C52" s="12"/>
      <c r="D52" s="12"/>
      <c r="E52" s="12">
        <v>1</v>
      </c>
    </row>
    <row r="53" spans="1:5" x14ac:dyDescent="0.25">
      <c r="A53" s="14">
        <v>41816.950370370374</v>
      </c>
      <c r="B53" s="12"/>
      <c r="C53" s="12">
        <v>1</v>
      </c>
      <c r="D53" s="12"/>
      <c r="E53" s="12">
        <v>1</v>
      </c>
    </row>
    <row r="54" spans="1:5" x14ac:dyDescent="0.25">
      <c r="A54" s="14">
        <v>41817.59542824074</v>
      </c>
      <c r="B54" s="12"/>
      <c r="C54" s="12"/>
      <c r="D54" s="12">
        <v>1</v>
      </c>
      <c r="E54" s="12">
        <v>1</v>
      </c>
    </row>
    <row r="55" spans="1:5" x14ac:dyDescent="0.25">
      <c r="A55" s="14">
        <v>41820.62809027778</v>
      </c>
      <c r="B55" s="12"/>
      <c r="C55" s="12"/>
      <c r="D55" s="12">
        <v>1</v>
      </c>
      <c r="E55" s="12">
        <v>1</v>
      </c>
    </row>
    <row r="56" spans="1:5" x14ac:dyDescent="0.25">
      <c r="A56" s="14">
        <v>41820.639189814814</v>
      </c>
      <c r="B56" s="12"/>
      <c r="C56" s="12"/>
      <c r="D56" s="12">
        <v>1</v>
      </c>
      <c r="E56" s="12">
        <v>1</v>
      </c>
    </row>
    <row r="57" spans="1:5" x14ac:dyDescent="0.25">
      <c r="A57" s="14">
        <v>41820.776412037034</v>
      </c>
      <c r="B57" s="12"/>
      <c r="C57" s="12"/>
      <c r="D57" s="12">
        <v>1</v>
      </c>
      <c r="E57" s="12">
        <v>1</v>
      </c>
    </row>
    <row r="58" spans="1:5" x14ac:dyDescent="0.25">
      <c r="A58" s="14">
        <v>41820.870821759258</v>
      </c>
      <c r="B58" s="12"/>
      <c r="C58" s="12">
        <v>1</v>
      </c>
      <c r="D58" s="12"/>
      <c r="E58" s="12">
        <v>1</v>
      </c>
    </row>
    <row r="59" spans="1:5" x14ac:dyDescent="0.25">
      <c r="A59" s="14">
        <v>41820.945613425924</v>
      </c>
      <c r="B59" s="12"/>
      <c r="C59" s="12"/>
      <c r="D59" s="12">
        <v>1</v>
      </c>
      <c r="E59" s="12">
        <v>1</v>
      </c>
    </row>
    <row r="60" spans="1:5" x14ac:dyDescent="0.25">
      <c r="A60" s="14">
        <v>42156.510393518518</v>
      </c>
      <c r="B60" s="12"/>
      <c r="C60" s="12"/>
      <c r="D60" s="12">
        <v>1</v>
      </c>
      <c r="E60" s="12">
        <v>1</v>
      </c>
    </row>
    <row r="61" spans="1:5" x14ac:dyDescent="0.25">
      <c r="A61" s="14">
        <v>42157.470185185186</v>
      </c>
      <c r="B61" s="12"/>
      <c r="C61" s="12"/>
      <c r="D61" s="12">
        <v>1</v>
      </c>
      <c r="E61" s="12">
        <v>1</v>
      </c>
    </row>
    <row r="62" spans="1:5" x14ac:dyDescent="0.25">
      <c r="A62" s="14">
        <v>42157.591064814813</v>
      </c>
      <c r="B62" s="12"/>
      <c r="C62" s="12"/>
      <c r="D62" s="12">
        <v>1</v>
      </c>
      <c r="E62" s="12">
        <v>1</v>
      </c>
    </row>
    <row r="63" spans="1:5" x14ac:dyDescent="0.25">
      <c r="A63" s="14">
        <v>42157.598090277781</v>
      </c>
      <c r="B63" s="12"/>
      <c r="C63" s="12">
        <v>1</v>
      </c>
      <c r="D63" s="12"/>
      <c r="E63" s="12">
        <v>1</v>
      </c>
    </row>
    <row r="64" spans="1:5" x14ac:dyDescent="0.25">
      <c r="A64" s="14">
        <v>42157.652511574073</v>
      </c>
      <c r="B64" s="12"/>
      <c r="C64" s="12"/>
      <c r="D64" s="12">
        <v>1</v>
      </c>
      <c r="E64" s="12">
        <v>1</v>
      </c>
    </row>
    <row r="65" spans="1:5" x14ac:dyDescent="0.25">
      <c r="A65" s="14">
        <v>42158.065694444442</v>
      </c>
      <c r="B65" s="12"/>
      <c r="C65" s="12"/>
      <c r="D65" s="12">
        <v>1</v>
      </c>
      <c r="E65" s="12">
        <v>1</v>
      </c>
    </row>
    <row r="66" spans="1:5" x14ac:dyDescent="0.25">
      <c r="A66" s="14">
        <v>42159.224432870367</v>
      </c>
      <c r="B66" s="12"/>
      <c r="C66" s="12">
        <v>1</v>
      </c>
      <c r="D66" s="12"/>
      <c r="E66" s="12">
        <v>1</v>
      </c>
    </row>
    <row r="67" spans="1:5" x14ac:dyDescent="0.25">
      <c r="A67" s="14">
        <v>42160.583043981482</v>
      </c>
      <c r="B67" s="12"/>
      <c r="C67" s="12"/>
      <c r="D67" s="12">
        <v>1</v>
      </c>
      <c r="E67" s="12">
        <v>1</v>
      </c>
    </row>
    <row r="68" spans="1:5" x14ac:dyDescent="0.25">
      <c r="A68" s="14">
        <v>42160.651817129627</v>
      </c>
      <c r="B68" s="12"/>
      <c r="C68" s="12"/>
      <c r="D68" s="12">
        <v>1</v>
      </c>
      <c r="E68" s="12">
        <v>1</v>
      </c>
    </row>
    <row r="69" spans="1:5" x14ac:dyDescent="0.25">
      <c r="A69" s="14">
        <v>42162.729548611111</v>
      </c>
      <c r="B69" s="12"/>
      <c r="C69" s="12"/>
      <c r="D69" s="12">
        <v>1</v>
      </c>
      <c r="E69" s="12">
        <v>1</v>
      </c>
    </row>
    <row r="70" spans="1:5" x14ac:dyDescent="0.25">
      <c r="A70" s="14">
        <v>42163.298333333332</v>
      </c>
      <c r="B70" s="12"/>
      <c r="C70" s="12"/>
      <c r="D70" s="12">
        <v>1</v>
      </c>
      <c r="E70" s="12">
        <v>1</v>
      </c>
    </row>
    <row r="71" spans="1:5" x14ac:dyDescent="0.25">
      <c r="A71" s="14">
        <v>42164.299722222226</v>
      </c>
      <c r="B71" s="12"/>
      <c r="C71" s="12">
        <v>1</v>
      </c>
      <c r="D71" s="12"/>
      <c r="E71" s="12">
        <v>1</v>
      </c>
    </row>
    <row r="72" spans="1:5" x14ac:dyDescent="0.25">
      <c r="A72" s="14">
        <v>42165.037581018521</v>
      </c>
      <c r="B72" s="12"/>
      <c r="C72" s="12">
        <v>1</v>
      </c>
      <c r="D72" s="12"/>
      <c r="E72" s="12">
        <v>1</v>
      </c>
    </row>
    <row r="73" spans="1:5" x14ac:dyDescent="0.25">
      <c r="A73" s="14">
        <v>42165.462627314817</v>
      </c>
      <c r="B73" s="12"/>
      <c r="C73" s="12"/>
      <c r="D73" s="12">
        <v>1</v>
      </c>
      <c r="E73" s="12">
        <v>1</v>
      </c>
    </row>
    <row r="74" spans="1:5" x14ac:dyDescent="0.25">
      <c r="A74" s="14">
        <v>42165.993125000001</v>
      </c>
      <c r="B74" s="12"/>
      <c r="C74" s="12"/>
      <c r="D74" s="12">
        <v>1</v>
      </c>
      <c r="E74" s="12">
        <v>1</v>
      </c>
    </row>
    <row r="75" spans="1:5" x14ac:dyDescent="0.25">
      <c r="A75" s="14">
        <v>42166.219733796293</v>
      </c>
      <c r="B75" s="12"/>
      <c r="C75" s="12"/>
      <c r="D75" s="12">
        <v>1</v>
      </c>
      <c r="E75" s="12">
        <v>1</v>
      </c>
    </row>
    <row r="76" spans="1:5" x14ac:dyDescent="0.25">
      <c r="A76" s="14">
        <v>42167.023206018515</v>
      </c>
      <c r="B76" s="12"/>
      <c r="C76" s="12"/>
      <c r="D76" s="12">
        <v>1</v>
      </c>
      <c r="E76" s="12">
        <v>1</v>
      </c>
    </row>
    <row r="77" spans="1:5" x14ac:dyDescent="0.25">
      <c r="A77" s="14">
        <v>42167.434166666666</v>
      </c>
      <c r="B77" s="12"/>
      <c r="C77" s="12"/>
      <c r="D77" s="12">
        <v>1</v>
      </c>
      <c r="E77" s="12">
        <v>1</v>
      </c>
    </row>
    <row r="78" spans="1:5" x14ac:dyDescent="0.25">
      <c r="A78" s="14">
        <v>42167.533159722225</v>
      </c>
      <c r="B78" s="12"/>
      <c r="C78" s="12"/>
      <c r="D78" s="12">
        <v>1</v>
      </c>
      <c r="E78" s="12">
        <v>1</v>
      </c>
    </row>
    <row r="79" spans="1:5" x14ac:dyDescent="0.25">
      <c r="A79" s="14">
        <v>42167.534791666665</v>
      </c>
      <c r="B79" s="12"/>
      <c r="C79" s="12"/>
      <c r="D79" s="12">
        <v>1</v>
      </c>
      <c r="E79" s="12">
        <v>1</v>
      </c>
    </row>
    <row r="80" spans="1:5" x14ac:dyDescent="0.25">
      <c r="A80" s="14">
        <v>42168.316481481481</v>
      </c>
      <c r="B80" s="12"/>
      <c r="C80" s="12"/>
      <c r="D80" s="12">
        <v>1</v>
      </c>
      <c r="E80" s="12">
        <v>1</v>
      </c>
    </row>
    <row r="81" spans="1:5" x14ac:dyDescent="0.25">
      <c r="A81" s="14">
        <v>42169.814340277779</v>
      </c>
      <c r="B81" s="12"/>
      <c r="C81" s="12"/>
      <c r="D81" s="12">
        <v>1</v>
      </c>
      <c r="E81" s="12">
        <v>1</v>
      </c>
    </row>
    <row r="82" spans="1:5" x14ac:dyDescent="0.25">
      <c r="A82" s="14">
        <v>42169.958506944444</v>
      </c>
      <c r="B82" s="12"/>
      <c r="C82" s="12">
        <v>1</v>
      </c>
      <c r="D82" s="12"/>
      <c r="E82" s="12">
        <v>1</v>
      </c>
    </row>
    <row r="83" spans="1:5" x14ac:dyDescent="0.25">
      <c r="A83" s="14">
        <v>42170.447013888886</v>
      </c>
      <c r="B83" s="12"/>
      <c r="C83" s="12">
        <v>1</v>
      </c>
      <c r="D83" s="12"/>
      <c r="E83" s="12">
        <v>1</v>
      </c>
    </row>
    <row r="84" spans="1:5" x14ac:dyDescent="0.25">
      <c r="A84" s="14">
        <v>42170.846446759257</v>
      </c>
      <c r="B84" s="12"/>
      <c r="C84" s="12"/>
      <c r="D84" s="12">
        <v>1</v>
      </c>
      <c r="E84" s="12">
        <v>1</v>
      </c>
    </row>
    <row r="85" spans="1:5" x14ac:dyDescent="0.25">
      <c r="A85" s="14">
        <v>42170.910231481481</v>
      </c>
      <c r="B85" s="12"/>
      <c r="C85" s="12"/>
      <c r="D85" s="12">
        <v>1</v>
      </c>
      <c r="E85" s="12">
        <v>1</v>
      </c>
    </row>
    <row r="86" spans="1:5" x14ac:dyDescent="0.25">
      <c r="A86" s="14">
        <v>42171.034861111111</v>
      </c>
      <c r="B86" s="12"/>
      <c r="C86" s="12"/>
      <c r="D86" s="12">
        <v>1</v>
      </c>
      <c r="E86" s="12">
        <v>1</v>
      </c>
    </row>
    <row r="87" spans="1:5" x14ac:dyDescent="0.25">
      <c r="A87" s="14">
        <v>42171.317442129628</v>
      </c>
      <c r="B87" s="12"/>
      <c r="C87" s="12"/>
      <c r="D87" s="12">
        <v>1</v>
      </c>
      <c r="E87" s="12">
        <v>1</v>
      </c>
    </row>
    <row r="88" spans="1:5" x14ac:dyDescent="0.25">
      <c r="A88" s="14">
        <v>42171.383530092593</v>
      </c>
      <c r="B88" s="12"/>
      <c r="C88" s="12">
        <v>1</v>
      </c>
      <c r="D88" s="12"/>
      <c r="E88" s="12">
        <v>1</v>
      </c>
    </row>
    <row r="89" spans="1:5" x14ac:dyDescent="0.25">
      <c r="A89" s="14">
        <v>42171.725416666668</v>
      </c>
      <c r="B89" s="12"/>
      <c r="C89" s="12"/>
      <c r="D89" s="12">
        <v>1</v>
      </c>
      <c r="E89" s="12">
        <v>1</v>
      </c>
    </row>
    <row r="90" spans="1:5" x14ac:dyDescent="0.25">
      <c r="A90" s="14">
        <v>42171.743969907409</v>
      </c>
      <c r="B90" s="12"/>
      <c r="C90" s="12">
        <v>1</v>
      </c>
      <c r="D90" s="12"/>
      <c r="E90" s="12">
        <v>1</v>
      </c>
    </row>
    <row r="91" spans="1:5" x14ac:dyDescent="0.25">
      <c r="A91" s="14">
        <v>42171.758611111109</v>
      </c>
      <c r="B91" s="12"/>
      <c r="C91" s="12">
        <v>1</v>
      </c>
      <c r="D91" s="12"/>
      <c r="E91" s="12">
        <v>1</v>
      </c>
    </row>
    <row r="92" spans="1:5" x14ac:dyDescent="0.25">
      <c r="A92" s="14">
        <v>42171.763414351852</v>
      </c>
      <c r="B92" s="12"/>
      <c r="C92" s="12"/>
      <c r="D92" s="12">
        <v>1</v>
      </c>
      <c r="E92" s="12">
        <v>1</v>
      </c>
    </row>
    <row r="93" spans="1:5" x14ac:dyDescent="0.25">
      <c r="A93" s="14">
        <v>42171.824884259258</v>
      </c>
      <c r="B93" s="12"/>
      <c r="C93" s="12"/>
      <c r="D93" s="12">
        <v>1</v>
      </c>
      <c r="E93" s="12">
        <v>1</v>
      </c>
    </row>
    <row r="94" spans="1:5" x14ac:dyDescent="0.25">
      <c r="A94" s="14">
        <v>42172.439571759256</v>
      </c>
      <c r="B94" s="12"/>
      <c r="C94" s="12">
        <v>1</v>
      </c>
      <c r="D94" s="12"/>
      <c r="E94" s="12">
        <v>1</v>
      </c>
    </row>
    <row r="95" spans="1:5" x14ac:dyDescent="0.25">
      <c r="A95" s="14">
        <v>42172.613506944443</v>
      </c>
      <c r="B95" s="12"/>
      <c r="C95" s="12">
        <v>1</v>
      </c>
      <c r="D95" s="12"/>
      <c r="E95" s="12">
        <v>1</v>
      </c>
    </row>
    <row r="96" spans="1:5" x14ac:dyDescent="0.25">
      <c r="A96" s="14">
        <v>42172.686099537037</v>
      </c>
      <c r="B96" s="12"/>
      <c r="C96" s="12">
        <v>1</v>
      </c>
      <c r="D96" s="12"/>
      <c r="E96" s="12">
        <v>1</v>
      </c>
    </row>
    <row r="97" spans="1:5" x14ac:dyDescent="0.25">
      <c r="A97" s="14">
        <v>42172.757638888892</v>
      </c>
      <c r="B97" s="12"/>
      <c r="C97" s="12"/>
      <c r="D97" s="12">
        <v>1</v>
      </c>
      <c r="E97" s="12">
        <v>1</v>
      </c>
    </row>
    <row r="98" spans="1:5" x14ac:dyDescent="0.25">
      <c r="A98" s="14">
        <v>42173.466863425929</v>
      </c>
      <c r="B98" s="12"/>
      <c r="C98" s="12"/>
      <c r="D98" s="12">
        <v>1</v>
      </c>
      <c r="E98" s="12">
        <v>1</v>
      </c>
    </row>
    <row r="99" spans="1:5" x14ac:dyDescent="0.25">
      <c r="A99" s="14">
        <v>42173.67082175926</v>
      </c>
      <c r="B99" s="12"/>
      <c r="C99" s="12">
        <v>1</v>
      </c>
      <c r="D99" s="12"/>
      <c r="E99" s="12">
        <v>1</v>
      </c>
    </row>
    <row r="100" spans="1:5" x14ac:dyDescent="0.25">
      <c r="A100" s="14">
        <v>42173.803217592591</v>
      </c>
      <c r="B100" s="12"/>
      <c r="C100" s="12"/>
      <c r="D100" s="12">
        <v>1</v>
      </c>
      <c r="E100" s="12">
        <v>1</v>
      </c>
    </row>
    <row r="101" spans="1:5" x14ac:dyDescent="0.25">
      <c r="A101" s="14">
        <v>42173.970127314817</v>
      </c>
      <c r="B101" s="12"/>
      <c r="C101" s="12"/>
      <c r="D101" s="12">
        <v>1</v>
      </c>
      <c r="E101" s="12">
        <v>1</v>
      </c>
    </row>
    <row r="102" spans="1:5" x14ac:dyDescent="0.25">
      <c r="A102" s="14">
        <v>42174.780821759261</v>
      </c>
      <c r="B102" s="12"/>
      <c r="C102" s="12">
        <v>1</v>
      </c>
      <c r="D102" s="12"/>
      <c r="E102" s="12">
        <v>1</v>
      </c>
    </row>
    <row r="103" spans="1:5" x14ac:dyDescent="0.25">
      <c r="A103" s="14">
        <v>42176.419039351851</v>
      </c>
      <c r="B103" s="12"/>
      <c r="C103" s="12"/>
      <c r="D103" s="12">
        <v>1</v>
      </c>
      <c r="E103" s="12">
        <v>1</v>
      </c>
    </row>
    <row r="104" spans="1:5" x14ac:dyDescent="0.25">
      <c r="A104" s="14">
        <v>42177.761782407404</v>
      </c>
      <c r="B104" s="12"/>
      <c r="C104" s="12"/>
      <c r="D104" s="12">
        <v>1</v>
      </c>
      <c r="E104" s="12">
        <v>1</v>
      </c>
    </row>
    <row r="105" spans="1:5" x14ac:dyDescent="0.25">
      <c r="A105" s="14">
        <v>42177.791909722226</v>
      </c>
      <c r="B105" s="12"/>
      <c r="C105" s="12"/>
      <c r="D105" s="12">
        <v>1</v>
      </c>
      <c r="E105" s="12">
        <v>1</v>
      </c>
    </row>
    <row r="106" spans="1:5" x14ac:dyDescent="0.25">
      <c r="A106" s="14">
        <v>42177.964201388888</v>
      </c>
      <c r="B106" s="12"/>
      <c r="C106" s="12">
        <v>1</v>
      </c>
      <c r="D106" s="12"/>
      <c r="E106" s="12">
        <v>1</v>
      </c>
    </row>
    <row r="107" spans="1:5" x14ac:dyDescent="0.25">
      <c r="A107" s="14">
        <v>42178.815891203703</v>
      </c>
      <c r="B107" s="12"/>
      <c r="C107" s="12">
        <v>1</v>
      </c>
      <c r="D107" s="12"/>
      <c r="E107" s="12">
        <v>1</v>
      </c>
    </row>
    <row r="108" spans="1:5" x14ac:dyDescent="0.25">
      <c r="A108" s="14">
        <v>42179.344988425924</v>
      </c>
      <c r="B108" s="12"/>
      <c r="C108" s="12"/>
      <c r="D108" s="12">
        <v>1</v>
      </c>
      <c r="E108" s="12">
        <v>1</v>
      </c>
    </row>
    <row r="109" spans="1:5" x14ac:dyDescent="0.25">
      <c r="A109" s="14">
        <v>42179.854629629626</v>
      </c>
      <c r="B109" s="12"/>
      <c r="C109" s="12"/>
      <c r="D109" s="12">
        <v>1</v>
      </c>
      <c r="E109" s="12">
        <v>1</v>
      </c>
    </row>
    <row r="110" spans="1:5" x14ac:dyDescent="0.25">
      <c r="A110" s="14">
        <v>42179.898472222223</v>
      </c>
      <c r="B110" s="12"/>
      <c r="C110" s="12"/>
      <c r="D110" s="12">
        <v>1</v>
      </c>
      <c r="E110" s="12">
        <v>1</v>
      </c>
    </row>
    <row r="111" spans="1:5" x14ac:dyDescent="0.25">
      <c r="A111" s="14">
        <v>42180.145787037036</v>
      </c>
      <c r="B111" s="12">
        <v>1</v>
      </c>
      <c r="C111" s="12"/>
      <c r="D111" s="12"/>
      <c r="E111" s="12">
        <v>1</v>
      </c>
    </row>
    <row r="112" spans="1:5" x14ac:dyDescent="0.25">
      <c r="A112" s="14">
        <v>42182.062476851854</v>
      </c>
      <c r="B112" s="12"/>
      <c r="C112" s="12">
        <v>1</v>
      </c>
      <c r="D112" s="12"/>
      <c r="E112" s="12">
        <v>1</v>
      </c>
    </row>
    <row r="113" spans="1:5" x14ac:dyDescent="0.25">
      <c r="A113" s="14">
        <v>42182.108252314814</v>
      </c>
      <c r="B113" s="12"/>
      <c r="C113" s="12"/>
      <c r="D113" s="12">
        <v>1</v>
      </c>
      <c r="E113" s="12">
        <v>1</v>
      </c>
    </row>
    <row r="114" spans="1:5" x14ac:dyDescent="0.25">
      <c r="A114" s="14">
        <v>42183.231006944443</v>
      </c>
      <c r="B114" s="12"/>
      <c r="C114" s="12"/>
      <c r="D114" s="12">
        <v>1</v>
      </c>
      <c r="E114" s="12">
        <v>1</v>
      </c>
    </row>
    <row r="115" spans="1:5" x14ac:dyDescent="0.25">
      <c r="A115" s="14">
        <v>42184.209537037037</v>
      </c>
      <c r="B115" s="12"/>
      <c r="C115" s="12"/>
      <c r="D115" s="12">
        <v>1</v>
      </c>
      <c r="E115" s="12">
        <v>1</v>
      </c>
    </row>
    <row r="116" spans="1:5" x14ac:dyDescent="0.25">
      <c r="A116" s="14">
        <v>42184.572881944441</v>
      </c>
      <c r="B116" s="12"/>
      <c r="C116" s="12"/>
      <c r="D116" s="12">
        <v>1</v>
      </c>
      <c r="E116" s="12">
        <v>1</v>
      </c>
    </row>
    <row r="117" spans="1:5" x14ac:dyDescent="0.25">
      <c r="A117" s="14">
        <v>42185.267245370371</v>
      </c>
      <c r="B117" s="12"/>
      <c r="C117" s="12"/>
      <c r="D117" s="12">
        <v>1</v>
      </c>
      <c r="E117" s="12">
        <v>1</v>
      </c>
    </row>
    <row r="118" spans="1:5" x14ac:dyDescent="0.25">
      <c r="A118" s="14">
        <v>42185.521087962959</v>
      </c>
      <c r="B118" s="12"/>
      <c r="C118" s="12"/>
      <c r="D118" s="12">
        <v>1</v>
      </c>
      <c r="E118" s="12">
        <v>1</v>
      </c>
    </row>
    <row r="119" spans="1:5" x14ac:dyDescent="0.25">
      <c r="A119" s="14">
        <v>42185.556157407409</v>
      </c>
      <c r="B119" s="12"/>
      <c r="C119" s="12"/>
      <c r="D119" s="12">
        <v>1</v>
      </c>
      <c r="E119" s="12">
        <v>1</v>
      </c>
    </row>
    <row r="120" spans="1:5" x14ac:dyDescent="0.25">
      <c r="A120" s="14">
        <v>42522.347812499997</v>
      </c>
      <c r="B120" s="12"/>
      <c r="C120" s="12"/>
      <c r="D120" s="12">
        <v>1</v>
      </c>
      <c r="E120" s="12">
        <v>1</v>
      </c>
    </row>
    <row r="121" spans="1:5" x14ac:dyDescent="0.25">
      <c r="A121" s="14">
        <v>42523.025231481479</v>
      </c>
      <c r="B121" s="12"/>
      <c r="C121" s="12">
        <v>1</v>
      </c>
      <c r="D121" s="12"/>
      <c r="E121" s="12">
        <v>1</v>
      </c>
    </row>
    <row r="122" spans="1:5" x14ac:dyDescent="0.25">
      <c r="A122" s="14">
        <v>42523.248715277776</v>
      </c>
      <c r="B122" s="12"/>
      <c r="C122" s="12"/>
      <c r="D122" s="12">
        <v>1</v>
      </c>
      <c r="E122" s="12">
        <v>1</v>
      </c>
    </row>
    <row r="123" spans="1:5" x14ac:dyDescent="0.25">
      <c r="A123" s="14">
        <v>42523.739212962966</v>
      </c>
      <c r="B123" s="12"/>
      <c r="C123" s="12">
        <v>1</v>
      </c>
      <c r="D123" s="12"/>
      <c r="E123" s="12">
        <v>1</v>
      </c>
    </row>
    <row r="124" spans="1:5" x14ac:dyDescent="0.25">
      <c r="A124" s="14">
        <v>42524.53800925926</v>
      </c>
      <c r="B124" s="12"/>
      <c r="C124" s="12"/>
      <c r="D124" s="12">
        <v>1</v>
      </c>
      <c r="E124" s="12">
        <v>1</v>
      </c>
    </row>
    <row r="125" spans="1:5" x14ac:dyDescent="0.25">
      <c r="A125" s="14">
        <v>42524.782638888886</v>
      </c>
      <c r="B125" s="12"/>
      <c r="C125" s="12"/>
      <c r="D125" s="12">
        <v>1</v>
      </c>
      <c r="E125" s="12">
        <v>1</v>
      </c>
    </row>
    <row r="126" spans="1:5" x14ac:dyDescent="0.25">
      <c r="A126" s="14">
        <v>42527.00953703704</v>
      </c>
      <c r="B126" s="12"/>
      <c r="C126" s="12">
        <v>1</v>
      </c>
      <c r="D126" s="12"/>
      <c r="E126" s="12">
        <v>1</v>
      </c>
    </row>
    <row r="127" spans="1:5" x14ac:dyDescent="0.25">
      <c r="A127" s="14">
        <v>42528.542627314811</v>
      </c>
      <c r="B127" s="12"/>
      <c r="C127" s="12">
        <v>1</v>
      </c>
      <c r="D127" s="12"/>
      <c r="E127" s="12">
        <v>1</v>
      </c>
    </row>
    <row r="128" spans="1:5" x14ac:dyDescent="0.25">
      <c r="A128" s="14">
        <v>42529.022013888891</v>
      </c>
      <c r="B128" s="12"/>
      <c r="C128" s="12"/>
      <c r="D128" s="12">
        <v>1</v>
      </c>
      <c r="E128" s="12">
        <v>1</v>
      </c>
    </row>
    <row r="129" spans="1:5" x14ac:dyDescent="0.25">
      <c r="A129" s="14">
        <v>42530.993032407408</v>
      </c>
      <c r="B129" s="12">
        <v>1</v>
      </c>
      <c r="C129" s="12"/>
      <c r="D129" s="12"/>
      <c r="E129" s="12">
        <v>1</v>
      </c>
    </row>
    <row r="130" spans="1:5" x14ac:dyDescent="0.25">
      <c r="A130" s="14">
        <v>42531.195277777777</v>
      </c>
      <c r="B130" s="12"/>
      <c r="C130" s="12">
        <v>1</v>
      </c>
      <c r="D130" s="12"/>
      <c r="E130" s="12">
        <v>1</v>
      </c>
    </row>
    <row r="131" spans="1:5" x14ac:dyDescent="0.25">
      <c r="A131" s="14">
        <v>42531.228437500002</v>
      </c>
      <c r="B131" s="12"/>
      <c r="C131" s="12">
        <v>1</v>
      </c>
      <c r="D131" s="12"/>
      <c r="E131" s="12">
        <v>1</v>
      </c>
    </row>
    <row r="132" spans="1:5" x14ac:dyDescent="0.25">
      <c r="A132" s="14">
        <v>42531.980694444443</v>
      </c>
      <c r="B132" s="12"/>
      <c r="C132" s="12"/>
      <c r="D132" s="12">
        <v>1</v>
      </c>
      <c r="E132" s="12">
        <v>1</v>
      </c>
    </row>
    <row r="133" spans="1:5" x14ac:dyDescent="0.25">
      <c r="A133" s="14">
        <v>42532.052523148152</v>
      </c>
      <c r="B133" s="12"/>
      <c r="C133" s="12"/>
      <c r="D133" s="12">
        <v>1</v>
      </c>
      <c r="E133" s="12">
        <v>1</v>
      </c>
    </row>
    <row r="134" spans="1:5" x14ac:dyDescent="0.25">
      <c r="A134" s="14">
        <v>42534.631481481483</v>
      </c>
      <c r="B134" s="12"/>
      <c r="C134" s="12">
        <v>1</v>
      </c>
      <c r="D134" s="12"/>
      <c r="E134" s="12">
        <v>1</v>
      </c>
    </row>
    <row r="135" spans="1:5" x14ac:dyDescent="0.25">
      <c r="A135" s="14">
        <v>42534.649571759262</v>
      </c>
      <c r="B135" s="12"/>
      <c r="C135" s="12">
        <v>1</v>
      </c>
      <c r="D135" s="12"/>
      <c r="E135" s="12">
        <v>1</v>
      </c>
    </row>
    <row r="136" spans="1:5" x14ac:dyDescent="0.25">
      <c r="A136" s="14">
        <v>42534.866875</v>
      </c>
      <c r="B136" s="12"/>
      <c r="C136" s="12">
        <v>1</v>
      </c>
      <c r="D136" s="12"/>
      <c r="E136" s="12">
        <v>1</v>
      </c>
    </row>
    <row r="137" spans="1:5" x14ac:dyDescent="0.25">
      <c r="A137" s="14">
        <v>42534.895624999997</v>
      </c>
      <c r="B137" s="12"/>
      <c r="C137" s="12"/>
      <c r="D137" s="12">
        <v>1</v>
      </c>
      <c r="E137" s="12">
        <v>1</v>
      </c>
    </row>
    <row r="138" spans="1:5" x14ac:dyDescent="0.25">
      <c r="A138" s="14">
        <v>42534.933321759258</v>
      </c>
      <c r="B138" s="12"/>
      <c r="C138" s="12">
        <v>1</v>
      </c>
      <c r="D138" s="12"/>
      <c r="E138" s="12">
        <v>1</v>
      </c>
    </row>
    <row r="139" spans="1:5" x14ac:dyDescent="0.25">
      <c r="A139" s="14">
        <v>42535.049849537034</v>
      </c>
      <c r="B139" s="12"/>
      <c r="C139" s="12"/>
      <c r="D139" s="12">
        <v>1</v>
      </c>
      <c r="E139" s="12">
        <v>1</v>
      </c>
    </row>
    <row r="140" spans="1:5" x14ac:dyDescent="0.25">
      <c r="A140" s="14">
        <v>42535.97865740741</v>
      </c>
      <c r="B140" s="12"/>
      <c r="C140" s="12"/>
      <c r="D140" s="12">
        <v>1</v>
      </c>
      <c r="E140" s="12">
        <v>1</v>
      </c>
    </row>
    <row r="141" spans="1:5" x14ac:dyDescent="0.25">
      <c r="A141" s="14">
        <v>42536.815648148149</v>
      </c>
      <c r="B141" s="12"/>
      <c r="C141" s="12"/>
      <c r="D141" s="12">
        <v>1</v>
      </c>
      <c r="E141" s="12">
        <v>1</v>
      </c>
    </row>
    <row r="142" spans="1:5" x14ac:dyDescent="0.25">
      <c r="A142" s="14">
        <v>42538.735833333332</v>
      </c>
      <c r="B142" s="12"/>
      <c r="C142" s="12"/>
      <c r="D142" s="12">
        <v>1</v>
      </c>
      <c r="E142" s="12">
        <v>1</v>
      </c>
    </row>
    <row r="143" spans="1:5" x14ac:dyDescent="0.25">
      <c r="A143" s="14">
        <v>42538.742893518516</v>
      </c>
      <c r="B143" s="12"/>
      <c r="C143" s="12">
        <v>1</v>
      </c>
      <c r="D143" s="12"/>
      <c r="E143" s="12">
        <v>1</v>
      </c>
    </row>
    <row r="144" spans="1:5" x14ac:dyDescent="0.25">
      <c r="A144" s="14">
        <v>42538.755428240744</v>
      </c>
      <c r="B144" s="12"/>
      <c r="C144" s="12">
        <v>1</v>
      </c>
      <c r="D144" s="12"/>
      <c r="E144" s="12">
        <v>1</v>
      </c>
    </row>
    <row r="145" spans="1:5" x14ac:dyDescent="0.25">
      <c r="A145" s="14">
        <v>42538.968310185184</v>
      </c>
      <c r="B145" s="12"/>
      <c r="C145" s="12">
        <v>1</v>
      </c>
      <c r="D145" s="12"/>
      <c r="E145" s="12">
        <v>1</v>
      </c>
    </row>
    <row r="146" spans="1:5" x14ac:dyDescent="0.25">
      <c r="A146" s="14">
        <v>42540.593530092592</v>
      </c>
      <c r="B146" s="12"/>
      <c r="C146" s="12">
        <v>1</v>
      </c>
      <c r="D146" s="12"/>
      <c r="E146" s="12">
        <v>1</v>
      </c>
    </row>
    <row r="147" spans="1:5" x14ac:dyDescent="0.25">
      <c r="A147" s="14">
        <v>42541.501516203702</v>
      </c>
      <c r="B147" s="12"/>
      <c r="C147" s="12"/>
      <c r="D147" s="12">
        <v>1</v>
      </c>
      <c r="E147" s="12">
        <v>1</v>
      </c>
    </row>
    <row r="148" spans="1:5" x14ac:dyDescent="0.25">
      <c r="A148" s="14">
        <v>42543.788564814815</v>
      </c>
      <c r="B148" s="12"/>
      <c r="C148" s="12">
        <v>1</v>
      </c>
      <c r="D148" s="12"/>
      <c r="E148" s="12">
        <v>1</v>
      </c>
    </row>
    <row r="149" spans="1:5" x14ac:dyDescent="0.25">
      <c r="A149" s="14">
        <v>42544.814328703702</v>
      </c>
      <c r="B149" s="12"/>
      <c r="C149" s="12"/>
      <c r="D149" s="12">
        <v>1</v>
      </c>
      <c r="E149" s="12">
        <v>1</v>
      </c>
    </row>
    <row r="150" spans="1:5" x14ac:dyDescent="0.25">
      <c r="A150" s="14">
        <v>42545.478333333333</v>
      </c>
      <c r="B150" s="12"/>
      <c r="C150" s="12"/>
      <c r="D150" s="12">
        <v>1</v>
      </c>
      <c r="E150" s="12">
        <v>1</v>
      </c>
    </row>
    <row r="151" spans="1:5" x14ac:dyDescent="0.25">
      <c r="A151" s="14">
        <v>42545.774189814816</v>
      </c>
      <c r="B151" s="12"/>
      <c r="C151" s="12"/>
      <c r="D151" s="12">
        <v>1</v>
      </c>
      <c r="E151" s="12">
        <v>1</v>
      </c>
    </row>
    <row r="152" spans="1:5" x14ac:dyDescent="0.25">
      <c r="A152" s="14">
        <v>42546.862233796295</v>
      </c>
      <c r="B152" s="12"/>
      <c r="C152" s="12"/>
      <c r="D152" s="12">
        <v>1</v>
      </c>
      <c r="E152" s="12">
        <v>1</v>
      </c>
    </row>
    <row r="153" spans="1:5" x14ac:dyDescent="0.25">
      <c r="A153" s="14">
        <v>42548.449861111112</v>
      </c>
      <c r="B153" s="12"/>
      <c r="C153" s="12">
        <v>1</v>
      </c>
      <c r="D153" s="12"/>
      <c r="E153" s="12">
        <v>1</v>
      </c>
    </row>
    <row r="154" spans="1:5" x14ac:dyDescent="0.25">
      <c r="A154" s="14">
        <v>42548.63853009259</v>
      </c>
      <c r="B154" s="12"/>
      <c r="C154" s="12"/>
      <c r="D154" s="12">
        <v>1</v>
      </c>
      <c r="E154" s="12">
        <v>1</v>
      </c>
    </row>
    <row r="155" spans="1:5" x14ac:dyDescent="0.25">
      <c r="A155" s="14">
        <v>42549.665717592594</v>
      </c>
      <c r="B155" s="12"/>
      <c r="C155" s="12"/>
      <c r="D155" s="12">
        <v>1</v>
      </c>
      <c r="E155" s="12">
        <v>1</v>
      </c>
    </row>
    <row r="156" spans="1:5" x14ac:dyDescent="0.25">
      <c r="A156" s="14">
        <v>42550.048449074071</v>
      </c>
      <c r="B156" s="12"/>
      <c r="C156" s="12">
        <v>1</v>
      </c>
      <c r="D156" s="12"/>
      <c r="E156" s="12">
        <v>1</v>
      </c>
    </row>
    <row r="157" spans="1:5" x14ac:dyDescent="0.25">
      <c r="A157" s="14">
        <v>42550.701886574076</v>
      </c>
      <c r="B157" s="12"/>
      <c r="C157" s="12"/>
      <c r="D157" s="12">
        <v>1</v>
      </c>
      <c r="E157" s="12">
        <v>1</v>
      </c>
    </row>
    <row r="158" spans="1:5" x14ac:dyDescent="0.25">
      <c r="A158" s="14">
        <v>42551.102314814816</v>
      </c>
      <c r="B158" s="12"/>
      <c r="C158" s="12">
        <v>1</v>
      </c>
      <c r="D158" s="12"/>
      <c r="E158" s="12">
        <v>1</v>
      </c>
    </row>
    <row r="159" spans="1:5" x14ac:dyDescent="0.25">
      <c r="A159" s="14" t="s">
        <v>8361</v>
      </c>
      <c r="B159" s="12">
        <v>4</v>
      </c>
      <c r="C159" s="12">
        <v>49</v>
      </c>
      <c r="D159" s="12">
        <v>100</v>
      </c>
      <c r="E159" s="12">
        <v>153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Q5" sqref="Q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0" t="s">
        <v>8368</v>
      </c>
      <c r="B1" t="s">
        <v>8315</v>
      </c>
    </row>
    <row r="2" spans="1:5" x14ac:dyDescent="0.25">
      <c r="A2" s="10" t="s">
        <v>8384</v>
      </c>
      <c r="B2" t="s">
        <v>8364</v>
      </c>
    </row>
    <row r="4" spans="1:5" x14ac:dyDescent="0.25">
      <c r="A4" s="10" t="s">
        <v>8365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8386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8387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8388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8389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8390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8391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8392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8393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8394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8395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8396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8397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topLeftCell="C1" workbookViewId="0">
      <selection activeCell="J19" sqref="J19"/>
    </sheetView>
  </sheetViews>
  <sheetFormatPr defaultRowHeight="15" x14ac:dyDescent="0.25"/>
  <cols>
    <col min="1" max="1" width="19.5703125" customWidth="1"/>
    <col min="2" max="4" width="17.140625" customWidth="1"/>
    <col min="5" max="5" width="14.85546875" customWidth="1"/>
    <col min="6" max="6" width="21.140625" customWidth="1"/>
    <col min="7" max="7" width="17.7109375" customWidth="1"/>
    <col min="8" max="8" width="20" customWidth="1"/>
  </cols>
  <sheetData>
    <row r="1" spans="1:8" x14ac:dyDescent="0.25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COUNTIFS('Kickstarter worksheet'!$D:$D,"&lt;1000",'Kickstarter worksheet'!$F:$F,"successful",'Kickstarter worksheet'!$R:$R,"plays")</f>
        <v>141</v>
      </c>
      <c r="C2">
        <f>COUNTIFS('Kickstarter worksheet'!$D:$D,"&lt;1000",'Kickstarter worksheet'!$F:$F,"failed",'Kickstarter worksheet'!$R:$R,"plays")</f>
        <v>45</v>
      </c>
      <c r="D2">
        <f>COUNTIFS('Kickstarter worksheet'!$D:$D,"&lt;1000",'Kickstarter worksheet'!$F:$F,"canceled",'Kickstarter worksheet'!$R:$R,"plays")</f>
        <v>0</v>
      </c>
      <c r="E2">
        <f>SUM(B2:D2)</f>
        <v>186</v>
      </c>
      <c r="F2" s="26">
        <f>B2/$E2</f>
        <v>0.75806451612903225</v>
      </c>
      <c r="G2" s="26">
        <f t="shared" ref="G2:H2" si="0">C2/$E2</f>
        <v>0.24193548387096775</v>
      </c>
      <c r="H2" s="26">
        <f t="shared" si="0"/>
        <v>0</v>
      </c>
    </row>
    <row r="3" spans="1:8" x14ac:dyDescent="0.25">
      <c r="A3" t="s">
        <v>8407</v>
      </c>
      <c r="B3">
        <f>COUNTIFS('Kickstarter worksheet'!$D:$D,"&gt;=1000",'Kickstarter worksheet'!$D:$D,"&lt;=4999",'Kickstarter worksheet'!$F:$F,"successful",'Kickstarter worksheet'!$R:$R,"plays")</f>
        <v>388</v>
      </c>
      <c r="C3">
        <f>COUNTIFS('Kickstarter worksheet'!$D:$D,"&gt;=1000",'Kickstarter worksheet'!$D:$D,"&lt;=4999",'Kickstarter worksheet'!$F:$F,"failed",'Kickstarter worksheet'!$R:$R,"plays")</f>
        <v>146</v>
      </c>
      <c r="D3">
        <f>COUNTIFS('Kickstarter worksheet'!$D:$D,"&gt;=1000",'Kickstarter worksheet'!$D:$D,"&lt;=4999",'Kickstarter worksheet'!$F:$F,"canceled",'Kickstarter worksheet'!$R:$R,"plays")</f>
        <v>0</v>
      </c>
      <c r="E3">
        <f t="shared" ref="E3:E13" si="1">SUM(B3:D3)</f>
        <v>534</v>
      </c>
      <c r="F3" s="26">
        <f t="shared" ref="F3:F13" si="2">B3/$E3</f>
        <v>0.72659176029962547</v>
      </c>
      <c r="G3" s="26">
        <f t="shared" ref="G3:G13" si="3">C3/$E3</f>
        <v>0.27340823970037453</v>
      </c>
      <c r="H3" s="26">
        <f t="shared" ref="H3:H13" si="4">D3/$E3</f>
        <v>0</v>
      </c>
    </row>
    <row r="4" spans="1:8" x14ac:dyDescent="0.25">
      <c r="A4" t="s">
        <v>8409</v>
      </c>
      <c r="B4">
        <f>COUNTIFS('Kickstarter worksheet'!$D:$D,"&gt;=5000",'Kickstarter worksheet'!$D:$D,"&lt;=9999",'Kickstarter worksheet'!$F:$F,"successful",'Kickstarter worksheet'!$R:$R,"plays")</f>
        <v>93</v>
      </c>
      <c r="C4">
        <f>COUNTIFS('Kickstarter worksheet'!$D:$D,"&gt;=5000",'Kickstarter worksheet'!$D:$D,"&lt;=9999",'Kickstarter worksheet'!$F:$F,"failed",'Kickstarter worksheet'!$R:$R,"plays")</f>
        <v>76</v>
      </c>
      <c r="D4">
        <f>COUNTIFS('Kickstarter worksheet'!$D:$D,"&gt;=5000",'Kickstarter worksheet'!$D:$D,"&lt;=9999",'Kickstarter worksheet'!$F:$F,"canceled",'Kickstarter worksheet'!$R:$R,"plays")</f>
        <v>0</v>
      </c>
      <c r="E4">
        <f t="shared" si="1"/>
        <v>169</v>
      </c>
      <c r="F4" s="26">
        <f t="shared" si="2"/>
        <v>0.55029585798816572</v>
      </c>
      <c r="G4" s="26">
        <f t="shared" si="3"/>
        <v>0.44970414201183434</v>
      </c>
      <c r="H4" s="26">
        <f t="shared" si="4"/>
        <v>0</v>
      </c>
    </row>
    <row r="5" spans="1:8" x14ac:dyDescent="0.25">
      <c r="A5" t="s">
        <v>8410</v>
      </c>
      <c r="B5">
        <f>COUNTIFS('Kickstarter worksheet'!$D:$D,"&gt;=10000",'Kickstarter worksheet'!$D:$D,"&lt;=14999",'Kickstarter worksheet'!$F:$F,"successful",'Kickstarter worksheet'!$R:$R,"plays")</f>
        <v>39</v>
      </c>
      <c r="C5">
        <f>COUNTIFS('Kickstarter worksheet'!$D:$D,"&gt;=10000",'Kickstarter worksheet'!$D:$D,"&lt;=14999",'Kickstarter worksheet'!$F:$F,"failed",'Kickstarter worksheet'!$R:$R,"plays")</f>
        <v>33</v>
      </c>
      <c r="D5">
        <f>COUNTIFS('Kickstarter worksheet'!$D:$D,"&gt;=10000",'Kickstarter worksheet'!$D:$D,"&lt;=14999",'Kickstarter worksheet'!$F:$F,"canceled",'Kickstarter worksheet'!$R:$R,"plays")</f>
        <v>0</v>
      </c>
      <c r="E5">
        <f t="shared" si="1"/>
        <v>72</v>
      </c>
      <c r="F5" s="26">
        <f t="shared" si="2"/>
        <v>0.54166666666666663</v>
      </c>
      <c r="G5" s="26">
        <f t="shared" si="3"/>
        <v>0.45833333333333331</v>
      </c>
      <c r="H5" s="26">
        <f t="shared" si="4"/>
        <v>0</v>
      </c>
    </row>
    <row r="6" spans="1:8" x14ac:dyDescent="0.25">
      <c r="A6" t="s">
        <v>8411</v>
      </c>
      <c r="B6">
        <f>COUNTIFS('Kickstarter worksheet'!$D:$D,"&gt;=15000",'Kickstarter worksheet'!$D:$D,"&lt;=19999",'Kickstarter worksheet'!$F:$F,"successful",'Kickstarter worksheet'!$R:$R,"plays")</f>
        <v>12</v>
      </c>
      <c r="C6">
        <f>COUNTIFS('Kickstarter worksheet'!$D:$D,"&gt;=15000",'Kickstarter worksheet'!$D:$D,"&lt;=19999",'Kickstarter worksheet'!$F:$F,"failed",'Kickstarter worksheet'!$R:$R,"plays")</f>
        <v>12</v>
      </c>
      <c r="D6">
        <f>COUNTIFS('Kickstarter worksheet'!$D:$D,"&gt;=15000",'Kickstarter worksheet'!$D:$D,"&lt;=19999",'Kickstarter worksheet'!$F:$F,"canceled",'Kickstarter worksheet'!$R:$R,"plays")</f>
        <v>0</v>
      </c>
      <c r="E6">
        <f t="shared" si="1"/>
        <v>24</v>
      </c>
      <c r="F6" s="26">
        <f t="shared" si="2"/>
        <v>0.5</v>
      </c>
      <c r="G6" s="26">
        <f t="shared" si="3"/>
        <v>0.5</v>
      </c>
      <c r="H6" s="26">
        <f t="shared" si="4"/>
        <v>0</v>
      </c>
    </row>
    <row r="7" spans="1:8" x14ac:dyDescent="0.25">
      <c r="A7" t="s">
        <v>8412</v>
      </c>
      <c r="B7">
        <f>COUNTIFS('Kickstarter worksheet'!$D:$D,"&gt;=20000",'Kickstarter worksheet'!$D:$D,"&lt;=24999",'Kickstarter worksheet'!$F:$F,"successful",'Kickstarter worksheet'!$R:$R,"plays")</f>
        <v>9</v>
      </c>
      <c r="C7">
        <f>COUNTIFS('Kickstarter worksheet'!$D:$D,"&gt;=20000",'Kickstarter worksheet'!$D:$D,"&lt;=24999",'Kickstarter worksheet'!$F:$F,"failed",'Kickstarter worksheet'!$R:$R,"plays")</f>
        <v>11</v>
      </c>
      <c r="D7">
        <f>COUNTIFS('Kickstarter worksheet'!$D:$D,"&gt;=20000",'Kickstarter worksheet'!$D:$D,"&lt;=24999",'Kickstarter worksheet'!$F:$F,"canceled",'Kickstarter worksheet'!$R:$R,"plays")</f>
        <v>0</v>
      </c>
      <c r="E7">
        <f t="shared" si="1"/>
        <v>20</v>
      </c>
      <c r="F7" s="26">
        <f t="shared" si="2"/>
        <v>0.45</v>
      </c>
      <c r="G7" s="26">
        <f t="shared" si="3"/>
        <v>0.55000000000000004</v>
      </c>
      <c r="H7" s="26">
        <f t="shared" si="4"/>
        <v>0</v>
      </c>
    </row>
    <row r="8" spans="1:8" x14ac:dyDescent="0.25">
      <c r="A8" t="s">
        <v>8413</v>
      </c>
      <c r="B8">
        <f>COUNTIFS('Kickstarter worksheet'!$D:$D,"&gt;=25000",'Kickstarter worksheet'!$D:$D,"&lt;=29999",'Kickstarter worksheet'!$F:$F,"successful",'Kickstarter worksheet'!$R:$R,"plays")</f>
        <v>1</v>
      </c>
      <c r="C8">
        <f>COUNTIFS('Kickstarter worksheet'!$D:$D,"&gt;=25000",'Kickstarter worksheet'!$D:$D,"&lt;=29999",'Kickstarter worksheet'!$F:$F,"failed",'Kickstarter worksheet'!$R:$R,"plays")</f>
        <v>4</v>
      </c>
      <c r="D8">
        <f>COUNTIFS('Kickstarter worksheet'!$D:$D,"&gt;=25000",'Kickstarter worksheet'!$D:$D,"&lt;=29999",'Kickstarter worksheet'!$F:$F,"canceled",'Kickstarter worksheet'!$R:$R,"plays")</f>
        <v>0</v>
      </c>
      <c r="E8">
        <f t="shared" si="1"/>
        <v>5</v>
      </c>
      <c r="F8" s="26">
        <f t="shared" si="2"/>
        <v>0.2</v>
      </c>
      <c r="G8" s="26">
        <f t="shared" si="3"/>
        <v>0.8</v>
      </c>
      <c r="H8" s="26">
        <f t="shared" si="4"/>
        <v>0</v>
      </c>
    </row>
    <row r="9" spans="1:8" x14ac:dyDescent="0.25">
      <c r="A9" t="s">
        <v>8414</v>
      </c>
      <c r="B9">
        <f>COUNTIFS('Kickstarter worksheet'!$D:$D,"&gt;=30000",'Kickstarter worksheet'!$D:$D,"&lt;=34999",'Kickstarter worksheet'!$F:$F,"successful",'Kickstarter worksheet'!$R:$R,"plays")</f>
        <v>3</v>
      </c>
      <c r="C9">
        <f>COUNTIFS('Kickstarter worksheet'!$D:$D,"&gt;=30000",'Kickstarter worksheet'!$D:$D,"&lt;=34999",'Kickstarter worksheet'!$F:$F,"failed",'Kickstarter worksheet'!$R:$R,"plays")</f>
        <v>8</v>
      </c>
      <c r="D9">
        <f>COUNTIFS('Kickstarter worksheet'!$D:$D,"&gt;=30000",'Kickstarter worksheet'!$D:$D,"&lt;=34999",'Kickstarter worksheet'!$F:$F,"canceled",'Kickstarter worksheet'!$R:$R,"plays")</f>
        <v>0</v>
      </c>
      <c r="E9">
        <f t="shared" si="1"/>
        <v>11</v>
      </c>
      <c r="F9" s="26">
        <f t="shared" si="2"/>
        <v>0.27272727272727271</v>
      </c>
      <c r="G9" s="26">
        <f t="shared" si="3"/>
        <v>0.72727272727272729</v>
      </c>
      <c r="H9" s="26">
        <f t="shared" si="4"/>
        <v>0</v>
      </c>
    </row>
    <row r="10" spans="1:8" x14ac:dyDescent="0.25">
      <c r="A10" t="s">
        <v>8415</v>
      </c>
      <c r="B10">
        <f>COUNTIFS('Kickstarter worksheet'!$D:$D,"&gt;=35000",'Kickstarter worksheet'!$D:$D,"&lt;=39999",'Kickstarter worksheet'!$F:$F,"successful",'Kickstarter worksheet'!$R:$R,"plays")</f>
        <v>4</v>
      </c>
      <c r="C10">
        <f>COUNTIFS('Kickstarter worksheet'!$D:$D,"&gt;=35000",'Kickstarter worksheet'!$D:$D,"&lt;=39999",'Kickstarter worksheet'!$F:$F,"failed",'Kickstarter worksheet'!$R:$R,"plays")</f>
        <v>2</v>
      </c>
      <c r="D10">
        <f>COUNTIFS('Kickstarter worksheet'!$D:$D,"&gt;=35000",'Kickstarter worksheet'!$D:$D,"&lt;=39999",'Kickstarter worksheet'!$F:$F,"canceled",'Kickstarter worksheet'!$R:$R,"plays")</f>
        <v>0</v>
      </c>
      <c r="E10">
        <f t="shared" si="1"/>
        <v>6</v>
      </c>
      <c r="F10" s="26">
        <f t="shared" si="2"/>
        <v>0.66666666666666663</v>
      </c>
      <c r="G10" s="26">
        <f t="shared" si="3"/>
        <v>0.33333333333333331</v>
      </c>
      <c r="H10" s="26">
        <f t="shared" si="4"/>
        <v>0</v>
      </c>
    </row>
    <row r="11" spans="1:8" x14ac:dyDescent="0.25">
      <c r="A11" t="s">
        <v>8416</v>
      </c>
      <c r="B11">
        <f>COUNTIFS('Kickstarter worksheet'!$D:$D,"&gt;=40000",'Kickstarter worksheet'!$D:$D,"&lt;=44999",'Kickstarter worksheet'!$F:$F,"successful",'Kickstarter worksheet'!$R:$R,"plays")</f>
        <v>2</v>
      </c>
      <c r="C11">
        <f>COUNTIFS('Kickstarter worksheet'!$D:$D,"&gt;=40000",'Kickstarter worksheet'!$D:$D,"&lt;=44999",'Kickstarter worksheet'!$F:$F,"failed",'Kickstarter worksheet'!$R:$R,"plays")</f>
        <v>1</v>
      </c>
      <c r="D11">
        <f>COUNTIFS('Kickstarter worksheet'!$D:$D,"&gt;=40000",'Kickstarter worksheet'!$D:$D,"&lt;=44999",'Kickstarter worksheet'!$F:$F,"canceled",'Kickstarter worksheet'!$R:$R,"plays")</f>
        <v>0</v>
      </c>
      <c r="E11">
        <f t="shared" si="1"/>
        <v>3</v>
      </c>
      <c r="F11" s="26">
        <f t="shared" si="2"/>
        <v>0.66666666666666663</v>
      </c>
      <c r="G11" s="26">
        <f t="shared" si="3"/>
        <v>0.33333333333333331</v>
      </c>
      <c r="H11" s="26">
        <f t="shared" si="4"/>
        <v>0</v>
      </c>
    </row>
    <row r="12" spans="1:8" x14ac:dyDescent="0.25">
      <c r="A12" t="s">
        <v>8417</v>
      </c>
      <c r="B12">
        <f>COUNTIFS('Kickstarter worksheet'!$D:$D,"&gt;=45000",'Kickstarter worksheet'!$D:$D,"&lt;=49999",'Kickstarter worksheet'!$F:$F,"successful",'Kickstarter worksheet'!$R:$R,"plays")</f>
        <v>0</v>
      </c>
      <c r="C12">
        <f>COUNTIFS('Kickstarter worksheet'!$D:$D,"&gt;=45000",'Kickstarter worksheet'!$D:$D,"&lt;=49999",'Kickstarter worksheet'!$F:$F,"failed",'Kickstarter worksheet'!$R:$R,"plays")</f>
        <v>1</v>
      </c>
      <c r="D12">
        <f>COUNTIFS('Kickstarter worksheet'!$D:$D,"&gt;=45000",'Kickstarter worksheet'!$D:$D,"&lt;=49999",'Kickstarter worksheet'!$F:$F,"canceled",'Kickstarter worksheet'!$R:$R,"plays")</f>
        <v>0</v>
      </c>
      <c r="E12">
        <f t="shared" si="1"/>
        <v>1</v>
      </c>
      <c r="F12" s="26">
        <f t="shared" si="2"/>
        <v>0</v>
      </c>
      <c r="G12" s="26">
        <f t="shared" si="3"/>
        <v>1</v>
      </c>
      <c r="H12" s="26">
        <f t="shared" si="4"/>
        <v>0</v>
      </c>
    </row>
    <row r="13" spans="1:8" x14ac:dyDescent="0.25">
      <c r="A13" t="s">
        <v>8408</v>
      </c>
      <c r="B13">
        <f>COUNTIFS('Kickstarter worksheet'!$D:$D,"&gt;=50000",'Kickstarter worksheet'!$F:$F,"successful",'Kickstarter worksheet'!$R:$R,"plays")</f>
        <v>2</v>
      </c>
      <c r="C13">
        <f>COUNTIFS('Kickstarter worksheet'!$D:$D,"&gt;=50000",'Kickstarter worksheet'!$F:$F,"failed",'Kickstarter worksheet'!$R:$R,"plays")</f>
        <v>14</v>
      </c>
      <c r="D13">
        <f>COUNTIFS('Kickstarter worksheet'!$D:$D,"&gt;50000",'Kickstarter worksheet'!$F:$F,"canceled",'Kickstarter worksheet'!$R:$R,"plays")</f>
        <v>0</v>
      </c>
      <c r="E13">
        <f t="shared" si="1"/>
        <v>16</v>
      </c>
      <c r="F13" s="26">
        <f t="shared" si="2"/>
        <v>0.125</v>
      </c>
      <c r="G13" s="26">
        <f t="shared" si="3"/>
        <v>0.875</v>
      </c>
      <c r="H13" s="26">
        <f t="shared" si="4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25">
      <c r="B15">
        <f>COUNTIFS('Kickstarter worksheet'!$D:$D,"&gt;0",'Kickstarter worksheet'!$F:$F,"successful",'Kickstarter worksheet'!$R:$R,"plays")</f>
        <v>694</v>
      </c>
      <c r="C15">
        <f>COUNTIFS('Kickstarter worksheet'!$D:$D,"&gt;0",'Kickstarter worksheet'!$F:$F,"failed",'Kickstarter worksheet'!$R:$R,"plays")</f>
        <v>353</v>
      </c>
      <c r="D15">
        <f>COUNTIFS('Kickstarter worksheet'!$D:$D,"&gt;0",'Kickstarter worksheet'!$F:$F,"canceled",'Kickstarter worksheet'!$R:$R,"plays")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opLeftCell="A3895" zoomScaleNormal="100" workbookViewId="0">
      <selection activeCell="D2865" sqref="D2865:D410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2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9" max="19" width="10.7109375" bestFit="1" customWidth="1"/>
    <col min="20" max="20" width="10.71093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8368</v>
      </c>
      <c r="R1" s="1" t="s">
        <v>8359</v>
      </c>
      <c r="S1" s="1" t="s">
        <v>8366</v>
      </c>
      <c r="T1" s="1" t="s">
        <v>8367</v>
      </c>
      <c r="U1" s="1" t="s">
        <v>8384</v>
      </c>
      <c r="V1" s="1" t="s">
        <v>8385</v>
      </c>
    </row>
    <row r="2" spans="1:22" ht="60" hidden="1" x14ac:dyDescent="0.2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  <c r="V2">
        <f>MONTH(S2)</f>
        <v>6</v>
      </c>
    </row>
    <row r="3" spans="1:22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</row>
    <row r="4" spans="1:22" ht="45" hidden="1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>
        <f t="shared" si="5"/>
        <v>2</v>
      </c>
    </row>
    <row r="5" spans="1:22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>
        <f t="shared" si="5"/>
        <v>7</v>
      </c>
    </row>
    <row r="6" spans="1:22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>
        <f t="shared" si="5"/>
        <v>11</v>
      </c>
    </row>
    <row r="7" spans="1:22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>
        <f t="shared" si="5"/>
        <v>7</v>
      </c>
    </row>
    <row r="8" spans="1:22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>
        <f t="shared" si="5"/>
        <v>6</v>
      </c>
    </row>
    <row r="9" spans="1:22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  <c r="V9">
        <f t="shared" si="5"/>
        <v>5</v>
      </c>
    </row>
    <row r="10" spans="1:22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>
        <f t="shared" si="5"/>
        <v>4</v>
      </c>
    </row>
    <row r="11" spans="1:22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>
        <f t="shared" si="5"/>
        <v>3</v>
      </c>
    </row>
    <row r="12" spans="1:22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>
        <f t="shared" si="5"/>
        <v>5</v>
      </c>
    </row>
    <row r="13" spans="1:22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>
        <f t="shared" si="5"/>
        <v>7</v>
      </c>
    </row>
    <row r="14" spans="1:22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>
        <f t="shared" si="5"/>
        <v>6</v>
      </c>
    </row>
    <row r="15" spans="1:22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>
        <f t="shared" si="5"/>
        <v>5</v>
      </c>
    </row>
    <row r="16" spans="1:22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>
        <f t="shared" si="5"/>
        <v>6</v>
      </c>
    </row>
    <row r="17" spans="1:22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>
        <f t="shared" si="5"/>
        <v>9</v>
      </c>
    </row>
    <row r="18" spans="1:22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>
        <f t="shared" si="5"/>
        <v>5</v>
      </c>
    </row>
    <row r="19" spans="1:22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>
        <f t="shared" si="5"/>
        <v>10</v>
      </c>
    </row>
    <row r="20" spans="1:22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  <c r="V20">
        <f t="shared" si="5"/>
        <v>8</v>
      </c>
    </row>
    <row r="21" spans="1:22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>
        <f t="shared" si="5"/>
        <v>6</v>
      </c>
    </row>
    <row r="22" spans="1:22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  <c r="V22">
        <f t="shared" si="5"/>
        <v>7</v>
      </c>
    </row>
    <row r="23" spans="1:22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>
        <f t="shared" si="5"/>
        <v>8</v>
      </c>
    </row>
    <row r="24" spans="1:22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>
        <f t="shared" si="5"/>
        <v>12</v>
      </c>
    </row>
    <row r="25" spans="1:22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>
        <f t="shared" si="5"/>
        <v>4</v>
      </c>
    </row>
    <row r="26" spans="1:22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  <c r="V26">
        <f t="shared" si="5"/>
        <v>8</v>
      </c>
    </row>
    <row r="27" spans="1:22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>
        <f t="shared" si="5"/>
        <v>11</v>
      </c>
    </row>
    <row r="28" spans="1:22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>
        <f t="shared" si="5"/>
        <v>7</v>
      </c>
    </row>
    <row r="29" spans="1:22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>
        <f t="shared" si="5"/>
        <v>10</v>
      </c>
    </row>
    <row r="30" spans="1:22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>
        <f t="shared" si="5"/>
        <v>11</v>
      </c>
    </row>
    <row r="31" spans="1:22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>
        <f t="shared" si="5"/>
        <v>6</v>
      </c>
    </row>
    <row r="32" spans="1:22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>
        <f t="shared" si="5"/>
        <v>7</v>
      </c>
    </row>
    <row r="33" spans="1:22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>
        <f t="shared" si="5"/>
        <v>1</v>
      </c>
    </row>
    <row r="34" spans="1:22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>
        <f t="shared" si="5"/>
        <v>4</v>
      </c>
    </row>
    <row r="35" spans="1:22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  <c r="V35">
        <f t="shared" si="5"/>
        <v>10</v>
      </c>
    </row>
    <row r="36" spans="1:22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>
        <f t="shared" si="5"/>
        <v>7</v>
      </c>
    </row>
    <row r="37" spans="1:22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>
        <f t="shared" si="5"/>
        <v>4</v>
      </c>
    </row>
    <row r="38" spans="1:22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>
        <f t="shared" si="5"/>
        <v>3</v>
      </c>
    </row>
    <row r="39" spans="1:22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>
        <f t="shared" si="5"/>
        <v>1</v>
      </c>
    </row>
    <row r="40" spans="1:22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  <c r="V40">
        <f t="shared" si="5"/>
        <v>4</v>
      </c>
    </row>
    <row r="41" spans="1:22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>
        <f t="shared" si="5"/>
        <v>4</v>
      </c>
    </row>
    <row r="42" spans="1:22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>
        <f t="shared" si="5"/>
        <v>5</v>
      </c>
    </row>
    <row r="43" spans="1:22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>
        <f t="shared" si="5"/>
        <v>9</v>
      </c>
    </row>
    <row r="44" spans="1:22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>
        <f t="shared" si="5"/>
        <v>11</v>
      </c>
    </row>
    <row r="45" spans="1:22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>
        <f t="shared" si="5"/>
        <v>6</v>
      </c>
    </row>
    <row r="46" spans="1:22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  <c r="V46">
        <f t="shared" si="5"/>
        <v>8</v>
      </c>
    </row>
    <row r="47" spans="1:22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>
        <f t="shared" si="5"/>
        <v>3</v>
      </c>
    </row>
    <row r="48" spans="1:22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  <c r="V48">
        <f t="shared" si="5"/>
        <v>11</v>
      </c>
    </row>
    <row r="49" spans="1:22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>
        <f t="shared" si="5"/>
        <v>10</v>
      </c>
    </row>
    <row r="50" spans="1:22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>
        <f t="shared" si="5"/>
        <v>1</v>
      </c>
    </row>
    <row r="51" spans="1:22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>
        <f t="shared" si="5"/>
        <v>9</v>
      </c>
    </row>
    <row r="52" spans="1:22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>
        <f t="shared" si="5"/>
        <v>12</v>
      </c>
    </row>
    <row r="53" spans="1:22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  <c r="V53">
        <f t="shared" si="5"/>
        <v>7</v>
      </c>
    </row>
    <row r="54" spans="1:22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>
        <f t="shared" si="5"/>
        <v>6</v>
      </c>
    </row>
    <row r="55" spans="1:22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>
        <f t="shared" si="5"/>
        <v>3</v>
      </c>
    </row>
    <row r="56" spans="1:22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>
        <f t="shared" si="5"/>
        <v>11</v>
      </c>
    </row>
    <row r="57" spans="1:22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>
        <f t="shared" si="5"/>
        <v>5</v>
      </c>
    </row>
    <row r="58" spans="1:22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  <c r="V58">
        <f t="shared" si="5"/>
        <v>5</v>
      </c>
    </row>
    <row r="59" spans="1:22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>
        <f t="shared" si="5"/>
        <v>3</v>
      </c>
    </row>
    <row r="60" spans="1:22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>
        <f t="shared" si="5"/>
        <v>10</v>
      </c>
    </row>
    <row r="61" spans="1:22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  <c r="V61">
        <f t="shared" si="5"/>
        <v>8</v>
      </c>
    </row>
    <row r="62" spans="1:22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  <c r="V62">
        <f t="shared" si="5"/>
        <v>3</v>
      </c>
    </row>
    <row r="63" spans="1:22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  <c r="V63">
        <f t="shared" si="5"/>
        <v>5</v>
      </c>
    </row>
    <row r="64" spans="1:22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>
        <f t="shared" si="5"/>
        <v>2</v>
      </c>
    </row>
    <row r="65" spans="1:22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>
        <f t="shared" si="5"/>
        <v>12</v>
      </c>
    </row>
    <row r="66" spans="1:22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>
        <f t="shared" si="5"/>
        <v>6</v>
      </c>
    </row>
    <row r="67" spans="1:22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9" t="s">
        <v>8308</v>
      </c>
      <c r="R67" t="s">
        <v>8310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shared" ref="U67:U130" si="10">YEAR(S67)</f>
        <v>2014</v>
      </c>
      <c r="V67">
        <f t="shared" ref="V67:V130" si="11">MONTH(S67)</f>
        <v>7</v>
      </c>
    </row>
    <row r="68" spans="1:22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9" t="s">
        <v>8308</v>
      </c>
      <c r="R68" t="s">
        <v>8310</v>
      </c>
      <c r="S68" s="13">
        <f t="shared" si="8"/>
        <v>42539.849768518514</v>
      </c>
      <c r="T68" s="13">
        <f t="shared" si="9"/>
        <v>42569.849768518514</v>
      </c>
      <c r="U68">
        <f t="shared" si="10"/>
        <v>2016</v>
      </c>
      <c r="V68">
        <f t="shared" si="11"/>
        <v>6</v>
      </c>
    </row>
    <row r="69" spans="1:22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9" t="s">
        <v>8308</v>
      </c>
      <c r="R69" t="s">
        <v>8310</v>
      </c>
      <c r="S69" s="13">
        <f t="shared" si="8"/>
        <v>41075.583379629628</v>
      </c>
      <c r="T69" s="13">
        <f t="shared" si="9"/>
        <v>41105.583379629628</v>
      </c>
      <c r="U69">
        <f t="shared" si="10"/>
        <v>2012</v>
      </c>
      <c r="V69">
        <f t="shared" si="11"/>
        <v>6</v>
      </c>
    </row>
    <row r="70" spans="1:22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9" t="s">
        <v>8308</v>
      </c>
      <c r="R70" t="s">
        <v>8310</v>
      </c>
      <c r="S70" s="13">
        <f t="shared" si="8"/>
        <v>41663.569340277776</v>
      </c>
      <c r="T70" s="13">
        <f t="shared" si="9"/>
        <v>41693.569340277776</v>
      </c>
      <c r="U70">
        <f t="shared" si="10"/>
        <v>2014</v>
      </c>
      <c r="V70">
        <f t="shared" si="11"/>
        <v>1</v>
      </c>
    </row>
    <row r="71" spans="1:22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9" t="s">
        <v>8308</v>
      </c>
      <c r="R71" t="s">
        <v>8310</v>
      </c>
      <c r="S71" s="13">
        <f t="shared" si="8"/>
        <v>40786.187789351854</v>
      </c>
      <c r="T71" s="13">
        <f t="shared" si="9"/>
        <v>40818.290972222225</v>
      </c>
      <c r="U71">
        <f t="shared" si="10"/>
        <v>2011</v>
      </c>
      <c r="V71">
        <f t="shared" si="11"/>
        <v>8</v>
      </c>
    </row>
    <row r="72" spans="1:22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9" t="s">
        <v>8308</v>
      </c>
      <c r="R72" t="s">
        <v>8310</v>
      </c>
      <c r="S72" s="13">
        <f t="shared" si="8"/>
        <v>40730.896354166667</v>
      </c>
      <c r="T72" s="13">
        <f t="shared" si="9"/>
        <v>40790.896354166667</v>
      </c>
      <c r="U72">
        <f t="shared" si="10"/>
        <v>2011</v>
      </c>
      <c r="V72">
        <f t="shared" si="11"/>
        <v>7</v>
      </c>
    </row>
    <row r="73" spans="1:22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9" t="s">
        <v>8308</v>
      </c>
      <c r="R73" t="s">
        <v>8310</v>
      </c>
      <c r="S73" s="13">
        <f t="shared" si="8"/>
        <v>40997.271493055552</v>
      </c>
      <c r="T73" s="13">
        <f t="shared" si="9"/>
        <v>41057.271493055552</v>
      </c>
      <c r="U73">
        <f t="shared" si="10"/>
        <v>2012</v>
      </c>
      <c r="V73">
        <f t="shared" si="11"/>
        <v>3</v>
      </c>
    </row>
    <row r="74" spans="1:22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9" t="s">
        <v>8308</v>
      </c>
      <c r="R74" t="s">
        <v>8310</v>
      </c>
      <c r="S74" s="13">
        <f t="shared" si="8"/>
        <v>41208.010196759256</v>
      </c>
      <c r="T74" s="13">
        <f t="shared" si="9"/>
        <v>41228</v>
      </c>
      <c r="U74">
        <f t="shared" si="10"/>
        <v>2012</v>
      </c>
      <c r="V74">
        <f t="shared" si="11"/>
        <v>10</v>
      </c>
    </row>
    <row r="75" spans="1:22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9" t="s">
        <v>8308</v>
      </c>
      <c r="R75" t="s">
        <v>8310</v>
      </c>
      <c r="S75" s="13">
        <f t="shared" si="8"/>
        <v>40587.75675925926</v>
      </c>
      <c r="T75" s="13">
        <f t="shared" si="9"/>
        <v>40666.165972222225</v>
      </c>
      <c r="U75">
        <f t="shared" si="10"/>
        <v>2011</v>
      </c>
      <c r="V75">
        <f t="shared" si="11"/>
        <v>2</v>
      </c>
    </row>
    <row r="76" spans="1:22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9" t="s">
        <v>8308</v>
      </c>
      <c r="R76" t="s">
        <v>8310</v>
      </c>
      <c r="S76" s="13">
        <f t="shared" si="8"/>
        <v>42360.487210648149</v>
      </c>
      <c r="T76" s="13">
        <f t="shared" si="9"/>
        <v>42390.487210648149</v>
      </c>
      <c r="U76">
        <f t="shared" si="10"/>
        <v>2015</v>
      </c>
      <c r="V76">
        <f t="shared" si="11"/>
        <v>12</v>
      </c>
    </row>
    <row r="77" spans="1:22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9" t="s">
        <v>8308</v>
      </c>
      <c r="R77" t="s">
        <v>8310</v>
      </c>
      <c r="S77" s="13">
        <f t="shared" si="8"/>
        <v>41357.209166666667</v>
      </c>
      <c r="T77" s="13">
        <f t="shared" si="9"/>
        <v>41387.209166666667</v>
      </c>
      <c r="U77">
        <f t="shared" si="10"/>
        <v>2013</v>
      </c>
      <c r="V77">
        <f t="shared" si="11"/>
        <v>3</v>
      </c>
    </row>
    <row r="78" spans="1:22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9" t="s">
        <v>8308</v>
      </c>
      <c r="R78" t="s">
        <v>8310</v>
      </c>
      <c r="S78" s="13">
        <f t="shared" si="8"/>
        <v>40844.691643518519</v>
      </c>
      <c r="T78" s="13">
        <f t="shared" si="9"/>
        <v>40904.733310185184</v>
      </c>
      <c r="U78">
        <f t="shared" si="10"/>
        <v>2011</v>
      </c>
      <c r="V78">
        <f t="shared" si="11"/>
        <v>10</v>
      </c>
    </row>
    <row r="79" spans="1:22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9" t="s">
        <v>8308</v>
      </c>
      <c r="R79" t="s">
        <v>8310</v>
      </c>
      <c r="S79" s="13">
        <f t="shared" si="8"/>
        <v>40997.144872685189</v>
      </c>
      <c r="T79" s="13">
        <f t="shared" si="9"/>
        <v>41050.124305555553</v>
      </c>
      <c r="U79">
        <f t="shared" si="10"/>
        <v>2012</v>
      </c>
      <c r="V79">
        <f t="shared" si="11"/>
        <v>3</v>
      </c>
    </row>
    <row r="80" spans="1:22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9" t="s">
        <v>8308</v>
      </c>
      <c r="R80" t="s">
        <v>8310</v>
      </c>
      <c r="S80" s="13">
        <f t="shared" si="8"/>
        <v>42604.730567129634</v>
      </c>
      <c r="T80" s="13">
        <f t="shared" si="9"/>
        <v>42614.730567129634</v>
      </c>
      <c r="U80">
        <f t="shared" si="10"/>
        <v>2016</v>
      </c>
      <c r="V80">
        <f t="shared" si="11"/>
        <v>8</v>
      </c>
    </row>
    <row r="81" spans="1:22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9" t="s">
        <v>8308</v>
      </c>
      <c r="R81" t="s">
        <v>8310</v>
      </c>
      <c r="S81" s="13">
        <f t="shared" si="8"/>
        <v>41724.776539351849</v>
      </c>
      <c r="T81" s="13">
        <f t="shared" si="9"/>
        <v>41754.776539351849</v>
      </c>
      <c r="U81">
        <f t="shared" si="10"/>
        <v>2014</v>
      </c>
      <c r="V81">
        <f t="shared" si="11"/>
        <v>3</v>
      </c>
    </row>
    <row r="82" spans="1:22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9" t="s">
        <v>8308</v>
      </c>
      <c r="R82" t="s">
        <v>8310</v>
      </c>
      <c r="S82" s="13">
        <f t="shared" si="8"/>
        <v>41583.083981481483</v>
      </c>
      <c r="T82" s="13">
        <f t="shared" si="9"/>
        <v>41618.083981481483</v>
      </c>
      <c r="U82">
        <f t="shared" si="10"/>
        <v>2013</v>
      </c>
      <c r="V82">
        <f t="shared" si="11"/>
        <v>11</v>
      </c>
    </row>
    <row r="83" spans="1:22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9" t="s">
        <v>8308</v>
      </c>
      <c r="R83" t="s">
        <v>8310</v>
      </c>
      <c r="S83" s="13">
        <f t="shared" si="8"/>
        <v>41100.158877314818</v>
      </c>
      <c r="T83" s="13">
        <f t="shared" si="9"/>
        <v>41104.126388888886</v>
      </c>
      <c r="U83">
        <f t="shared" si="10"/>
        <v>2012</v>
      </c>
      <c r="V83">
        <f t="shared" si="11"/>
        <v>7</v>
      </c>
    </row>
    <row r="84" spans="1:22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9" t="s">
        <v>8308</v>
      </c>
      <c r="R84" t="s">
        <v>8310</v>
      </c>
      <c r="S84" s="13">
        <f t="shared" si="8"/>
        <v>40795.820150462961</v>
      </c>
      <c r="T84" s="13">
        <f t="shared" si="9"/>
        <v>40825.820150462961</v>
      </c>
      <c r="U84">
        <f t="shared" si="10"/>
        <v>2011</v>
      </c>
      <c r="V84">
        <f t="shared" si="11"/>
        <v>9</v>
      </c>
    </row>
    <row r="85" spans="1:22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9" t="s">
        <v>8308</v>
      </c>
      <c r="R85" t="s">
        <v>8310</v>
      </c>
      <c r="S85" s="13">
        <f t="shared" si="8"/>
        <v>42042.615613425922</v>
      </c>
      <c r="T85" s="13">
        <f t="shared" si="9"/>
        <v>42057.479166666672</v>
      </c>
      <c r="U85">
        <f t="shared" si="10"/>
        <v>2015</v>
      </c>
      <c r="V85">
        <f t="shared" si="11"/>
        <v>2</v>
      </c>
    </row>
    <row r="86" spans="1:22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9" t="s">
        <v>8308</v>
      </c>
      <c r="R86" t="s">
        <v>8310</v>
      </c>
      <c r="S86" s="13">
        <f t="shared" si="8"/>
        <v>40648.757939814815</v>
      </c>
      <c r="T86" s="13">
        <f t="shared" si="9"/>
        <v>40678.757939814815</v>
      </c>
      <c r="U86">
        <f t="shared" si="10"/>
        <v>2011</v>
      </c>
      <c r="V86">
        <f t="shared" si="11"/>
        <v>4</v>
      </c>
    </row>
    <row r="87" spans="1:22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9" t="s">
        <v>8308</v>
      </c>
      <c r="R87" t="s">
        <v>8310</v>
      </c>
      <c r="S87" s="13">
        <f t="shared" si="8"/>
        <v>40779.125428240739</v>
      </c>
      <c r="T87" s="13">
        <f t="shared" si="9"/>
        <v>40809.125428240739</v>
      </c>
      <c r="U87">
        <f t="shared" si="10"/>
        <v>2011</v>
      </c>
      <c r="V87">
        <f t="shared" si="11"/>
        <v>8</v>
      </c>
    </row>
    <row r="88" spans="1:22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9" t="s">
        <v>8308</v>
      </c>
      <c r="R88" t="s">
        <v>8310</v>
      </c>
      <c r="S88" s="13">
        <f t="shared" si="8"/>
        <v>42291.556076388893</v>
      </c>
      <c r="T88" s="13">
        <f t="shared" si="9"/>
        <v>42365.59774305555</v>
      </c>
      <c r="U88">
        <f t="shared" si="10"/>
        <v>2015</v>
      </c>
      <c r="V88">
        <f t="shared" si="11"/>
        <v>10</v>
      </c>
    </row>
    <row r="89" spans="1:22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9" t="s">
        <v>8308</v>
      </c>
      <c r="R89" t="s">
        <v>8310</v>
      </c>
      <c r="S89" s="13">
        <f t="shared" si="8"/>
        <v>40322.53938657407</v>
      </c>
      <c r="T89" s="13">
        <f t="shared" si="9"/>
        <v>40332.070138888892</v>
      </c>
      <c r="U89">
        <f t="shared" si="10"/>
        <v>2010</v>
      </c>
      <c r="V89">
        <f t="shared" si="11"/>
        <v>5</v>
      </c>
    </row>
    <row r="90" spans="1:22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9" t="s">
        <v>8308</v>
      </c>
      <c r="R90" t="s">
        <v>8310</v>
      </c>
      <c r="S90" s="13">
        <f t="shared" si="8"/>
        <v>41786.65892361111</v>
      </c>
      <c r="T90" s="13">
        <f t="shared" si="9"/>
        <v>41812.65892361111</v>
      </c>
      <c r="U90">
        <f t="shared" si="10"/>
        <v>2014</v>
      </c>
      <c r="V90">
        <f t="shared" si="11"/>
        <v>5</v>
      </c>
    </row>
    <row r="91" spans="1:22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9" t="s">
        <v>8308</v>
      </c>
      <c r="R91" t="s">
        <v>8310</v>
      </c>
      <c r="S91" s="13">
        <f t="shared" si="8"/>
        <v>41402.752222222225</v>
      </c>
      <c r="T91" s="13">
        <f t="shared" si="9"/>
        <v>41427.752222222225</v>
      </c>
      <c r="U91">
        <f t="shared" si="10"/>
        <v>2013</v>
      </c>
      <c r="V91">
        <f t="shared" si="11"/>
        <v>5</v>
      </c>
    </row>
    <row r="92" spans="1:22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9" t="s">
        <v>8308</v>
      </c>
      <c r="R92" t="s">
        <v>8310</v>
      </c>
      <c r="S92" s="13">
        <f t="shared" si="8"/>
        <v>40706.297442129631</v>
      </c>
      <c r="T92" s="13">
        <f t="shared" si="9"/>
        <v>40736.297442129631</v>
      </c>
      <c r="U92">
        <f t="shared" si="10"/>
        <v>2011</v>
      </c>
      <c r="V92">
        <f t="shared" si="11"/>
        <v>6</v>
      </c>
    </row>
    <row r="93" spans="1:22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9" t="s">
        <v>8308</v>
      </c>
      <c r="R93" t="s">
        <v>8310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2011</v>
      </c>
      <c r="V93">
        <f t="shared" si="11"/>
        <v>3</v>
      </c>
    </row>
    <row r="94" spans="1:22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9" t="s">
        <v>8308</v>
      </c>
      <c r="R94" t="s">
        <v>8310</v>
      </c>
      <c r="S94" s="13">
        <f t="shared" si="8"/>
        <v>42721.198877314819</v>
      </c>
      <c r="T94" s="13">
        <f t="shared" si="9"/>
        <v>42767.333333333328</v>
      </c>
      <c r="U94">
        <f t="shared" si="10"/>
        <v>2016</v>
      </c>
      <c r="V94">
        <f t="shared" si="11"/>
        <v>12</v>
      </c>
    </row>
    <row r="95" spans="1:22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9" t="s">
        <v>8308</v>
      </c>
      <c r="R95" t="s">
        <v>8310</v>
      </c>
      <c r="S95" s="13">
        <f t="shared" si="8"/>
        <v>41065.858067129629</v>
      </c>
      <c r="T95" s="13">
        <f t="shared" si="9"/>
        <v>41093.875</v>
      </c>
      <c r="U95">
        <f t="shared" si="10"/>
        <v>2012</v>
      </c>
      <c r="V95">
        <f t="shared" si="11"/>
        <v>6</v>
      </c>
    </row>
    <row r="96" spans="1:22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9" t="s">
        <v>8308</v>
      </c>
      <c r="R96" t="s">
        <v>8310</v>
      </c>
      <c r="S96" s="13">
        <f t="shared" si="8"/>
        <v>41716.717847222222</v>
      </c>
      <c r="T96" s="13">
        <f t="shared" si="9"/>
        <v>41736.717847222222</v>
      </c>
      <c r="U96">
        <f t="shared" si="10"/>
        <v>2014</v>
      </c>
      <c r="V96">
        <f t="shared" si="11"/>
        <v>3</v>
      </c>
    </row>
    <row r="97" spans="1:22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9" t="s">
        <v>8308</v>
      </c>
      <c r="R97" t="s">
        <v>8310</v>
      </c>
      <c r="S97" s="13">
        <f t="shared" si="8"/>
        <v>40935.005104166667</v>
      </c>
      <c r="T97" s="13">
        <f t="shared" si="9"/>
        <v>40965.005104166667</v>
      </c>
      <c r="U97">
        <f t="shared" si="10"/>
        <v>2012</v>
      </c>
      <c r="V97">
        <f t="shared" si="11"/>
        <v>1</v>
      </c>
    </row>
    <row r="98" spans="1:22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9" t="s">
        <v>8308</v>
      </c>
      <c r="R98" t="s">
        <v>8310</v>
      </c>
      <c r="S98" s="13">
        <f t="shared" si="8"/>
        <v>40324.662511574075</v>
      </c>
      <c r="T98" s="13">
        <f t="shared" si="9"/>
        <v>40391.125</v>
      </c>
      <c r="U98">
        <f t="shared" si="10"/>
        <v>2010</v>
      </c>
      <c r="V98">
        <f t="shared" si="11"/>
        <v>5</v>
      </c>
    </row>
    <row r="99" spans="1:22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9" t="s">
        <v>8308</v>
      </c>
      <c r="R99" t="s">
        <v>8310</v>
      </c>
      <c r="S99" s="13">
        <f t="shared" si="8"/>
        <v>40706.135208333333</v>
      </c>
      <c r="T99" s="13">
        <f t="shared" si="9"/>
        <v>40736.135208333333</v>
      </c>
      <c r="U99">
        <f t="shared" si="10"/>
        <v>2011</v>
      </c>
      <c r="V99">
        <f t="shared" si="11"/>
        <v>6</v>
      </c>
    </row>
    <row r="100" spans="1:22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9" t="s">
        <v>8308</v>
      </c>
      <c r="R100" t="s">
        <v>8310</v>
      </c>
      <c r="S100" s="13">
        <f t="shared" si="8"/>
        <v>41214.79483796296</v>
      </c>
      <c r="T100" s="13">
        <f t="shared" si="9"/>
        <v>41250.979166666664</v>
      </c>
      <c r="U100">
        <f t="shared" si="10"/>
        <v>2012</v>
      </c>
      <c r="V100">
        <f t="shared" si="11"/>
        <v>11</v>
      </c>
    </row>
    <row r="101" spans="1:22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9" t="s">
        <v>8308</v>
      </c>
      <c r="R101" t="s">
        <v>8310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2013</v>
      </c>
      <c r="V101">
        <f t="shared" si="11"/>
        <v>12</v>
      </c>
    </row>
    <row r="102" spans="1:22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9" t="s">
        <v>8308</v>
      </c>
      <c r="R102" t="s">
        <v>8310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>
        <f t="shared" si="11"/>
        <v>10</v>
      </c>
    </row>
    <row r="103" spans="1:22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9" t="s">
        <v>8308</v>
      </c>
      <c r="R103" t="s">
        <v>8310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2012</v>
      </c>
      <c r="V103">
        <f t="shared" si="11"/>
        <v>12</v>
      </c>
    </row>
    <row r="104" spans="1:22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9" t="s">
        <v>8308</v>
      </c>
      <c r="R104" t="s">
        <v>8310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>
        <f t="shared" si="11"/>
        <v>11</v>
      </c>
    </row>
    <row r="105" spans="1:22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9" t="s">
        <v>8308</v>
      </c>
      <c r="R105" t="s">
        <v>8310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>
        <f t="shared" si="11"/>
        <v>2</v>
      </c>
    </row>
    <row r="106" spans="1:22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9" t="s">
        <v>8308</v>
      </c>
      <c r="R106" t="s">
        <v>8310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>
        <f t="shared" si="11"/>
        <v>3</v>
      </c>
    </row>
    <row r="107" spans="1:22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9" t="s">
        <v>8308</v>
      </c>
      <c r="R107" t="s">
        <v>8310</v>
      </c>
      <c r="S107" s="13">
        <f t="shared" si="8"/>
        <v>42485.724768518514</v>
      </c>
      <c r="T107" s="13">
        <f t="shared" si="9"/>
        <v>42504</v>
      </c>
      <c r="U107">
        <f t="shared" si="10"/>
        <v>2016</v>
      </c>
      <c r="V107">
        <f t="shared" si="11"/>
        <v>4</v>
      </c>
    </row>
    <row r="108" spans="1:22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9" t="s">
        <v>8308</v>
      </c>
      <c r="R108" t="s">
        <v>8310</v>
      </c>
      <c r="S108" s="13">
        <f t="shared" si="8"/>
        <v>40987.776631944449</v>
      </c>
      <c r="T108" s="13">
        <f t="shared" si="9"/>
        <v>41001.776631944449</v>
      </c>
      <c r="U108">
        <f t="shared" si="10"/>
        <v>2012</v>
      </c>
      <c r="V108">
        <f t="shared" si="11"/>
        <v>3</v>
      </c>
    </row>
    <row r="109" spans="1:22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9" t="s">
        <v>8308</v>
      </c>
      <c r="R109" t="s">
        <v>8310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>
        <f t="shared" si="11"/>
        <v>4</v>
      </c>
    </row>
    <row r="110" spans="1:22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9" t="s">
        <v>8308</v>
      </c>
      <c r="R110" t="s">
        <v>8310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>
        <f t="shared" si="11"/>
        <v>4</v>
      </c>
    </row>
    <row r="111" spans="1:22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9" t="s">
        <v>8308</v>
      </c>
      <c r="R111" t="s">
        <v>8310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>
        <f t="shared" si="11"/>
        <v>1</v>
      </c>
    </row>
    <row r="112" spans="1:22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9" t="s">
        <v>8308</v>
      </c>
      <c r="R112" t="s">
        <v>8310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>
        <f t="shared" si="11"/>
        <v>10</v>
      </c>
    </row>
    <row r="113" spans="1:22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9" t="s">
        <v>8308</v>
      </c>
      <c r="R113" t="s">
        <v>8310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>
        <f t="shared" si="11"/>
        <v>5</v>
      </c>
    </row>
    <row r="114" spans="1:22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9" t="s">
        <v>8308</v>
      </c>
      <c r="R114" t="s">
        <v>8310</v>
      </c>
      <c r="S114" s="13">
        <f t="shared" si="8"/>
        <v>41718.043032407404</v>
      </c>
      <c r="T114" s="13">
        <f t="shared" si="9"/>
        <v>41742.083333333336</v>
      </c>
      <c r="U114">
        <f t="shared" si="10"/>
        <v>2014</v>
      </c>
      <c r="V114">
        <f t="shared" si="11"/>
        <v>3</v>
      </c>
    </row>
    <row r="115" spans="1:22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9" t="s">
        <v>8308</v>
      </c>
      <c r="R115" t="s">
        <v>8310</v>
      </c>
      <c r="S115" s="13">
        <f t="shared" si="8"/>
        <v>40753.758425925924</v>
      </c>
      <c r="T115" s="13">
        <f t="shared" si="9"/>
        <v>40761.625</v>
      </c>
      <c r="U115">
        <f t="shared" si="10"/>
        <v>2011</v>
      </c>
      <c r="V115">
        <f t="shared" si="11"/>
        <v>7</v>
      </c>
    </row>
    <row r="116" spans="1:22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9" t="s">
        <v>8308</v>
      </c>
      <c r="R116" t="s">
        <v>8310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2011</v>
      </c>
      <c r="V116">
        <f t="shared" si="11"/>
        <v>11</v>
      </c>
    </row>
    <row r="117" spans="1:22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9" t="s">
        <v>8308</v>
      </c>
      <c r="R117" t="s">
        <v>8310</v>
      </c>
      <c r="S117" s="13">
        <f t="shared" si="8"/>
        <v>40918.738935185182</v>
      </c>
      <c r="T117" s="13">
        <f t="shared" si="9"/>
        <v>40943.738935185182</v>
      </c>
      <c r="U117">
        <f t="shared" si="10"/>
        <v>2012</v>
      </c>
      <c r="V117">
        <f t="shared" si="11"/>
        <v>1</v>
      </c>
    </row>
    <row r="118" spans="1:22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9" t="s">
        <v>8308</v>
      </c>
      <c r="R118" t="s">
        <v>8310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>
        <f t="shared" si="11"/>
        <v>2</v>
      </c>
    </row>
    <row r="119" spans="1:22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9" t="s">
        <v>8308</v>
      </c>
      <c r="R119" t="s">
        <v>8310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>
        <f t="shared" si="11"/>
        <v>3</v>
      </c>
    </row>
    <row r="120" spans="1:22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9" t="s">
        <v>8308</v>
      </c>
      <c r="R120" t="s">
        <v>8310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>
        <f t="shared" si="11"/>
        <v>6</v>
      </c>
    </row>
    <row r="121" spans="1:22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9" t="s">
        <v>8308</v>
      </c>
      <c r="R121" t="s">
        <v>8310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>
        <f t="shared" si="11"/>
        <v>7</v>
      </c>
    </row>
    <row r="122" spans="1:22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9" t="s">
        <v>8308</v>
      </c>
      <c r="R122" t="s">
        <v>8311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>
        <f t="shared" si="11"/>
        <v>9</v>
      </c>
    </row>
    <row r="123" spans="1:22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9" t="s">
        <v>8308</v>
      </c>
      <c r="R123" t="s">
        <v>8311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>
        <f t="shared" si="11"/>
        <v>4</v>
      </c>
    </row>
    <row r="124" spans="1:22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9" t="s">
        <v>8308</v>
      </c>
      <c r="R124" t="s">
        <v>8311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>
        <f t="shared" si="11"/>
        <v>8</v>
      </c>
    </row>
    <row r="125" spans="1:22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9" t="s">
        <v>8308</v>
      </c>
      <c r="R125" t="s">
        <v>8311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>
        <f t="shared" si="11"/>
        <v>9</v>
      </c>
    </row>
    <row r="126" spans="1:22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9" t="s">
        <v>8308</v>
      </c>
      <c r="R126" t="s">
        <v>8311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>
        <f t="shared" si="11"/>
        <v>4</v>
      </c>
    </row>
    <row r="127" spans="1:22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9" t="s">
        <v>8308</v>
      </c>
      <c r="R127" t="s">
        <v>8311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2016</v>
      </c>
      <c r="V127">
        <f t="shared" si="11"/>
        <v>12</v>
      </c>
    </row>
    <row r="128" spans="1:22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9" t="s">
        <v>8308</v>
      </c>
      <c r="R128" t="s">
        <v>8311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>
        <f t="shared" si="11"/>
        <v>5</v>
      </c>
    </row>
    <row r="129" spans="1:22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9" t="s">
        <v>8308</v>
      </c>
      <c r="R129" t="s">
        <v>8311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2015</v>
      </c>
      <c r="V129">
        <f t="shared" si="11"/>
        <v>3</v>
      </c>
    </row>
    <row r="130" spans="1:22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9" t="s">
        <v>8308</v>
      </c>
      <c r="R130" t="s">
        <v>8311</v>
      </c>
      <c r="S130" s="13">
        <f t="shared" si="8"/>
        <v>42628.22792824074</v>
      </c>
      <c r="T130" s="13">
        <f t="shared" si="9"/>
        <v>42663.22792824074</v>
      </c>
      <c r="U130">
        <f t="shared" si="10"/>
        <v>2016</v>
      </c>
      <c r="V130">
        <f t="shared" si="11"/>
        <v>9</v>
      </c>
    </row>
    <row r="131" spans="1:22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ROUND(E131/D131*100,0)</f>
        <v>0</v>
      </c>
      <c r="P131">
        <f t="shared" ref="P131:P194" si="13">IFERROR(ROUND(E131/L131,2),0)</f>
        <v>0</v>
      </c>
      <c r="Q131" s="9" t="s">
        <v>8308</v>
      </c>
      <c r="R131" t="s">
        <v>8311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>
        <f t="shared" ref="U131:U194" si="16">YEAR(S131)</f>
        <v>2014</v>
      </c>
      <c r="V131">
        <f t="shared" ref="V131:V194" si="17">MONTH(S131)</f>
        <v>8</v>
      </c>
    </row>
    <row r="132" spans="1:22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9" t="s">
        <v>8308</v>
      </c>
      <c r="R132" t="s">
        <v>8311</v>
      </c>
      <c r="S132" s="13">
        <f t="shared" si="14"/>
        <v>41778.915416666663</v>
      </c>
      <c r="T132" s="13">
        <f t="shared" si="15"/>
        <v>41806.844444444447</v>
      </c>
      <c r="U132">
        <f t="shared" si="16"/>
        <v>2014</v>
      </c>
      <c r="V132">
        <f t="shared" si="17"/>
        <v>5</v>
      </c>
    </row>
    <row r="133" spans="1:22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9" t="s">
        <v>8308</v>
      </c>
      <c r="R133" t="s">
        <v>8311</v>
      </c>
      <c r="S133" s="13">
        <f t="shared" si="14"/>
        <v>42541.837511574078</v>
      </c>
      <c r="T133" s="13">
        <f t="shared" si="15"/>
        <v>42557</v>
      </c>
      <c r="U133">
        <f t="shared" si="16"/>
        <v>2016</v>
      </c>
      <c r="V133">
        <f t="shared" si="17"/>
        <v>6</v>
      </c>
    </row>
    <row r="134" spans="1:22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9" t="s">
        <v>8308</v>
      </c>
      <c r="R134" t="s">
        <v>8311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>
        <f t="shared" si="17"/>
        <v>9</v>
      </c>
    </row>
    <row r="135" spans="1:22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9" t="s">
        <v>8308</v>
      </c>
      <c r="R135" t="s">
        <v>8311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>
        <f t="shared" si="17"/>
        <v>5</v>
      </c>
    </row>
    <row r="136" spans="1:22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9" t="s">
        <v>8308</v>
      </c>
      <c r="R136" t="s">
        <v>8311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>
        <f t="shared" si="17"/>
        <v>8</v>
      </c>
    </row>
    <row r="137" spans="1:22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9" t="s">
        <v>8308</v>
      </c>
      <c r="R137" t="s">
        <v>8311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>
        <f t="shared" si="17"/>
        <v>5</v>
      </c>
    </row>
    <row r="138" spans="1:22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9" t="s">
        <v>8308</v>
      </c>
      <c r="R138" t="s">
        <v>8311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>
        <f t="shared" si="17"/>
        <v>4</v>
      </c>
    </row>
    <row r="139" spans="1:22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9" t="s">
        <v>8308</v>
      </c>
      <c r="R139" t="s">
        <v>8311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>
        <f t="shared" si="17"/>
        <v>8</v>
      </c>
    </row>
    <row r="140" spans="1:22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9" t="s">
        <v>8308</v>
      </c>
      <c r="R140" t="s">
        <v>8311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>
        <f t="shared" si="17"/>
        <v>7</v>
      </c>
    </row>
    <row r="141" spans="1:22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9" t="s">
        <v>8308</v>
      </c>
      <c r="R141" t="s">
        <v>8311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>
        <f t="shared" si="17"/>
        <v>7</v>
      </c>
    </row>
    <row r="142" spans="1:22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9" t="s">
        <v>8308</v>
      </c>
      <c r="R142" t="s">
        <v>8311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>
        <f t="shared" si="17"/>
        <v>2</v>
      </c>
    </row>
    <row r="143" spans="1:22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9" t="s">
        <v>8308</v>
      </c>
      <c r="R143" t="s">
        <v>8311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>
        <f t="shared" si="17"/>
        <v>4</v>
      </c>
    </row>
    <row r="144" spans="1:22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9" t="s">
        <v>8308</v>
      </c>
      <c r="R144" t="s">
        <v>8311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>
        <f t="shared" si="17"/>
        <v>10</v>
      </c>
    </row>
    <row r="145" spans="1:22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9" t="s">
        <v>8308</v>
      </c>
      <c r="R145" t="s">
        <v>8311</v>
      </c>
      <c r="S145" s="13">
        <f t="shared" si="14"/>
        <v>42559.064143518524</v>
      </c>
      <c r="T145" s="13">
        <f t="shared" si="15"/>
        <v>42616.246527777781</v>
      </c>
      <c r="U145">
        <f t="shared" si="16"/>
        <v>2016</v>
      </c>
      <c r="V145">
        <f t="shared" si="17"/>
        <v>7</v>
      </c>
    </row>
    <row r="146" spans="1:22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9" t="s">
        <v>8308</v>
      </c>
      <c r="R146" t="s">
        <v>8311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>
        <f t="shared" si="17"/>
        <v>2</v>
      </c>
    </row>
    <row r="147" spans="1:22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9" t="s">
        <v>8308</v>
      </c>
      <c r="R147" t="s">
        <v>8311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>
        <f t="shared" si="17"/>
        <v>7</v>
      </c>
    </row>
    <row r="148" spans="1:22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9" t="s">
        <v>8308</v>
      </c>
      <c r="R148" t="s">
        <v>8311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2016</v>
      </c>
      <c r="V148">
        <f t="shared" si="17"/>
        <v>11</v>
      </c>
    </row>
    <row r="149" spans="1:22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9" t="s">
        <v>8308</v>
      </c>
      <c r="R149" t="s">
        <v>8311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2014</v>
      </c>
      <c r="V149">
        <f t="shared" si="17"/>
        <v>11</v>
      </c>
    </row>
    <row r="150" spans="1:22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9" t="s">
        <v>8308</v>
      </c>
      <c r="R150" t="s">
        <v>8311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>
        <f t="shared" si="17"/>
        <v>1</v>
      </c>
    </row>
    <row r="151" spans="1:22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9" t="s">
        <v>8308</v>
      </c>
      <c r="R151" t="s">
        <v>8311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>
        <f t="shared" si="17"/>
        <v>11</v>
      </c>
    </row>
    <row r="152" spans="1:22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9" t="s">
        <v>8308</v>
      </c>
      <c r="R152" t="s">
        <v>8311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>
        <f t="shared" si="17"/>
        <v>3</v>
      </c>
    </row>
    <row r="153" spans="1:22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9" t="s">
        <v>8308</v>
      </c>
      <c r="R153" t="s">
        <v>8311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>
        <f t="shared" si="17"/>
        <v>4</v>
      </c>
    </row>
    <row r="154" spans="1:22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9" t="s">
        <v>8308</v>
      </c>
      <c r="R154" t="s">
        <v>8311</v>
      </c>
      <c r="S154" s="13">
        <f t="shared" si="14"/>
        <v>41875.077546296299</v>
      </c>
      <c r="T154" s="13">
        <f t="shared" si="15"/>
        <v>41905.077546296299</v>
      </c>
      <c r="U154">
        <f t="shared" si="16"/>
        <v>2014</v>
      </c>
      <c r="V154">
        <f t="shared" si="17"/>
        <v>8</v>
      </c>
    </row>
    <row r="155" spans="1:22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9" t="s">
        <v>8308</v>
      </c>
      <c r="R155" t="s">
        <v>8311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>
        <f t="shared" si="17"/>
        <v>10</v>
      </c>
    </row>
    <row r="156" spans="1:22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9" t="s">
        <v>8308</v>
      </c>
      <c r="R156" t="s">
        <v>8311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>
        <f t="shared" si="17"/>
        <v>4</v>
      </c>
    </row>
    <row r="157" spans="1:22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9" t="s">
        <v>8308</v>
      </c>
      <c r="R157" t="s">
        <v>8311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>
        <f t="shared" si="17"/>
        <v>6</v>
      </c>
    </row>
    <row r="158" spans="1:22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9" t="s">
        <v>8308</v>
      </c>
      <c r="R158" t="s">
        <v>8311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>
        <f t="shared" si="17"/>
        <v>6</v>
      </c>
    </row>
    <row r="159" spans="1:22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9" t="s">
        <v>8308</v>
      </c>
      <c r="R159" t="s">
        <v>8311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>
        <f t="shared" si="17"/>
        <v>1</v>
      </c>
    </row>
    <row r="160" spans="1:22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9" t="s">
        <v>8308</v>
      </c>
      <c r="R160" t="s">
        <v>8311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>
        <f t="shared" si="17"/>
        <v>9</v>
      </c>
    </row>
    <row r="161" spans="1:22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9" t="s">
        <v>8308</v>
      </c>
      <c r="R161" t="s">
        <v>8311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>
        <f t="shared" si="17"/>
        <v>5</v>
      </c>
    </row>
    <row r="162" spans="1:22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9" t="s">
        <v>8308</v>
      </c>
      <c r="R162" t="s">
        <v>8312</v>
      </c>
      <c r="S162" s="13">
        <f t="shared" si="14"/>
        <v>42171.913090277783</v>
      </c>
      <c r="T162" s="13">
        <f t="shared" si="15"/>
        <v>42231.913090277783</v>
      </c>
      <c r="U162">
        <f t="shared" si="16"/>
        <v>2015</v>
      </c>
      <c r="V162">
        <f t="shared" si="17"/>
        <v>6</v>
      </c>
    </row>
    <row r="163" spans="1:22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9" t="s">
        <v>8308</v>
      </c>
      <c r="R163" t="s">
        <v>8312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>
        <f t="shared" si="17"/>
        <v>6</v>
      </c>
    </row>
    <row r="164" spans="1:22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9" t="s">
        <v>8308</v>
      </c>
      <c r="R164" t="s">
        <v>8312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>
        <f t="shared" si="17"/>
        <v>7</v>
      </c>
    </row>
    <row r="165" spans="1:22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9" t="s">
        <v>8308</v>
      </c>
      <c r="R165" t="s">
        <v>8312</v>
      </c>
      <c r="S165" s="13">
        <f t="shared" si="14"/>
        <v>42243.961273148147</v>
      </c>
      <c r="T165" s="13">
        <f t="shared" si="15"/>
        <v>42278</v>
      </c>
      <c r="U165">
        <f t="shared" si="16"/>
        <v>2015</v>
      </c>
      <c r="V165">
        <f t="shared" si="17"/>
        <v>8</v>
      </c>
    </row>
    <row r="166" spans="1:22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9" t="s">
        <v>8308</v>
      </c>
      <c r="R166" t="s">
        <v>8312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>
        <f t="shared" si="17"/>
        <v>7</v>
      </c>
    </row>
    <row r="167" spans="1:22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9" t="s">
        <v>8308</v>
      </c>
      <c r="R167" t="s">
        <v>8312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2015</v>
      </c>
      <c r="V167">
        <f t="shared" si="17"/>
        <v>12</v>
      </c>
    </row>
    <row r="168" spans="1:22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9" t="s">
        <v>8308</v>
      </c>
      <c r="R168" t="s">
        <v>8312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2016</v>
      </c>
      <c r="V168">
        <f t="shared" si="17"/>
        <v>12</v>
      </c>
    </row>
    <row r="169" spans="1:22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9" t="s">
        <v>8308</v>
      </c>
      <c r="R169" t="s">
        <v>8312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>
        <f t="shared" si="17"/>
        <v>6</v>
      </c>
    </row>
    <row r="170" spans="1:22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9" t="s">
        <v>8308</v>
      </c>
      <c r="R170" t="s">
        <v>8312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>
        <f t="shared" si="17"/>
        <v>2</v>
      </c>
    </row>
    <row r="171" spans="1:22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9" t="s">
        <v>8308</v>
      </c>
      <c r="R171" t="s">
        <v>8312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>
        <f t="shared" si="17"/>
        <v>9</v>
      </c>
    </row>
    <row r="172" spans="1:22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9" t="s">
        <v>8308</v>
      </c>
      <c r="R172" t="s">
        <v>8312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>
        <f t="shared" si="17"/>
        <v>7</v>
      </c>
    </row>
    <row r="173" spans="1:22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9" t="s">
        <v>8308</v>
      </c>
      <c r="R173" t="s">
        <v>8312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>
        <f t="shared" si="17"/>
        <v>6</v>
      </c>
    </row>
    <row r="174" spans="1:22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9" t="s">
        <v>8308</v>
      </c>
      <c r="R174" t="s">
        <v>8312</v>
      </c>
      <c r="S174" s="13">
        <f t="shared" si="14"/>
        <v>42047.394942129627</v>
      </c>
      <c r="T174" s="13">
        <f t="shared" si="15"/>
        <v>42082.353275462956</v>
      </c>
      <c r="U174">
        <f t="shared" si="16"/>
        <v>2015</v>
      </c>
      <c r="V174">
        <f t="shared" si="17"/>
        <v>2</v>
      </c>
    </row>
    <row r="175" spans="1:22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9" t="s">
        <v>8308</v>
      </c>
      <c r="R175" t="s">
        <v>8312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>
        <f t="shared" si="17"/>
        <v>1</v>
      </c>
    </row>
    <row r="176" spans="1:22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9" t="s">
        <v>8308</v>
      </c>
      <c r="R176" t="s">
        <v>8312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>
        <f t="shared" si="17"/>
        <v>3</v>
      </c>
    </row>
    <row r="177" spans="1:22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9" t="s">
        <v>8308</v>
      </c>
      <c r="R177" t="s">
        <v>8312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>
        <f t="shared" si="17"/>
        <v>8</v>
      </c>
    </row>
    <row r="178" spans="1:22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9" t="s">
        <v>8308</v>
      </c>
      <c r="R178" t="s">
        <v>8312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>
        <f t="shared" si="17"/>
        <v>7</v>
      </c>
    </row>
    <row r="179" spans="1:22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9" t="s">
        <v>8308</v>
      </c>
      <c r="R179" t="s">
        <v>8312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>
        <f t="shared" si="17"/>
        <v>3</v>
      </c>
    </row>
    <row r="180" spans="1:22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9" t="s">
        <v>8308</v>
      </c>
      <c r="R180" t="s">
        <v>8312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>
        <f t="shared" si="17"/>
        <v>10</v>
      </c>
    </row>
    <row r="181" spans="1:22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9" t="s">
        <v>8308</v>
      </c>
      <c r="R181" t="s">
        <v>8312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>
        <f t="shared" si="17"/>
        <v>2</v>
      </c>
    </row>
    <row r="182" spans="1:22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9" t="s">
        <v>8308</v>
      </c>
      <c r="R182" t="s">
        <v>8312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>
        <f t="shared" si="17"/>
        <v>3</v>
      </c>
    </row>
    <row r="183" spans="1:22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9" t="s">
        <v>8308</v>
      </c>
      <c r="R183" t="s">
        <v>8312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>
        <f t="shared" si="17"/>
        <v>5</v>
      </c>
    </row>
    <row r="184" spans="1:22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9" t="s">
        <v>8308</v>
      </c>
      <c r="R184" t="s">
        <v>8312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2016</v>
      </c>
      <c r="V184">
        <f t="shared" si="17"/>
        <v>12</v>
      </c>
    </row>
    <row r="185" spans="1:22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9" t="s">
        <v>8308</v>
      </c>
      <c r="R185" t="s">
        <v>8312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>
        <f t="shared" si="17"/>
        <v>10</v>
      </c>
    </row>
    <row r="186" spans="1:22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9" t="s">
        <v>8308</v>
      </c>
      <c r="R186" t="s">
        <v>8312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>
        <f t="shared" si="17"/>
        <v>7</v>
      </c>
    </row>
    <row r="187" spans="1:22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9" t="s">
        <v>8308</v>
      </c>
      <c r="R187" t="s">
        <v>8312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>
        <f t="shared" si="17"/>
        <v>7</v>
      </c>
    </row>
    <row r="188" spans="1:22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9" t="s">
        <v>8308</v>
      </c>
      <c r="R188" t="s">
        <v>8312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>
        <f t="shared" si="17"/>
        <v>2</v>
      </c>
    </row>
    <row r="189" spans="1:22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9" t="s">
        <v>8308</v>
      </c>
      <c r="R189" t="s">
        <v>8312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>
        <f t="shared" si="17"/>
        <v>6</v>
      </c>
    </row>
    <row r="190" spans="1:22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9" t="s">
        <v>8308</v>
      </c>
      <c r="R190" t="s">
        <v>8312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>
        <f t="shared" si="17"/>
        <v>8</v>
      </c>
    </row>
    <row r="191" spans="1:22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9" t="s">
        <v>8308</v>
      </c>
      <c r="R191" t="s">
        <v>8312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>
        <f t="shared" si="17"/>
        <v>7</v>
      </c>
    </row>
    <row r="192" spans="1:22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9" t="s">
        <v>8308</v>
      </c>
      <c r="R192" t="s">
        <v>8312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>
        <f t="shared" si="17"/>
        <v>6</v>
      </c>
    </row>
    <row r="193" spans="1:22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9" t="s">
        <v>8308</v>
      </c>
      <c r="R193" t="s">
        <v>8312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>
        <f t="shared" si="17"/>
        <v>8</v>
      </c>
    </row>
    <row r="194" spans="1:22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s="9" t="s">
        <v>8308</v>
      </c>
      <c r="R194" t="s">
        <v>8312</v>
      </c>
      <c r="S194" s="13">
        <f t="shared" si="14"/>
        <v>41899.792037037041</v>
      </c>
      <c r="T194" s="13">
        <f t="shared" si="15"/>
        <v>41929.792037037041</v>
      </c>
      <c r="U194">
        <f t="shared" si="16"/>
        <v>2014</v>
      </c>
      <c r="V194">
        <f t="shared" si="17"/>
        <v>9</v>
      </c>
    </row>
    <row r="195" spans="1:22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ROUND(E195/D195*100,0)</f>
        <v>0</v>
      </c>
      <c r="P195">
        <f t="shared" ref="P195:P258" si="19">IFERROR(ROUND(E195/L195,2),0)</f>
        <v>0</v>
      </c>
      <c r="Q195" s="9" t="s">
        <v>8308</v>
      </c>
      <c r="R195" t="s">
        <v>8312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>
        <f t="shared" ref="U195:U258" si="22">YEAR(S195)</f>
        <v>2014</v>
      </c>
      <c r="V195">
        <f t="shared" ref="V195:V258" si="23">MONTH(S195)</f>
        <v>9</v>
      </c>
    </row>
    <row r="196" spans="1:22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9" t="s">
        <v>8308</v>
      </c>
      <c r="R196" t="s">
        <v>8312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>
        <f t="shared" si="23"/>
        <v>1</v>
      </c>
    </row>
    <row r="197" spans="1:22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9" t="s">
        <v>8308</v>
      </c>
      <c r="R197" t="s">
        <v>8312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>
        <f t="shared" si="23"/>
        <v>5</v>
      </c>
    </row>
    <row r="198" spans="1:22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9" t="s">
        <v>8308</v>
      </c>
      <c r="R198" t="s">
        <v>8312</v>
      </c>
      <c r="S198" s="13">
        <f t="shared" si="20"/>
        <v>42259.542800925927</v>
      </c>
      <c r="T198" s="13">
        <f t="shared" si="21"/>
        <v>42287.875</v>
      </c>
      <c r="U198">
        <f t="shared" si="22"/>
        <v>2015</v>
      </c>
      <c r="V198">
        <f t="shared" si="23"/>
        <v>9</v>
      </c>
    </row>
    <row r="199" spans="1:22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9" t="s">
        <v>8308</v>
      </c>
      <c r="R199" t="s">
        <v>8312</v>
      </c>
      <c r="S199" s="13">
        <f t="shared" si="20"/>
        <v>42741.848379629635</v>
      </c>
      <c r="T199" s="13">
        <f t="shared" si="21"/>
        <v>42783.875</v>
      </c>
      <c r="U199">
        <f t="shared" si="22"/>
        <v>2017</v>
      </c>
      <c r="V199">
        <f t="shared" si="23"/>
        <v>1</v>
      </c>
    </row>
    <row r="200" spans="1:22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9" t="s">
        <v>8308</v>
      </c>
      <c r="R200" t="s">
        <v>8312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>
        <f t="shared" si="23"/>
        <v>9</v>
      </c>
    </row>
    <row r="201" spans="1:22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9" t="s">
        <v>8308</v>
      </c>
      <c r="R201" t="s">
        <v>8312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>
        <f t="shared" si="23"/>
        <v>8</v>
      </c>
    </row>
    <row r="202" spans="1:22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9" t="s">
        <v>8308</v>
      </c>
      <c r="R202" t="s">
        <v>8312</v>
      </c>
      <c r="S202" s="13">
        <f t="shared" si="20"/>
        <v>41867.083368055559</v>
      </c>
      <c r="T202" s="13">
        <f t="shared" si="21"/>
        <v>41897.083368055559</v>
      </c>
      <c r="U202">
        <f t="shared" si="22"/>
        <v>2014</v>
      </c>
      <c r="V202">
        <f t="shared" si="23"/>
        <v>8</v>
      </c>
    </row>
    <row r="203" spans="1:22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9" t="s">
        <v>8308</v>
      </c>
      <c r="R203" t="s">
        <v>8312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>
        <f t="shared" si="23"/>
        <v>1</v>
      </c>
    </row>
    <row r="204" spans="1:22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9" t="s">
        <v>8308</v>
      </c>
      <c r="R204" t="s">
        <v>8312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>
        <f t="shared" si="23"/>
        <v>9</v>
      </c>
    </row>
    <row r="205" spans="1:22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9" t="s">
        <v>8308</v>
      </c>
      <c r="R205" t="s">
        <v>8312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2014</v>
      </c>
      <c r="V205">
        <f t="shared" si="23"/>
        <v>11</v>
      </c>
    </row>
    <row r="206" spans="1:22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9" t="s">
        <v>8308</v>
      </c>
      <c r="R206" t="s">
        <v>8312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>
        <f t="shared" si="23"/>
        <v>7</v>
      </c>
    </row>
    <row r="207" spans="1:22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9" t="s">
        <v>8308</v>
      </c>
      <c r="R207" t="s">
        <v>8312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>
        <f t="shared" si="23"/>
        <v>9</v>
      </c>
    </row>
    <row r="208" spans="1:22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9" t="s">
        <v>8308</v>
      </c>
      <c r="R208" t="s">
        <v>8312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>
        <f t="shared" si="23"/>
        <v>7</v>
      </c>
    </row>
    <row r="209" spans="1:22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9" t="s">
        <v>8308</v>
      </c>
      <c r="R209" t="s">
        <v>8312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2014</v>
      </c>
      <c r="V209">
        <f t="shared" si="23"/>
        <v>12</v>
      </c>
    </row>
    <row r="210" spans="1:22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9" t="s">
        <v>8308</v>
      </c>
      <c r="R210" t="s">
        <v>8312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>
        <f t="shared" si="23"/>
        <v>11</v>
      </c>
    </row>
    <row r="211" spans="1:22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9" t="s">
        <v>8308</v>
      </c>
      <c r="R211" t="s">
        <v>8312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>
        <f t="shared" si="23"/>
        <v>6</v>
      </c>
    </row>
    <row r="212" spans="1:22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9" t="s">
        <v>8308</v>
      </c>
      <c r="R212" t="s">
        <v>8312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>
        <f t="shared" si="23"/>
        <v>9</v>
      </c>
    </row>
    <row r="213" spans="1:22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9" t="s">
        <v>8308</v>
      </c>
      <c r="R213" t="s">
        <v>8312</v>
      </c>
      <c r="S213" s="13">
        <f t="shared" si="20"/>
        <v>42236.159918981488</v>
      </c>
      <c r="T213" s="13">
        <f t="shared" si="21"/>
        <v>42266.159918981488</v>
      </c>
      <c r="U213">
        <f t="shared" si="22"/>
        <v>2015</v>
      </c>
      <c r="V213">
        <f t="shared" si="23"/>
        <v>8</v>
      </c>
    </row>
    <row r="214" spans="1:22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9" t="s">
        <v>8308</v>
      </c>
      <c r="R214" t="s">
        <v>8312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>
        <f t="shared" si="23"/>
        <v>2</v>
      </c>
    </row>
    <row r="215" spans="1:22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9" t="s">
        <v>8308</v>
      </c>
      <c r="R215" t="s">
        <v>8312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>
        <f t="shared" si="23"/>
        <v>7</v>
      </c>
    </row>
    <row r="216" spans="1:22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9" t="s">
        <v>8308</v>
      </c>
      <c r="R216" t="s">
        <v>8312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>
        <f t="shared" si="23"/>
        <v>1</v>
      </c>
    </row>
    <row r="217" spans="1:22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9" t="s">
        <v>8308</v>
      </c>
      <c r="R217" t="s">
        <v>8312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>
        <f t="shared" si="23"/>
        <v>1</v>
      </c>
    </row>
    <row r="218" spans="1:22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9" t="s">
        <v>8308</v>
      </c>
      <c r="R218" t="s">
        <v>8312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>
        <f t="shared" si="23"/>
        <v>3</v>
      </c>
    </row>
    <row r="219" spans="1:22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9" t="s">
        <v>8308</v>
      </c>
      <c r="R219" t="s">
        <v>8312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>
        <f t="shared" si="23"/>
        <v>11</v>
      </c>
    </row>
    <row r="220" spans="1:22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9" t="s">
        <v>8308</v>
      </c>
      <c r="R220" t="s">
        <v>8312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>
        <f t="shared" si="23"/>
        <v>3</v>
      </c>
    </row>
    <row r="221" spans="1:22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9" t="s">
        <v>8308</v>
      </c>
      <c r="R221" t="s">
        <v>8312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>
        <f t="shared" si="23"/>
        <v>2</v>
      </c>
    </row>
    <row r="222" spans="1:22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9" t="s">
        <v>8308</v>
      </c>
      <c r="R222" t="s">
        <v>8312</v>
      </c>
      <c r="S222" s="13">
        <f t="shared" si="20"/>
        <v>42195.643865740742</v>
      </c>
      <c r="T222" s="13">
        <f t="shared" si="21"/>
        <v>42236.837499999994</v>
      </c>
      <c r="U222">
        <f t="shared" si="22"/>
        <v>2015</v>
      </c>
      <c r="V222">
        <f t="shared" si="23"/>
        <v>7</v>
      </c>
    </row>
    <row r="223" spans="1:22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9" t="s">
        <v>8308</v>
      </c>
      <c r="R223" t="s">
        <v>8312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>
        <f t="shared" si="23"/>
        <v>1</v>
      </c>
    </row>
    <row r="224" spans="1:22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9" t="s">
        <v>8308</v>
      </c>
      <c r="R224" t="s">
        <v>8312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>
        <f t="shared" si="23"/>
        <v>1</v>
      </c>
    </row>
    <row r="225" spans="1:22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9" t="s">
        <v>8308</v>
      </c>
      <c r="R225" t="s">
        <v>8312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>
        <f t="shared" si="23"/>
        <v>4</v>
      </c>
    </row>
    <row r="226" spans="1:22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9" t="s">
        <v>8308</v>
      </c>
      <c r="R226" t="s">
        <v>8312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>
        <f t="shared" si="23"/>
        <v>5</v>
      </c>
    </row>
    <row r="227" spans="1:22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9" t="s">
        <v>8308</v>
      </c>
      <c r="R227" t="s">
        <v>8312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>
        <f t="shared" si="23"/>
        <v>3</v>
      </c>
    </row>
    <row r="228" spans="1:22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9" t="s">
        <v>8308</v>
      </c>
      <c r="R228" t="s">
        <v>8312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>
        <f t="shared" si="23"/>
        <v>4</v>
      </c>
    </row>
    <row r="229" spans="1:22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9" t="s">
        <v>8308</v>
      </c>
      <c r="R229" t="s">
        <v>8312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>
        <f t="shared" si="23"/>
        <v>6</v>
      </c>
    </row>
    <row r="230" spans="1:22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9" t="s">
        <v>8308</v>
      </c>
      <c r="R230" t="s">
        <v>8312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>
        <f t="shared" si="23"/>
        <v>4</v>
      </c>
    </row>
    <row r="231" spans="1:22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9" t="s">
        <v>8308</v>
      </c>
      <c r="R231" t="s">
        <v>8312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>
        <f t="shared" si="23"/>
        <v>1</v>
      </c>
    </row>
    <row r="232" spans="1:22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9" t="s">
        <v>8308</v>
      </c>
      <c r="R232" t="s">
        <v>8312</v>
      </c>
      <c r="S232" s="13">
        <f t="shared" si="20"/>
        <v>42129.777210648142</v>
      </c>
      <c r="T232" s="13">
        <f t="shared" si="21"/>
        <v>42159.777210648142</v>
      </c>
      <c r="U232">
        <f t="shared" si="22"/>
        <v>2015</v>
      </c>
      <c r="V232">
        <f t="shared" si="23"/>
        <v>5</v>
      </c>
    </row>
    <row r="233" spans="1:22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9" t="s">
        <v>8308</v>
      </c>
      <c r="R233" t="s">
        <v>8312</v>
      </c>
      <c r="S233" s="13">
        <f t="shared" si="20"/>
        <v>42341.958923611113</v>
      </c>
      <c r="T233" s="13">
        <f t="shared" si="21"/>
        <v>42371.958923611113</v>
      </c>
      <c r="U233">
        <f t="shared" si="22"/>
        <v>2015</v>
      </c>
      <c r="V233">
        <f t="shared" si="23"/>
        <v>12</v>
      </c>
    </row>
    <row r="234" spans="1:22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9" t="s">
        <v>8308</v>
      </c>
      <c r="R234" t="s">
        <v>8312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>
        <f t="shared" si="23"/>
        <v>1</v>
      </c>
    </row>
    <row r="235" spans="1:22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9" t="s">
        <v>8308</v>
      </c>
      <c r="R235" t="s">
        <v>8312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>
        <f t="shared" si="23"/>
        <v>8</v>
      </c>
    </row>
    <row r="236" spans="1:22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9" t="s">
        <v>8308</v>
      </c>
      <c r="R236" t="s">
        <v>8312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>
        <f t="shared" si="23"/>
        <v>5</v>
      </c>
    </row>
    <row r="237" spans="1:22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9" t="s">
        <v>8308</v>
      </c>
      <c r="R237" t="s">
        <v>8312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>
        <f t="shared" si="23"/>
        <v>6</v>
      </c>
    </row>
    <row r="238" spans="1:22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9" t="s">
        <v>8308</v>
      </c>
      <c r="R238" t="s">
        <v>8312</v>
      </c>
      <c r="S238" s="13">
        <f t="shared" si="20"/>
        <v>42321.08447916666</v>
      </c>
      <c r="T238" s="13">
        <f t="shared" si="21"/>
        <v>42374</v>
      </c>
      <c r="U238">
        <f t="shared" si="22"/>
        <v>2015</v>
      </c>
      <c r="V238">
        <f t="shared" si="23"/>
        <v>11</v>
      </c>
    </row>
    <row r="239" spans="1:22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9" t="s">
        <v>8308</v>
      </c>
      <c r="R239" t="s">
        <v>8312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>
        <f t="shared" si="23"/>
        <v>1</v>
      </c>
    </row>
    <row r="240" spans="1:22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9" t="s">
        <v>8308</v>
      </c>
      <c r="R240" t="s">
        <v>8312</v>
      </c>
      <c r="S240" s="13">
        <f t="shared" si="20"/>
        <v>42713.962499999994</v>
      </c>
      <c r="T240" s="13">
        <f t="shared" si="21"/>
        <v>42734.375</v>
      </c>
      <c r="U240">
        <f t="shared" si="22"/>
        <v>2016</v>
      </c>
      <c r="V240">
        <f t="shared" si="23"/>
        <v>12</v>
      </c>
    </row>
    <row r="241" spans="1:22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9" t="s">
        <v>8308</v>
      </c>
      <c r="R241" t="s">
        <v>8312</v>
      </c>
      <c r="S241" s="13">
        <f t="shared" si="20"/>
        <v>42297.110300925924</v>
      </c>
      <c r="T241" s="13">
        <f t="shared" si="21"/>
        <v>42316.5</v>
      </c>
      <c r="U241">
        <f t="shared" si="22"/>
        <v>2015</v>
      </c>
      <c r="V241">
        <f t="shared" si="23"/>
        <v>10</v>
      </c>
    </row>
    <row r="242" spans="1:22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9" t="s">
        <v>8308</v>
      </c>
      <c r="R242" t="s">
        <v>8313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>
        <f t="shared" si="23"/>
        <v>3</v>
      </c>
    </row>
    <row r="243" spans="1:22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9" t="s">
        <v>8308</v>
      </c>
      <c r="R243" t="s">
        <v>8313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>
        <f t="shared" si="23"/>
        <v>11</v>
      </c>
    </row>
    <row r="244" spans="1:22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9" t="s">
        <v>8308</v>
      </c>
      <c r="R244" t="s">
        <v>8313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>
        <f t="shared" si="23"/>
        <v>11</v>
      </c>
    </row>
    <row r="245" spans="1:22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9" t="s">
        <v>8308</v>
      </c>
      <c r="R245" t="s">
        <v>8313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>
        <f t="shared" si="23"/>
        <v>1</v>
      </c>
    </row>
    <row r="246" spans="1:22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9" t="s">
        <v>8308</v>
      </c>
      <c r="R246" t="s">
        <v>8313</v>
      </c>
      <c r="S246" s="13">
        <f t="shared" si="20"/>
        <v>40213.323599537034</v>
      </c>
      <c r="T246" s="13">
        <f t="shared" si="21"/>
        <v>40253.29583333333</v>
      </c>
      <c r="U246">
        <f t="shared" si="22"/>
        <v>2010</v>
      </c>
      <c r="V246">
        <f t="shared" si="23"/>
        <v>2</v>
      </c>
    </row>
    <row r="247" spans="1:22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9" t="s">
        <v>8308</v>
      </c>
      <c r="R247" t="s">
        <v>8313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>
        <f t="shared" si="23"/>
        <v>7</v>
      </c>
    </row>
    <row r="248" spans="1:22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9" t="s">
        <v>8308</v>
      </c>
      <c r="R248" t="s">
        <v>8313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>
        <f t="shared" si="23"/>
        <v>10</v>
      </c>
    </row>
    <row r="249" spans="1:22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9" t="s">
        <v>8308</v>
      </c>
      <c r="R249" t="s">
        <v>8313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>
        <f t="shared" si="23"/>
        <v>9</v>
      </c>
    </row>
    <row r="250" spans="1:22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9" t="s">
        <v>8308</v>
      </c>
      <c r="R250" t="s">
        <v>8313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2011</v>
      </c>
      <c r="V250">
        <f t="shared" si="23"/>
        <v>11</v>
      </c>
    </row>
    <row r="251" spans="1:22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9" t="s">
        <v>8308</v>
      </c>
      <c r="R251" t="s">
        <v>8313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>
        <f t="shared" si="23"/>
        <v>6</v>
      </c>
    </row>
    <row r="252" spans="1:22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9" t="s">
        <v>8308</v>
      </c>
      <c r="R252" t="s">
        <v>8313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>
        <f t="shared" si="23"/>
        <v>5</v>
      </c>
    </row>
    <row r="253" spans="1:22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9" t="s">
        <v>8308</v>
      </c>
      <c r="R253" t="s">
        <v>8313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>
        <f t="shared" si="23"/>
        <v>4</v>
      </c>
    </row>
    <row r="254" spans="1:22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9" t="s">
        <v>8308</v>
      </c>
      <c r="R254" t="s">
        <v>8313</v>
      </c>
      <c r="S254" s="13">
        <f t="shared" si="20"/>
        <v>40266.662708333337</v>
      </c>
      <c r="T254" s="13">
        <f t="shared" si="21"/>
        <v>40330.165972222225</v>
      </c>
      <c r="U254">
        <f t="shared" si="22"/>
        <v>2010</v>
      </c>
      <c r="V254">
        <f t="shared" si="23"/>
        <v>3</v>
      </c>
    </row>
    <row r="255" spans="1:22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9" t="s">
        <v>8308</v>
      </c>
      <c r="R255" t="s">
        <v>8313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>
        <f t="shared" si="23"/>
        <v>1</v>
      </c>
    </row>
    <row r="256" spans="1:22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9" t="s">
        <v>8308</v>
      </c>
      <c r="R256" t="s">
        <v>8313</v>
      </c>
      <c r="S256" s="13">
        <f t="shared" si="20"/>
        <v>42263.952662037031</v>
      </c>
      <c r="T256" s="13">
        <f t="shared" si="21"/>
        <v>42294.083333333328</v>
      </c>
      <c r="U256">
        <f t="shared" si="22"/>
        <v>2015</v>
      </c>
      <c r="V256">
        <f t="shared" si="23"/>
        <v>9</v>
      </c>
    </row>
    <row r="257" spans="1:22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9" t="s">
        <v>8308</v>
      </c>
      <c r="R257" t="s">
        <v>8313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>
        <f t="shared" si="23"/>
        <v>2</v>
      </c>
    </row>
    <row r="258" spans="1:22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s="9" t="s">
        <v>8308</v>
      </c>
      <c r="R258" t="s">
        <v>8313</v>
      </c>
      <c r="S258" s="13">
        <f t="shared" si="20"/>
        <v>41319.769293981481</v>
      </c>
      <c r="T258" s="13">
        <f t="shared" si="21"/>
        <v>41349.769293981481</v>
      </c>
      <c r="U258">
        <f t="shared" si="22"/>
        <v>2013</v>
      </c>
      <c r="V258">
        <f t="shared" si="23"/>
        <v>2</v>
      </c>
    </row>
    <row r="259" spans="1:22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>
        <f t="shared" ref="P259:P322" si="25">IFERROR(ROUND(E259/L259,2),0)</f>
        <v>66.7</v>
      </c>
      <c r="Q259" s="9" t="s">
        <v>8308</v>
      </c>
      <c r="R259" t="s">
        <v>8313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>
        <f t="shared" ref="U259:U322" si="28">YEAR(S259)</f>
        <v>2016</v>
      </c>
      <c r="V259">
        <f t="shared" ref="V259:V322" si="29">MONTH(S259)</f>
        <v>4</v>
      </c>
    </row>
    <row r="260" spans="1:22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9" t="s">
        <v>8308</v>
      </c>
      <c r="R260" t="s">
        <v>8313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>
        <f t="shared" si="29"/>
        <v>5</v>
      </c>
    </row>
    <row r="261" spans="1:22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9" t="s">
        <v>8308</v>
      </c>
      <c r="R261" t="s">
        <v>8313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>
        <f t="shared" si="29"/>
        <v>3</v>
      </c>
    </row>
    <row r="262" spans="1:22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9" t="s">
        <v>8308</v>
      </c>
      <c r="R262" t="s">
        <v>8313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>
        <f t="shared" si="29"/>
        <v>6</v>
      </c>
    </row>
    <row r="263" spans="1:22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9" t="s">
        <v>8308</v>
      </c>
      <c r="R263" t="s">
        <v>8313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>
        <f t="shared" si="29"/>
        <v>4</v>
      </c>
    </row>
    <row r="264" spans="1:22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9" t="s">
        <v>8308</v>
      </c>
      <c r="R264" t="s">
        <v>8313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>
        <f t="shared" si="29"/>
        <v>1</v>
      </c>
    </row>
    <row r="265" spans="1:22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9" t="s">
        <v>8308</v>
      </c>
      <c r="R265" t="s">
        <v>8313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>
        <f t="shared" si="29"/>
        <v>8</v>
      </c>
    </row>
    <row r="266" spans="1:22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9" t="s">
        <v>8308</v>
      </c>
      <c r="R266" t="s">
        <v>8313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>
        <f t="shared" si="29"/>
        <v>4</v>
      </c>
    </row>
    <row r="267" spans="1:22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9" t="s">
        <v>8308</v>
      </c>
      <c r="R267" t="s">
        <v>8313</v>
      </c>
      <c r="S267" s="13">
        <f t="shared" si="26"/>
        <v>40267.245717592588</v>
      </c>
      <c r="T267" s="13">
        <f t="shared" si="27"/>
        <v>40308.844444444447</v>
      </c>
      <c r="U267">
        <f t="shared" si="28"/>
        <v>2010</v>
      </c>
      <c r="V267">
        <f t="shared" si="29"/>
        <v>3</v>
      </c>
    </row>
    <row r="268" spans="1:22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9" t="s">
        <v>8308</v>
      </c>
      <c r="R268" t="s">
        <v>8313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>
        <f t="shared" si="29"/>
        <v>1</v>
      </c>
    </row>
    <row r="269" spans="1:22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9" t="s">
        <v>8308</v>
      </c>
      <c r="R269" t="s">
        <v>8313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>
        <f t="shared" si="29"/>
        <v>5</v>
      </c>
    </row>
    <row r="270" spans="1:22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9" t="s">
        <v>8308</v>
      </c>
      <c r="R270" t="s">
        <v>8313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>
        <f t="shared" si="29"/>
        <v>9</v>
      </c>
    </row>
    <row r="271" spans="1:22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9" t="s">
        <v>8308</v>
      </c>
      <c r="R271" t="s">
        <v>8313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>
        <f t="shared" si="29"/>
        <v>1</v>
      </c>
    </row>
    <row r="272" spans="1:22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9" t="s">
        <v>8308</v>
      </c>
      <c r="R272" t="s">
        <v>8313</v>
      </c>
      <c r="S272" s="13">
        <f t="shared" si="26"/>
        <v>40637.866550925923</v>
      </c>
      <c r="T272" s="13">
        <f t="shared" si="27"/>
        <v>40688.166666666664</v>
      </c>
      <c r="U272">
        <f t="shared" si="28"/>
        <v>2011</v>
      </c>
      <c r="V272">
        <f t="shared" si="29"/>
        <v>4</v>
      </c>
    </row>
    <row r="273" spans="1:22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9" t="s">
        <v>8308</v>
      </c>
      <c r="R273" t="s">
        <v>8313</v>
      </c>
      <c r="S273" s="13">
        <f t="shared" si="26"/>
        <v>41612.10024305556</v>
      </c>
      <c r="T273" s="13">
        <f t="shared" si="27"/>
        <v>41641.333333333336</v>
      </c>
      <c r="U273">
        <f t="shared" si="28"/>
        <v>2013</v>
      </c>
      <c r="V273">
        <f t="shared" si="29"/>
        <v>12</v>
      </c>
    </row>
    <row r="274" spans="1:22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9" t="s">
        <v>8308</v>
      </c>
      <c r="R274" t="s">
        <v>8313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>
        <f t="shared" si="29"/>
        <v>2</v>
      </c>
    </row>
    <row r="275" spans="1:22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9" t="s">
        <v>8308</v>
      </c>
      <c r="R275" t="s">
        <v>8313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>
        <f t="shared" si="29"/>
        <v>6</v>
      </c>
    </row>
    <row r="276" spans="1:22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9" t="s">
        <v>8308</v>
      </c>
      <c r="R276" t="s">
        <v>8313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>
        <f t="shared" si="29"/>
        <v>3</v>
      </c>
    </row>
    <row r="277" spans="1:22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9" t="s">
        <v>8308</v>
      </c>
      <c r="R277" t="s">
        <v>8313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>
        <f t="shared" si="29"/>
        <v>10</v>
      </c>
    </row>
    <row r="278" spans="1:22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9" t="s">
        <v>8308</v>
      </c>
      <c r="R278" t="s">
        <v>8313</v>
      </c>
      <c r="S278" s="13">
        <f t="shared" si="26"/>
        <v>40967.081874999996</v>
      </c>
      <c r="T278" s="13">
        <f t="shared" si="27"/>
        <v>41027.040208333332</v>
      </c>
      <c r="U278">
        <f t="shared" si="28"/>
        <v>2012</v>
      </c>
      <c r="V278">
        <f t="shared" si="29"/>
        <v>2</v>
      </c>
    </row>
    <row r="279" spans="1:22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9" t="s">
        <v>8308</v>
      </c>
      <c r="R279" t="s">
        <v>8313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>
        <f t="shared" si="29"/>
        <v>4</v>
      </c>
    </row>
    <row r="280" spans="1:22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9" t="s">
        <v>8308</v>
      </c>
      <c r="R280" t="s">
        <v>8313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>
        <f t="shared" si="29"/>
        <v>9</v>
      </c>
    </row>
    <row r="281" spans="1:22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9" t="s">
        <v>8308</v>
      </c>
      <c r="R281" t="s">
        <v>8313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>
        <f t="shared" si="29"/>
        <v>1</v>
      </c>
    </row>
    <row r="282" spans="1:22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9" t="s">
        <v>8308</v>
      </c>
      <c r="R282" t="s">
        <v>8313</v>
      </c>
      <c r="S282" s="13">
        <f t="shared" si="26"/>
        <v>41744.590682870366</v>
      </c>
      <c r="T282" s="13">
        <f t="shared" si="27"/>
        <v>41789.590682870366</v>
      </c>
      <c r="U282">
        <f t="shared" si="28"/>
        <v>2014</v>
      </c>
      <c r="V282">
        <f t="shared" si="29"/>
        <v>4</v>
      </c>
    </row>
    <row r="283" spans="1:22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9" t="s">
        <v>8308</v>
      </c>
      <c r="R283" t="s">
        <v>8313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>
        <f t="shared" si="29"/>
        <v>5</v>
      </c>
    </row>
    <row r="284" spans="1:22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9" t="s">
        <v>8308</v>
      </c>
      <c r="R284" t="s">
        <v>8313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>
        <f t="shared" si="29"/>
        <v>1</v>
      </c>
    </row>
    <row r="285" spans="1:22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9" t="s">
        <v>8308</v>
      </c>
      <c r="R285" t="s">
        <v>8313</v>
      </c>
      <c r="S285" s="13">
        <f t="shared" si="26"/>
        <v>40675.71</v>
      </c>
      <c r="T285" s="13">
        <f t="shared" si="27"/>
        <v>40695.207638888889</v>
      </c>
      <c r="U285">
        <f t="shared" si="28"/>
        <v>2011</v>
      </c>
      <c r="V285">
        <f t="shared" si="29"/>
        <v>5</v>
      </c>
    </row>
    <row r="286" spans="1:22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9" t="s">
        <v>8308</v>
      </c>
      <c r="R286" t="s">
        <v>8313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2011</v>
      </c>
      <c r="V286">
        <f t="shared" si="29"/>
        <v>12</v>
      </c>
    </row>
    <row r="287" spans="1:22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9" t="s">
        <v>8308</v>
      </c>
      <c r="R287" t="s">
        <v>8313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>
        <f t="shared" si="29"/>
        <v>8</v>
      </c>
    </row>
    <row r="288" spans="1:22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9" t="s">
        <v>8308</v>
      </c>
      <c r="R288" t="s">
        <v>8313</v>
      </c>
      <c r="S288" s="13">
        <f t="shared" si="26"/>
        <v>41313.816249999996</v>
      </c>
      <c r="T288" s="13">
        <f t="shared" si="27"/>
        <v>41358.774583333332</v>
      </c>
      <c r="U288">
        <f t="shared" si="28"/>
        <v>2013</v>
      </c>
      <c r="V288">
        <f t="shared" si="29"/>
        <v>2</v>
      </c>
    </row>
    <row r="289" spans="1:22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9" t="s">
        <v>8308</v>
      </c>
      <c r="R289" t="s">
        <v>8313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>
        <f t="shared" si="29"/>
        <v>10</v>
      </c>
    </row>
    <row r="290" spans="1:22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9" t="s">
        <v>8308</v>
      </c>
      <c r="R290" t="s">
        <v>8313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>
        <f t="shared" si="29"/>
        <v>5</v>
      </c>
    </row>
    <row r="291" spans="1:22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9" t="s">
        <v>8308</v>
      </c>
      <c r="R291" t="s">
        <v>8313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>
        <f t="shared" si="29"/>
        <v>10</v>
      </c>
    </row>
    <row r="292" spans="1:22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9" t="s">
        <v>8308</v>
      </c>
      <c r="R292" t="s">
        <v>8313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2010</v>
      </c>
      <c r="V292">
        <f t="shared" si="29"/>
        <v>12</v>
      </c>
    </row>
    <row r="293" spans="1:22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9" t="s">
        <v>8308</v>
      </c>
      <c r="R293" t="s">
        <v>8313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>
        <f t="shared" si="29"/>
        <v>4</v>
      </c>
    </row>
    <row r="294" spans="1:22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9" t="s">
        <v>8308</v>
      </c>
      <c r="R294" t="s">
        <v>8313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>
        <f t="shared" si="29"/>
        <v>9</v>
      </c>
    </row>
    <row r="295" spans="1:22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9" t="s">
        <v>8308</v>
      </c>
      <c r="R295" t="s">
        <v>8313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>
        <f t="shared" si="29"/>
        <v>3</v>
      </c>
    </row>
    <row r="296" spans="1:22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9" t="s">
        <v>8308</v>
      </c>
      <c r="R296" t="s">
        <v>8313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>
        <f t="shared" si="29"/>
        <v>6</v>
      </c>
    </row>
    <row r="297" spans="1:22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9" t="s">
        <v>8308</v>
      </c>
      <c r="R297" t="s">
        <v>8313</v>
      </c>
      <c r="S297" s="13">
        <f t="shared" si="26"/>
        <v>41519.004733796297</v>
      </c>
      <c r="T297" s="13">
        <f t="shared" si="27"/>
        <v>41579</v>
      </c>
      <c r="U297">
        <f t="shared" si="28"/>
        <v>2013</v>
      </c>
      <c r="V297">
        <f t="shared" si="29"/>
        <v>9</v>
      </c>
    </row>
    <row r="298" spans="1:22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9" t="s">
        <v>8308</v>
      </c>
      <c r="R298" t="s">
        <v>8313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>
        <f t="shared" si="29"/>
        <v>8</v>
      </c>
    </row>
    <row r="299" spans="1:22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9" t="s">
        <v>8308</v>
      </c>
      <c r="R299" t="s">
        <v>8313</v>
      </c>
      <c r="S299" s="13">
        <f t="shared" si="26"/>
        <v>42089.72802083334</v>
      </c>
      <c r="T299" s="13">
        <f t="shared" si="27"/>
        <v>42125.165972222225</v>
      </c>
      <c r="U299">
        <f t="shared" si="28"/>
        <v>2015</v>
      </c>
      <c r="V299">
        <f t="shared" si="29"/>
        <v>3</v>
      </c>
    </row>
    <row r="300" spans="1:22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9" t="s">
        <v>8308</v>
      </c>
      <c r="R300" t="s">
        <v>8313</v>
      </c>
      <c r="S300" s="13">
        <f t="shared" si="26"/>
        <v>41709.463518518518</v>
      </c>
      <c r="T300" s="13">
        <f t="shared" si="27"/>
        <v>41768.875</v>
      </c>
      <c r="U300">
        <f t="shared" si="28"/>
        <v>2014</v>
      </c>
      <c r="V300">
        <f t="shared" si="29"/>
        <v>3</v>
      </c>
    </row>
    <row r="301" spans="1:22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9" t="s">
        <v>8308</v>
      </c>
      <c r="R301" t="s">
        <v>8313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>
        <f t="shared" si="29"/>
        <v>10</v>
      </c>
    </row>
    <row r="302" spans="1:22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9" t="s">
        <v>8308</v>
      </c>
      <c r="R302" t="s">
        <v>8313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>
        <f t="shared" si="29"/>
        <v>3</v>
      </c>
    </row>
    <row r="303" spans="1:22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9" t="s">
        <v>8308</v>
      </c>
      <c r="R303" t="s">
        <v>8313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>
        <f t="shared" si="29"/>
        <v>2</v>
      </c>
    </row>
    <row r="304" spans="1:22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9" t="s">
        <v>8308</v>
      </c>
      <c r="R304" t="s">
        <v>8313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>
        <f t="shared" si="29"/>
        <v>1</v>
      </c>
    </row>
    <row r="305" spans="1:22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9" t="s">
        <v>8308</v>
      </c>
      <c r="R305" t="s">
        <v>8313</v>
      </c>
      <c r="S305" s="13">
        <f t="shared" si="26"/>
        <v>41032.071134259262</v>
      </c>
      <c r="T305" s="13">
        <f t="shared" si="27"/>
        <v>41062.071134259262</v>
      </c>
      <c r="U305">
        <f t="shared" si="28"/>
        <v>2012</v>
      </c>
      <c r="V305">
        <f t="shared" si="29"/>
        <v>5</v>
      </c>
    </row>
    <row r="306" spans="1:22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9" t="s">
        <v>8308</v>
      </c>
      <c r="R306" t="s">
        <v>8313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>
        <f t="shared" si="29"/>
        <v>7</v>
      </c>
    </row>
    <row r="307" spans="1:22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9" t="s">
        <v>8308</v>
      </c>
      <c r="R307" t="s">
        <v>8313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>
        <f t="shared" si="29"/>
        <v>2</v>
      </c>
    </row>
    <row r="308" spans="1:22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9" t="s">
        <v>8308</v>
      </c>
      <c r="R308" t="s">
        <v>8313</v>
      </c>
      <c r="S308" s="13">
        <f t="shared" si="26"/>
        <v>41333.837187500001</v>
      </c>
      <c r="T308" s="13">
        <f t="shared" si="27"/>
        <v>41353.795520833337</v>
      </c>
      <c r="U308">
        <f t="shared" si="28"/>
        <v>2013</v>
      </c>
      <c r="V308">
        <f t="shared" si="29"/>
        <v>2</v>
      </c>
    </row>
    <row r="309" spans="1:22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9" t="s">
        <v>8308</v>
      </c>
      <c r="R309" t="s">
        <v>8313</v>
      </c>
      <c r="S309" s="13">
        <f t="shared" si="26"/>
        <v>41282.944456018515</v>
      </c>
      <c r="T309" s="13">
        <f t="shared" si="27"/>
        <v>41312.944456018515</v>
      </c>
      <c r="U309">
        <f t="shared" si="28"/>
        <v>2013</v>
      </c>
      <c r="V309">
        <f t="shared" si="29"/>
        <v>1</v>
      </c>
    </row>
    <row r="310" spans="1:22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9" t="s">
        <v>8308</v>
      </c>
      <c r="R310" t="s">
        <v>8313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>
        <f t="shared" si="29"/>
        <v>1</v>
      </c>
    </row>
    <row r="311" spans="1:22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9" t="s">
        <v>8308</v>
      </c>
      <c r="R311" t="s">
        <v>8313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>
        <f t="shared" si="29"/>
        <v>8</v>
      </c>
    </row>
    <row r="312" spans="1:22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9" t="s">
        <v>8308</v>
      </c>
      <c r="R312" t="s">
        <v>8313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>
        <f t="shared" si="29"/>
        <v>10</v>
      </c>
    </row>
    <row r="313" spans="1:22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9" t="s">
        <v>8308</v>
      </c>
      <c r="R313" t="s">
        <v>8313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2011</v>
      </c>
      <c r="V313">
        <f t="shared" si="29"/>
        <v>11</v>
      </c>
    </row>
    <row r="314" spans="1:22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9" t="s">
        <v>8308</v>
      </c>
      <c r="R314" t="s">
        <v>8313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>
        <f t="shared" si="29"/>
        <v>3</v>
      </c>
    </row>
    <row r="315" spans="1:22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9" t="s">
        <v>8308</v>
      </c>
      <c r="R315" t="s">
        <v>8313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>
        <f t="shared" si="29"/>
        <v>6</v>
      </c>
    </row>
    <row r="316" spans="1:22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9" t="s">
        <v>8308</v>
      </c>
      <c r="R316" t="s">
        <v>8313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>
        <f t="shared" si="29"/>
        <v>1</v>
      </c>
    </row>
    <row r="317" spans="1:22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9" t="s">
        <v>8308</v>
      </c>
      <c r="R317" t="s">
        <v>8313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>
        <f t="shared" si="29"/>
        <v>7</v>
      </c>
    </row>
    <row r="318" spans="1:22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9" t="s">
        <v>8308</v>
      </c>
      <c r="R318" t="s">
        <v>8313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>
        <f t="shared" si="29"/>
        <v>11</v>
      </c>
    </row>
    <row r="319" spans="1:22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9" t="s">
        <v>8308</v>
      </c>
      <c r="R319" t="s">
        <v>8313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>
        <f t="shared" si="29"/>
        <v>11</v>
      </c>
    </row>
    <row r="320" spans="1:22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9" t="s">
        <v>8308</v>
      </c>
      <c r="R320" t="s">
        <v>8313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>
        <f t="shared" si="29"/>
        <v>2</v>
      </c>
    </row>
    <row r="321" spans="1:22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9" t="s">
        <v>8308</v>
      </c>
      <c r="R321" t="s">
        <v>8313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2009</v>
      </c>
      <c r="V321">
        <f t="shared" si="29"/>
        <v>11</v>
      </c>
    </row>
    <row r="322" spans="1:22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s="9" t="s">
        <v>8308</v>
      </c>
      <c r="R322" t="s">
        <v>8313</v>
      </c>
      <c r="S322" s="13">
        <f t="shared" si="26"/>
        <v>42331.551307870366</v>
      </c>
      <c r="T322" s="13">
        <f t="shared" si="27"/>
        <v>42360.958333333328</v>
      </c>
      <c r="U322">
        <f t="shared" si="28"/>
        <v>2015</v>
      </c>
      <c r="V322">
        <f t="shared" si="29"/>
        <v>11</v>
      </c>
    </row>
    <row r="323" spans="1:22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ROUND(E323/D323*100,0)</f>
        <v>103</v>
      </c>
      <c r="P323">
        <f t="shared" ref="P323:P386" si="31">IFERROR(ROUND(E323/L323,2),0)</f>
        <v>106.62</v>
      </c>
      <c r="Q323" s="9" t="s">
        <v>8308</v>
      </c>
      <c r="R323" t="s">
        <v>8313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>
        <f t="shared" ref="U323:U386" si="34">YEAR(S323)</f>
        <v>2016</v>
      </c>
      <c r="V323">
        <f t="shared" ref="V323:V386" si="35">MONTH(S323)</f>
        <v>10</v>
      </c>
    </row>
    <row r="324" spans="1:22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9" t="s">
        <v>8308</v>
      </c>
      <c r="R324" t="s">
        <v>8313</v>
      </c>
      <c r="S324" s="13">
        <f t="shared" si="32"/>
        <v>42473.57</v>
      </c>
      <c r="T324" s="13">
        <f t="shared" si="33"/>
        <v>42503.57</v>
      </c>
      <c r="U324">
        <f t="shared" si="34"/>
        <v>2016</v>
      </c>
      <c r="V324">
        <f t="shared" si="35"/>
        <v>4</v>
      </c>
    </row>
    <row r="325" spans="1:22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9" t="s">
        <v>8308</v>
      </c>
      <c r="R325" t="s">
        <v>8313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>
        <f t="shared" si="35"/>
        <v>11</v>
      </c>
    </row>
    <row r="326" spans="1:22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9" t="s">
        <v>8308</v>
      </c>
      <c r="R326" t="s">
        <v>8313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>
        <f t="shared" si="35"/>
        <v>6</v>
      </c>
    </row>
    <row r="327" spans="1:22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9" t="s">
        <v>8308</v>
      </c>
      <c r="R327" t="s">
        <v>8313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>
        <f t="shared" si="35"/>
        <v>11</v>
      </c>
    </row>
    <row r="328" spans="1:22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9" t="s">
        <v>8308</v>
      </c>
      <c r="R328" t="s">
        <v>8313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>
        <f t="shared" si="35"/>
        <v>2</v>
      </c>
    </row>
    <row r="329" spans="1:22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9" t="s">
        <v>8308</v>
      </c>
      <c r="R329" t="s">
        <v>8313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>
        <f t="shared" si="35"/>
        <v>2</v>
      </c>
    </row>
    <row r="330" spans="1:22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9" t="s">
        <v>8308</v>
      </c>
      <c r="R330" t="s">
        <v>8313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>
        <f t="shared" si="35"/>
        <v>10</v>
      </c>
    </row>
    <row r="331" spans="1:22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9" t="s">
        <v>8308</v>
      </c>
      <c r="R331" t="s">
        <v>8313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>
        <f t="shared" si="35"/>
        <v>10</v>
      </c>
    </row>
    <row r="332" spans="1:22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9" t="s">
        <v>8308</v>
      </c>
      <c r="R332" t="s">
        <v>8313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>
        <f t="shared" si="35"/>
        <v>4</v>
      </c>
    </row>
    <row r="333" spans="1:22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9" t="s">
        <v>8308</v>
      </c>
      <c r="R333" t="s">
        <v>8313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>
        <f t="shared" si="35"/>
        <v>5</v>
      </c>
    </row>
    <row r="334" spans="1:22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9" t="s">
        <v>8308</v>
      </c>
      <c r="R334" t="s">
        <v>8313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>
        <f t="shared" si="35"/>
        <v>9</v>
      </c>
    </row>
    <row r="335" spans="1:22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9" t="s">
        <v>8308</v>
      </c>
      <c r="R335" t="s">
        <v>8313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>
        <f t="shared" si="35"/>
        <v>3</v>
      </c>
    </row>
    <row r="336" spans="1:22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9" t="s">
        <v>8308</v>
      </c>
      <c r="R336" t="s">
        <v>8313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>
        <f t="shared" si="35"/>
        <v>4</v>
      </c>
    </row>
    <row r="337" spans="1:22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9" t="s">
        <v>8308</v>
      </c>
      <c r="R337" t="s">
        <v>8313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>
        <f t="shared" si="35"/>
        <v>4</v>
      </c>
    </row>
    <row r="338" spans="1:22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9" t="s">
        <v>8308</v>
      </c>
      <c r="R338" t="s">
        <v>8313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>
        <f t="shared" si="35"/>
        <v>10</v>
      </c>
    </row>
    <row r="339" spans="1:22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9" t="s">
        <v>8308</v>
      </c>
      <c r="R339" t="s">
        <v>8313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>
        <f t="shared" si="35"/>
        <v>2</v>
      </c>
    </row>
    <row r="340" spans="1:22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9" t="s">
        <v>8308</v>
      </c>
      <c r="R340" t="s">
        <v>8313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>
        <f t="shared" si="35"/>
        <v>7</v>
      </c>
    </row>
    <row r="341" spans="1:22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9" t="s">
        <v>8308</v>
      </c>
      <c r="R341" t="s">
        <v>8313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>
        <f t="shared" si="35"/>
        <v>3</v>
      </c>
    </row>
    <row r="342" spans="1:22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9" t="s">
        <v>8308</v>
      </c>
      <c r="R342" t="s">
        <v>8313</v>
      </c>
      <c r="S342" s="13">
        <f t="shared" si="32"/>
        <v>42772.669062500005</v>
      </c>
      <c r="T342" s="13">
        <f t="shared" si="33"/>
        <v>42802.875</v>
      </c>
      <c r="U342">
        <f t="shared" si="34"/>
        <v>2017</v>
      </c>
      <c r="V342">
        <f t="shared" si="35"/>
        <v>2</v>
      </c>
    </row>
    <row r="343" spans="1:22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9" t="s">
        <v>8308</v>
      </c>
      <c r="R343" t="s">
        <v>8313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>
        <f t="shared" si="35"/>
        <v>9</v>
      </c>
    </row>
    <row r="344" spans="1:22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9" t="s">
        <v>8308</v>
      </c>
      <c r="R344" t="s">
        <v>8313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>
        <f t="shared" si="35"/>
        <v>3</v>
      </c>
    </row>
    <row r="345" spans="1:22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9" t="s">
        <v>8308</v>
      </c>
      <c r="R345" t="s">
        <v>8313</v>
      </c>
      <c r="S345" s="13">
        <f t="shared" si="32"/>
        <v>41926.73778935185</v>
      </c>
      <c r="T345" s="13">
        <f t="shared" si="33"/>
        <v>41957.125</v>
      </c>
      <c r="U345">
        <f t="shared" si="34"/>
        <v>2014</v>
      </c>
      <c r="V345">
        <f t="shared" si="35"/>
        <v>10</v>
      </c>
    </row>
    <row r="346" spans="1:22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9" t="s">
        <v>8308</v>
      </c>
      <c r="R346" t="s">
        <v>8313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>
        <f t="shared" si="35"/>
        <v>4</v>
      </c>
    </row>
    <row r="347" spans="1:22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9" t="s">
        <v>8308</v>
      </c>
      <c r="R347" t="s">
        <v>8313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>
        <f t="shared" si="35"/>
        <v>4</v>
      </c>
    </row>
    <row r="348" spans="1:22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9" t="s">
        <v>8308</v>
      </c>
      <c r="R348" t="s">
        <v>8313</v>
      </c>
      <c r="S348" s="13">
        <f t="shared" si="32"/>
        <v>42261.500243055561</v>
      </c>
      <c r="T348" s="13">
        <f t="shared" si="33"/>
        <v>42291.500243055561</v>
      </c>
      <c r="U348">
        <f t="shared" si="34"/>
        <v>2015</v>
      </c>
      <c r="V348">
        <f t="shared" si="35"/>
        <v>9</v>
      </c>
    </row>
    <row r="349" spans="1:22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9" t="s">
        <v>8308</v>
      </c>
      <c r="R349" t="s">
        <v>8313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>
        <f t="shared" si="35"/>
        <v>10</v>
      </c>
    </row>
    <row r="350" spans="1:22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9" t="s">
        <v>8308</v>
      </c>
      <c r="R350" t="s">
        <v>8313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>
        <f t="shared" si="35"/>
        <v>7</v>
      </c>
    </row>
    <row r="351" spans="1:22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9" t="s">
        <v>8308</v>
      </c>
      <c r="R351" t="s">
        <v>8313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>
        <f t="shared" si="35"/>
        <v>1</v>
      </c>
    </row>
    <row r="352" spans="1:22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9" t="s">
        <v>8308</v>
      </c>
      <c r="R352" t="s">
        <v>8313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>
        <f t="shared" si="35"/>
        <v>8</v>
      </c>
    </row>
    <row r="353" spans="1:22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9" t="s">
        <v>8308</v>
      </c>
      <c r="R353" t="s">
        <v>8313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>
        <f t="shared" si="35"/>
        <v>2</v>
      </c>
    </row>
    <row r="354" spans="1:22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9" t="s">
        <v>8308</v>
      </c>
      <c r="R354" t="s">
        <v>8313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>
        <f t="shared" si="35"/>
        <v>9</v>
      </c>
    </row>
    <row r="355" spans="1:22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9" t="s">
        <v>8308</v>
      </c>
      <c r="R355" t="s">
        <v>8313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>
        <f t="shared" si="35"/>
        <v>10</v>
      </c>
    </row>
    <row r="356" spans="1:22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9" t="s">
        <v>8308</v>
      </c>
      <c r="R356" t="s">
        <v>8313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>
        <f t="shared" si="35"/>
        <v>3</v>
      </c>
    </row>
    <row r="357" spans="1:22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9" t="s">
        <v>8308</v>
      </c>
      <c r="R357" t="s">
        <v>8313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>
        <f t="shared" si="35"/>
        <v>10</v>
      </c>
    </row>
    <row r="358" spans="1:22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9" t="s">
        <v>8308</v>
      </c>
      <c r="R358" t="s">
        <v>8313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>
        <f t="shared" si="35"/>
        <v>2</v>
      </c>
    </row>
    <row r="359" spans="1:22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9" t="s">
        <v>8308</v>
      </c>
      <c r="R359" t="s">
        <v>8313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>
        <f t="shared" si="35"/>
        <v>3</v>
      </c>
    </row>
    <row r="360" spans="1:22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9" t="s">
        <v>8308</v>
      </c>
      <c r="R360" t="s">
        <v>8313</v>
      </c>
      <c r="S360" s="13">
        <f t="shared" si="32"/>
        <v>42507.860196759255</v>
      </c>
      <c r="T360" s="13">
        <f t="shared" si="33"/>
        <v>42536.625</v>
      </c>
      <c r="U360">
        <f t="shared" si="34"/>
        <v>2016</v>
      </c>
      <c r="V360">
        <f t="shared" si="35"/>
        <v>5</v>
      </c>
    </row>
    <row r="361" spans="1:22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9" t="s">
        <v>8308</v>
      </c>
      <c r="R361" t="s">
        <v>8313</v>
      </c>
      <c r="S361" s="13">
        <f t="shared" si="32"/>
        <v>41935.070486111108</v>
      </c>
      <c r="T361" s="13">
        <f t="shared" si="33"/>
        <v>41957.216666666667</v>
      </c>
      <c r="U361">
        <f t="shared" si="34"/>
        <v>2014</v>
      </c>
      <c r="V361">
        <f t="shared" si="35"/>
        <v>10</v>
      </c>
    </row>
    <row r="362" spans="1:22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9" t="s">
        <v>8308</v>
      </c>
      <c r="R362" t="s">
        <v>8313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>
        <f t="shared" si="35"/>
        <v>6</v>
      </c>
    </row>
    <row r="363" spans="1:22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9" t="s">
        <v>8308</v>
      </c>
      <c r="R363" t="s">
        <v>8313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>
        <f t="shared" si="35"/>
        <v>10</v>
      </c>
    </row>
    <row r="364" spans="1:22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9" t="s">
        <v>8308</v>
      </c>
      <c r="R364" t="s">
        <v>8313</v>
      </c>
      <c r="S364" s="13">
        <f t="shared" si="32"/>
        <v>41837.210543981484</v>
      </c>
      <c r="T364" s="13">
        <f t="shared" si="33"/>
        <v>41859</v>
      </c>
      <c r="U364">
        <f t="shared" si="34"/>
        <v>2014</v>
      </c>
      <c r="V364">
        <f t="shared" si="35"/>
        <v>7</v>
      </c>
    </row>
    <row r="365" spans="1:22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9" t="s">
        <v>8308</v>
      </c>
      <c r="R365" t="s">
        <v>8313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>
        <f t="shared" si="35"/>
        <v>3</v>
      </c>
    </row>
    <row r="366" spans="1:22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9" t="s">
        <v>8308</v>
      </c>
      <c r="R366" t="s">
        <v>8313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>
        <f t="shared" si="35"/>
        <v>5</v>
      </c>
    </row>
    <row r="367" spans="1:22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9" t="s">
        <v>8308</v>
      </c>
      <c r="R367" t="s">
        <v>8313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>
        <f t="shared" si="35"/>
        <v>1</v>
      </c>
    </row>
    <row r="368" spans="1:22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9" t="s">
        <v>8308</v>
      </c>
      <c r="R368" t="s">
        <v>8313</v>
      </c>
      <c r="S368" s="13">
        <f t="shared" si="32"/>
        <v>41019.793032407404</v>
      </c>
      <c r="T368" s="13">
        <f t="shared" si="33"/>
        <v>41049.793032407404</v>
      </c>
      <c r="U368">
        <f t="shared" si="34"/>
        <v>2012</v>
      </c>
      <c r="V368">
        <f t="shared" si="35"/>
        <v>4</v>
      </c>
    </row>
    <row r="369" spans="1:22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9" t="s">
        <v>8308</v>
      </c>
      <c r="R369" t="s">
        <v>8313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>
        <f t="shared" si="35"/>
        <v>3</v>
      </c>
    </row>
    <row r="370" spans="1:22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9" t="s">
        <v>8308</v>
      </c>
      <c r="R370" t="s">
        <v>8313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>
        <f t="shared" si="35"/>
        <v>2</v>
      </c>
    </row>
    <row r="371" spans="1:22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9" t="s">
        <v>8308</v>
      </c>
      <c r="R371" t="s">
        <v>8313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2011</v>
      </c>
      <c r="V371">
        <f t="shared" si="35"/>
        <v>12</v>
      </c>
    </row>
    <row r="372" spans="1:22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9" t="s">
        <v>8308</v>
      </c>
      <c r="R372" t="s">
        <v>8313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2016</v>
      </c>
      <c r="V372">
        <f t="shared" si="35"/>
        <v>12</v>
      </c>
    </row>
    <row r="373" spans="1:22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9" t="s">
        <v>8308</v>
      </c>
      <c r="R373" t="s">
        <v>8313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2012</v>
      </c>
      <c r="V373">
        <f t="shared" si="35"/>
        <v>12</v>
      </c>
    </row>
    <row r="374" spans="1:22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9" t="s">
        <v>8308</v>
      </c>
      <c r="R374" t="s">
        <v>8313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>
        <f t="shared" si="35"/>
        <v>2</v>
      </c>
    </row>
    <row r="375" spans="1:22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9" t="s">
        <v>8308</v>
      </c>
      <c r="R375" t="s">
        <v>8313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>
        <f t="shared" si="35"/>
        <v>6</v>
      </c>
    </row>
    <row r="376" spans="1:22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9" t="s">
        <v>8308</v>
      </c>
      <c r="R376" t="s">
        <v>8313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>
        <f t="shared" si="35"/>
        <v>8</v>
      </c>
    </row>
    <row r="377" spans="1:22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9" t="s">
        <v>8308</v>
      </c>
      <c r="R377" t="s">
        <v>8313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>
        <f t="shared" si="35"/>
        <v>1</v>
      </c>
    </row>
    <row r="378" spans="1:22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9" t="s">
        <v>8308</v>
      </c>
      <c r="R378" t="s">
        <v>8313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>
        <f t="shared" si="35"/>
        <v>7</v>
      </c>
    </row>
    <row r="379" spans="1:22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9" t="s">
        <v>8308</v>
      </c>
      <c r="R379" t="s">
        <v>8313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>
        <f t="shared" si="35"/>
        <v>10</v>
      </c>
    </row>
    <row r="380" spans="1:22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9" t="s">
        <v>8308</v>
      </c>
      <c r="R380" t="s">
        <v>8313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>
        <f t="shared" si="35"/>
        <v>1</v>
      </c>
    </row>
    <row r="381" spans="1:22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9" t="s">
        <v>8308</v>
      </c>
      <c r="R381" t="s">
        <v>8313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>
        <f t="shared" si="35"/>
        <v>3</v>
      </c>
    </row>
    <row r="382" spans="1:22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9" t="s">
        <v>8308</v>
      </c>
      <c r="R382" t="s">
        <v>8313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2015</v>
      </c>
      <c r="V382">
        <f t="shared" si="35"/>
        <v>12</v>
      </c>
    </row>
    <row r="383" spans="1:22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9" t="s">
        <v>8308</v>
      </c>
      <c r="R383" t="s">
        <v>8313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>
        <f t="shared" si="35"/>
        <v>6</v>
      </c>
    </row>
    <row r="384" spans="1:22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9" t="s">
        <v>8308</v>
      </c>
      <c r="R384" t="s">
        <v>8313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>
        <f t="shared" si="35"/>
        <v>8</v>
      </c>
    </row>
    <row r="385" spans="1:22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9" t="s">
        <v>8308</v>
      </c>
      <c r="R385" t="s">
        <v>8313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>
        <f t="shared" si="35"/>
        <v>4</v>
      </c>
    </row>
    <row r="386" spans="1:22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9" t="s">
        <v>8308</v>
      </c>
      <c r="R386" t="s">
        <v>8313</v>
      </c>
      <c r="S386" s="13">
        <f t="shared" si="32"/>
        <v>41980.781793981485</v>
      </c>
      <c r="T386" s="13">
        <f t="shared" si="33"/>
        <v>42010.781793981485</v>
      </c>
      <c r="U386">
        <f t="shared" si="34"/>
        <v>2014</v>
      </c>
      <c r="V386">
        <f t="shared" si="35"/>
        <v>12</v>
      </c>
    </row>
    <row r="387" spans="1:22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ROUND(E387/D387*100,0)</f>
        <v>106</v>
      </c>
      <c r="P387">
        <f t="shared" ref="P387:P450" si="37">IFERROR(ROUND(E387/L387,2),0)</f>
        <v>111.8</v>
      </c>
      <c r="Q387" s="9" t="s">
        <v>8308</v>
      </c>
      <c r="R387" t="s">
        <v>8313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>
        <f t="shared" ref="U387:U450" si="40">YEAR(S387)</f>
        <v>2014</v>
      </c>
      <c r="V387">
        <f t="shared" ref="V387:V450" si="41">MONTH(S387)</f>
        <v>10</v>
      </c>
    </row>
    <row r="388" spans="1:22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9" t="s">
        <v>8308</v>
      </c>
      <c r="R388" t="s">
        <v>8313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>
        <f t="shared" si="41"/>
        <v>7</v>
      </c>
    </row>
    <row r="389" spans="1:22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9" t="s">
        <v>8308</v>
      </c>
      <c r="R389" t="s">
        <v>8313</v>
      </c>
      <c r="S389" s="13">
        <f t="shared" si="38"/>
        <v>42200.67659722222</v>
      </c>
      <c r="T389" s="13">
        <f t="shared" si="39"/>
        <v>42231.25</v>
      </c>
      <c r="U389">
        <f t="shared" si="40"/>
        <v>2015</v>
      </c>
      <c r="V389">
        <f t="shared" si="41"/>
        <v>7</v>
      </c>
    </row>
    <row r="390" spans="1:22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9" t="s">
        <v>8308</v>
      </c>
      <c r="R390" t="s">
        <v>8313</v>
      </c>
      <c r="S390" s="13">
        <f t="shared" si="38"/>
        <v>42549.076157407413</v>
      </c>
      <c r="T390" s="13">
        <f t="shared" si="39"/>
        <v>42579.076157407413</v>
      </c>
      <c r="U390">
        <f t="shared" si="40"/>
        <v>2016</v>
      </c>
      <c r="V390">
        <f t="shared" si="41"/>
        <v>6</v>
      </c>
    </row>
    <row r="391" spans="1:22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9" t="s">
        <v>8308</v>
      </c>
      <c r="R391" t="s">
        <v>8313</v>
      </c>
      <c r="S391" s="13">
        <f t="shared" si="38"/>
        <v>41674.063078703701</v>
      </c>
      <c r="T391" s="13">
        <f t="shared" si="39"/>
        <v>41705.957638888889</v>
      </c>
      <c r="U391">
        <f t="shared" si="40"/>
        <v>2014</v>
      </c>
      <c r="V391">
        <f t="shared" si="41"/>
        <v>2</v>
      </c>
    </row>
    <row r="392" spans="1:22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9" t="s">
        <v>8308</v>
      </c>
      <c r="R392" t="s">
        <v>8313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>
        <f t="shared" si="41"/>
        <v>4</v>
      </c>
    </row>
    <row r="393" spans="1:22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9" t="s">
        <v>8308</v>
      </c>
      <c r="R393" t="s">
        <v>8313</v>
      </c>
      <c r="S393" s="13">
        <f t="shared" si="38"/>
        <v>40865.042256944449</v>
      </c>
      <c r="T393" s="13">
        <f t="shared" si="39"/>
        <v>40895.040972222225</v>
      </c>
      <c r="U393">
        <f t="shared" si="40"/>
        <v>2011</v>
      </c>
      <c r="V393">
        <f t="shared" si="41"/>
        <v>11</v>
      </c>
    </row>
    <row r="394" spans="1:22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9" t="s">
        <v>8308</v>
      </c>
      <c r="R394" t="s">
        <v>8313</v>
      </c>
      <c r="S394" s="13">
        <f t="shared" si="38"/>
        <v>40763.717256944445</v>
      </c>
      <c r="T394" s="13">
        <f t="shared" si="39"/>
        <v>40794.125</v>
      </c>
      <c r="U394">
        <f t="shared" si="40"/>
        <v>2011</v>
      </c>
      <c r="V394">
        <f t="shared" si="41"/>
        <v>8</v>
      </c>
    </row>
    <row r="395" spans="1:22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9" t="s">
        <v>8308</v>
      </c>
      <c r="R395" t="s">
        <v>8313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>
        <f t="shared" si="41"/>
        <v>9</v>
      </c>
    </row>
    <row r="396" spans="1:22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9" t="s">
        <v>8308</v>
      </c>
      <c r="R396" t="s">
        <v>8313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>
        <f t="shared" si="41"/>
        <v>2</v>
      </c>
    </row>
    <row r="397" spans="1:22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9" t="s">
        <v>8308</v>
      </c>
      <c r="R397" t="s">
        <v>8313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>
        <f t="shared" si="41"/>
        <v>3</v>
      </c>
    </row>
    <row r="398" spans="1:22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9" t="s">
        <v>8308</v>
      </c>
      <c r="R398" t="s">
        <v>8313</v>
      </c>
      <c r="S398" s="13">
        <f t="shared" si="38"/>
        <v>41082.564884259256</v>
      </c>
      <c r="T398" s="13">
        <f t="shared" si="39"/>
        <v>41097.564884259256</v>
      </c>
      <c r="U398">
        <f t="shared" si="40"/>
        <v>2012</v>
      </c>
      <c r="V398">
        <f t="shared" si="41"/>
        <v>6</v>
      </c>
    </row>
    <row r="399" spans="1:22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9" t="s">
        <v>8308</v>
      </c>
      <c r="R399" t="s">
        <v>8313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>
        <f t="shared" si="41"/>
        <v>7</v>
      </c>
    </row>
    <row r="400" spans="1:22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9" t="s">
        <v>8308</v>
      </c>
      <c r="R400" t="s">
        <v>8313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>
        <f t="shared" si="41"/>
        <v>3</v>
      </c>
    </row>
    <row r="401" spans="1:22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9" t="s">
        <v>8308</v>
      </c>
      <c r="R401" t="s">
        <v>8313</v>
      </c>
      <c r="S401" s="13">
        <f t="shared" si="38"/>
        <v>42687.875775462962</v>
      </c>
      <c r="T401" s="13">
        <f t="shared" si="39"/>
        <v>42718.5</v>
      </c>
      <c r="U401">
        <f t="shared" si="40"/>
        <v>2016</v>
      </c>
      <c r="V401">
        <f t="shared" si="41"/>
        <v>11</v>
      </c>
    </row>
    <row r="402" spans="1:22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9" t="s">
        <v>8308</v>
      </c>
      <c r="R402" t="s">
        <v>8313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>
        <f t="shared" si="41"/>
        <v>4</v>
      </c>
    </row>
    <row r="403" spans="1:22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9" t="s">
        <v>8308</v>
      </c>
      <c r="R403" t="s">
        <v>8313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>
        <f t="shared" si="41"/>
        <v>7</v>
      </c>
    </row>
    <row r="404" spans="1:22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9" t="s">
        <v>8308</v>
      </c>
      <c r="R404" t="s">
        <v>8313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>
        <f t="shared" si="41"/>
        <v>10</v>
      </c>
    </row>
    <row r="405" spans="1:22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9" t="s">
        <v>8308</v>
      </c>
      <c r="R405" t="s">
        <v>8313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>
        <f t="shared" si="41"/>
        <v>6</v>
      </c>
    </row>
    <row r="406" spans="1:22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9" t="s">
        <v>8308</v>
      </c>
      <c r="R406" t="s">
        <v>8313</v>
      </c>
      <c r="S406" s="13">
        <f t="shared" si="38"/>
        <v>41646.628032407411</v>
      </c>
      <c r="T406" s="13">
        <f t="shared" si="39"/>
        <v>41675.961111111108</v>
      </c>
      <c r="U406">
        <f t="shared" si="40"/>
        <v>2014</v>
      </c>
      <c r="V406">
        <f t="shared" si="41"/>
        <v>1</v>
      </c>
    </row>
    <row r="407" spans="1:22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9" t="s">
        <v>8308</v>
      </c>
      <c r="R407" t="s">
        <v>8313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>
        <f t="shared" si="41"/>
        <v>2</v>
      </c>
    </row>
    <row r="408" spans="1:22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9" t="s">
        <v>8308</v>
      </c>
      <c r="R408" t="s">
        <v>8313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>
        <f t="shared" si="41"/>
        <v>4</v>
      </c>
    </row>
    <row r="409" spans="1:22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9" t="s">
        <v>8308</v>
      </c>
      <c r="R409" t="s">
        <v>8313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>
        <f t="shared" si="41"/>
        <v>9</v>
      </c>
    </row>
    <row r="410" spans="1:22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9" t="s">
        <v>8308</v>
      </c>
      <c r="R410" t="s">
        <v>8313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>
        <f t="shared" si="41"/>
        <v>9</v>
      </c>
    </row>
    <row r="411" spans="1:22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9" t="s">
        <v>8308</v>
      </c>
      <c r="R411" t="s">
        <v>8313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>
        <f t="shared" si="41"/>
        <v>6</v>
      </c>
    </row>
    <row r="412" spans="1:22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9" t="s">
        <v>8308</v>
      </c>
      <c r="R412" t="s">
        <v>8313</v>
      </c>
      <c r="S412" s="13">
        <f t="shared" si="38"/>
        <v>42113.981446759266</v>
      </c>
      <c r="T412" s="13">
        <f t="shared" si="39"/>
        <v>42173.981446759266</v>
      </c>
      <c r="U412">
        <f t="shared" si="40"/>
        <v>2015</v>
      </c>
      <c r="V412">
        <f t="shared" si="41"/>
        <v>4</v>
      </c>
    </row>
    <row r="413" spans="1:22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9" t="s">
        <v>8308</v>
      </c>
      <c r="R413" t="s">
        <v>8313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>
        <f t="shared" si="41"/>
        <v>11</v>
      </c>
    </row>
    <row r="414" spans="1:22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9" t="s">
        <v>8308</v>
      </c>
      <c r="R414" t="s">
        <v>8313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>
        <f t="shared" si="41"/>
        <v>7</v>
      </c>
    </row>
    <row r="415" spans="1:22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9" t="s">
        <v>8308</v>
      </c>
      <c r="R415" t="s">
        <v>8313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>
        <f t="shared" si="41"/>
        <v>6</v>
      </c>
    </row>
    <row r="416" spans="1:22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9" t="s">
        <v>8308</v>
      </c>
      <c r="R416" t="s">
        <v>8313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>
        <f t="shared" si="41"/>
        <v>9</v>
      </c>
    </row>
    <row r="417" spans="1:22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9" t="s">
        <v>8308</v>
      </c>
      <c r="R417" t="s">
        <v>8313</v>
      </c>
      <c r="S417" s="13">
        <f t="shared" si="38"/>
        <v>41904.851875</v>
      </c>
      <c r="T417" s="13">
        <f t="shared" si="39"/>
        <v>41929.5</v>
      </c>
      <c r="U417">
        <f t="shared" si="40"/>
        <v>2014</v>
      </c>
      <c r="V417">
        <f t="shared" si="41"/>
        <v>9</v>
      </c>
    </row>
    <row r="418" spans="1:22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9" t="s">
        <v>8308</v>
      </c>
      <c r="R418" t="s">
        <v>8313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>
        <f t="shared" si="41"/>
        <v>1</v>
      </c>
    </row>
    <row r="419" spans="1:22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9" t="s">
        <v>8308</v>
      </c>
      <c r="R419" t="s">
        <v>8313</v>
      </c>
      <c r="S419" s="13">
        <f t="shared" si="38"/>
        <v>41360.970601851855</v>
      </c>
      <c r="T419" s="13">
        <f t="shared" si="39"/>
        <v>41372.189583333333</v>
      </c>
      <c r="U419">
        <f t="shared" si="40"/>
        <v>2013</v>
      </c>
      <c r="V419">
        <f t="shared" si="41"/>
        <v>3</v>
      </c>
    </row>
    <row r="420" spans="1:22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9" t="s">
        <v>8308</v>
      </c>
      <c r="R420" t="s">
        <v>8313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>
        <f t="shared" si="41"/>
        <v>6</v>
      </c>
    </row>
    <row r="421" spans="1:22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9" t="s">
        <v>8308</v>
      </c>
      <c r="R421" t="s">
        <v>8313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>
        <f t="shared" si="41"/>
        <v>4</v>
      </c>
    </row>
    <row r="422" spans="1:22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9" t="s">
        <v>8308</v>
      </c>
      <c r="R422" t="s">
        <v>8314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>
        <f t="shared" si="41"/>
        <v>2</v>
      </c>
    </row>
    <row r="423" spans="1:22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9" t="s">
        <v>8308</v>
      </c>
      <c r="R423" t="s">
        <v>8314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>
        <f t="shared" si="41"/>
        <v>6</v>
      </c>
    </row>
    <row r="424" spans="1:22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9" t="s">
        <v>8308</v>
      </c>
      <c r="R424" t="s">
        <v>8314</v>
      </c>
      <c r="S424" s="13">
        <f t="shared" si="38"/>
        <v>41863.260381944441</v>
      </c>
      <c r="T424" s="13">
        <f t="shared" si="39"/>
        <v>41893.260381944441</v>
      </c>
      <c r="U424">
        <f t="shared" si="40"/>
        <v>2014</v>
      </c>
      <c r="V424">
        <f t="shared" si="41"/>
        <v>8</v>
      </c>
    </row>
    <row r="425" spans="1:22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9" t="s">
        <v>8308</v>
      </c>
      <c r="R425" t="s">
        <v>8314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>
        <f t="shared" si="41"/>
        <v>5</v>
      </c>
    </row>
    <row r="426" spans="1:22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9" t="s">
        <v>8308</v>
      </c>
      <c r="R426" t="s">
        <v>8314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>
        <f t="shared" si="41"/>
        <v>1</v>
      </c>
    </row>
    <row r="427" spans="1:22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9" t="s">
        <v>8308</v>
      </c>
      <c r="R427" t="s">
        <v>8314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>
        <f t="shared" si="41"/>
        <v>9</v>
      </c>
    </row>
    <row r="428" spans="1:22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9" t="s">
        <v>8308</v>
      </c>
      <c r="R428" t="s">
        <v>8314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>
        <f t="shared" si="41"/>
        <v>1</v>
      </c>
    </row>
    <row r="429" spans="1:22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9" t="s">
        <v>8308</v>
      </c>
      <c r="R429" t="s">
        <v>8314</v>
      </c>
      <c r="S429" s="13">
        <f t="shared" si="38"/>
        <v>42285.909027777772</v>
      </c>
      <c r="T429" s="13">
        <f t="shared" si="39"/>
        <v>42299.790972222225</v>
      </c>
      <c r="U429">
        <f t="shared" si="40"/>
        <v>2015</v>
      </c>
      <c r="V429">
        <f t="shared" si="41"/>
        <v>10</v>
      </c>
    </row>
    <row r="430" spans="1:22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9" t="s">
        <v>8308</v>
      </c>
      <c r="R430" t="s">
        <v>8314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>
        <f t="shared" si="41"/>
        <v>5</v>
      </c>
    </row>
    <row r="431" spans="1:22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9" t="s">
        <v>8308</v>
      </c>
      <c r="R431" t="s">
        <v>8314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>
        <f t="shared" si="41"/>
        <v>9</v>
      </c>
    </row>
    <row r="432" spans="1:22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9" t="s">
        <v>8308</v>
      </c>
      <c r="R432" t="s">
        <v>8314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>
        <f t="shared" si="41"/>
        <v>8</v>
      </c>
    </row>
    <row r="433" spans="1:22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9" t="s">
        <v>8308</v>
      </c>
      <c r="R433" t="s">
        <v>8314</v>
      </c>
      <c r="S433" s="13">
        <f t="shared" si="38"/>
        <v>42526.871331018512</v>
      </c>
      <c r="T433" s="13">
        <f t="shared" si="39"/>
        <v>42556.871331018512</v>
      </c>
      <c r="U433">
        <f t="shared" si="40"/>
        <v>2016</v>
      </c>
      <c r="V433">
        <f t="shared" si="41"/>
        <v>6</v>
      </c>
    </row>
    <row r="434" spans="1:22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9" t="s">
        <v>8308</v>
      </c>
      <c r="R434" t="s">
        <v>8314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>
        <f t="shared" si="41"/>
        <v>8</v>
      </c>
    </row>
    <row r="435" spans="1:22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9" t="s">
        <v>8308</v>
      </c>
      <c r="R435" t="s">
        <v>8314</v>
      </c>
      <c r="S435" s="13">
        <f t="shared" si="38"/>
        <v>42228.629884259266</v>
      </c>
      <c r="T435" s="13">
        <f t="shared" si="39"/>
        <v>42288.629884259266</v>
      </c>
      <c r="U435">
        <f t="shared" si="40"/>
        <v>2015</v>
      </c>
      <c r="V435">
        <f t="shared" si="41"/>
        <v>8</v>
      </c>
    </row>
    <row r="436" spans="1:22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9" t="s">
        <v>8308</v>
      </c>
      <c r="R436" t="s">
        <v>8314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>
        <f t="shared" si="41"/>
        <v>10</v>
      </c>
    </row>
    <row r="437" spans="1:22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9" t="s">
        <v>8308</v>
      </c>
      <c r="R437" t="s">
        <v>8314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>
        <f t="shared" si="41"/>
        <v>8</v>
      </c>
    </row>
    <row r="438" spans="1:22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9" t="s">
        <v>8308</v>
      </c>
      <c r="R438" t="s">
        <v>8314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>
        <f t="shared" si="41"/>
        <v>7</v>
      </c>
    </row>
    <row r="439" spans="1:22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9" t="s">
        <v>8308</v>
      </c>
      <c r="R439" t="s">
        <v>8314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>
        <f t="shared" si="41"/>
        <v>8</v>
      </c>
    </row>
    <row r="440" spans="1:22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9" t="s">
        <v>8308</v>
      </c>
      <c r="R440" t="s">
        <v>8314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>
        <f t="shared" si="41"/>
        <v>10</v>
      </c>
    </row>
    <row r="441" spans="1:22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9" t="s">
        <v>8308</v>
      </c>
      <c r="R441" t="s">
        <v>8314</v>
      </c>
      <c r="S441" s="13">
        <f t="shared" si="38"/>
        <v>41919.761782407404</v>
      </c>
      <c r="T441" s="13">
        <f t="shared" si="39"/>
        <v>41929.761782407404</v>
      </c>
      <c r="U441">
        <f t="shared" si="40"/>
        <v>2014</v>
      </c>
      <c r="V441">
        <f t="shared" si="41"/>
        <v>10</v>
      </c>
    </row>
    <row r="442" spans="1:22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9" t="s">
        <v>8308</v>
      </c>
      <c r="R442" t="s">
        <v>8314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>
        <f t="shared" si="41"/>
        <v>2</v>
      </c>
    </row>
    <row r="443" spans="1:22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9" t="s">
        <v>8308</v>
      </c>
      <c r="R443" t="s">
        <v>8314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>
        <f t="shared" si="41"/>
        <v>10</v>
      </c>
    </row>
    <row r="444" spans="1:22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9" t="s">
        <v>8308</v>
      </c>
      <c r="R444" t="s">
        <v>8314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>
        <f t="shared" si="41"/>
        <v>1</v>
      </c>
    </row>
    <row r="445" spans="1:22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9" t="s">
        <v>8308</v>
      </c>
      <c r="R445" t="s">
        <v>8314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>
        <f t="shared" si="41"/>
        <v>1</v>
      </c>
    </row>
    <row r="446" spans="1:22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9" t="s">
        <v>8308</v>
      </c>
      <c r="R446" t="s">
        <v>8314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2011</v>
      </c>
      <c r="V446">
        <f t="shared" si="41"/>
        <v>12</v>
      </c>
    </row>
    <row r="447" spans="1:22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9" t="s">
        <v>8308</v>
      </c>
      <c r="R447" t="s">
        <v>8314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>
        <f t="shared" si="41"/>
        <v>5</v>
      </c>
    </row>
    <row r="448" spans="1:22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9" t="s">
        <v>8308</v>
      </c>
      <c r="R448" t="s">
        <v>8314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>
        <f t="shared" si="41"/>
        <v>2</v>
      </c>
    </row>
    <row r="449" spans="1:22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9" t="s">
        <v>8308</v>
      </c>
      <c r="R449" t="s">
        <v>8314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>
        <f t="shared" si="41"/>
        <v>2</v>
      </c>
    </row>
    <row r="450" spans="1:22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s="9" t="s">
        <v>8308</v>
      </c>
      <c r="R450" t="s">
        <v>8314</v>
      </c>
      <c r="S450" s="13">
        <f t="shared" si="38"/>
        <v>41753.758043981477</v>
      </c>
      <c r="T450" s="13">
        <f t="shared" si="39"/>
        <v>41773.758043981477</v>
      </c>
      <c r="U450">
        <f t="shared" si="40"/>
        <v>2014</v>
      </c>
      <c r="V450">
        <f t="shared" si="41"/>
        <v>4</v>
      </c>
    </row>
    <row r="451" spans="1:22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ROUND(E451/D451*100,0)</f>
        <v>2</v>
      </c>
      <c r="P451">
        <f t="shared" ref="P451:P514" si="43">IFERROR(ROUND(E451/L451,2),0)</f>
        <v>9</v>
      </c>
      <c r="Q451" s="9" t="s">
        <v>8308</v>
      </c>
      <c r="R451" t="s">
        <v>8314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>
        <f t="shared" ref="U451:U514" si="46">YEAR(S451)</f>
        <v>2013</v>
      </c>
      <c r="V451">
        <f t="shared" ref="V451:V514" si="47">MONTH(S451)</f>
        <v>9</v>
      </c>
    </row>
    <row r="452" spans="1:22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9" t="s">
        <v>8308</v>
      </c>
      <c r="R452" t="s">
        <v>8314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>
        <f t="shared" si="47"/>
        <v>1</v>
      </c>
    </row>
    <row r="453" spans="1:22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9" t="s">
        <v>8308</v>
      </c>
      <c r="R453" t="s">
        <v>8314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2013</v>
      </c>
      <c r="V453">
        <f t="shared" si="47"/>
        <v>12</v>
      </c>
    </row>
    <row r="454" spans="1:22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9" t="s">
        <v>8308</v>
      </c>
      <c r="R454" t="s">
        <v>8314</v>
      </c>
      <c r="S454" s="13">
        <f t="shared" si="44"/>
        <v>42107.703877314809</v>
      </c>
      <c r="T454" s="13">
        <f t="shared" si="45"/>
        <v>42137.703877314809</v>
      </c>
      <c r="U454">
        <f t="shared" si="46"/>
        <v>2015</v>
      </c>
      <c r="V454">
        <f t="shared" si="47"/>
        <v>4</v>
      </c>
    </row>
    <row r="455" spans="1:22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9" t="s">
        <v>8308</v>
      </c>
      <c r="R455" t="s">
        <v>8314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>
        <f t="shared" si="47"/>
        <v>2</v>
      </c>
    </row>
    <row r="456" spans="1:22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9" t="s">
        <v>8308</v>
      </c>
      <c r="R456" t="s">
        <v>8314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>
        <f t="shared" si="47"/>
        <v>10</v>
      </c>
    </row>
    <row r="457" spans="1:22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9" t="s">
        <v>8308</v>
      </c>
      <c r="R457" t="s">
        <v>8314</v>
      </c>
      <c r="S457" s="13">
        <f t="shared" si="44"/>
        <v>40971.002569444441</v>
      </c>
      <c r="T457" s="13">
        <f t="shared" si="45"/>
        <v>41016.021527777775</v>
      </c>
      <c r="U457">
        <f t="shared" si="46"/>
        <v>2012</v>
      </c>
      <c r="V457">
        <f t="shared" si="47"/>
        <v>3</v>
      </c>
    </row>
    <row r="458" spans="1:22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9" t="s">
        <v>8308</v>
      </c>
      <c r="R458" t="s">
        <v>8314</v>
      </c>
      <c r="S458" s="13">
        <f t="shared" si="44"/>
        <v>41547.694456018515</v>
      </c>
      <c r="T458" s="13">
        <f t="shared" si="45"/>
        <v>41569.165972222225</v>
      </c>
      <c r="U458">
        <f t="shared" si="46"/>
        <v>2013</v>
      </c>
      <c r="V458">
        <f t="shared" si="47"/>
        <v>9</v>
      </c>
    </row>
    <row r="459" spans="1:22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9" t="s">
        <v>8308</v>
      </c>
      <c r="R459" t="s">
        <v>8314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>
        <f t="shared" si="47"/>
        <v>7</v>
      </c>
    </row>
    <row r="460" spans="1:22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9" t="s">
        <v>8308</v>
      </c>
      <c r="R460" t="s">
        <v>8314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>
        <f t="shared" si="47"/>
        <v>4</v>
      </c>
    </row>
    <row r="461" spans="1:22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9" t="s">
        <v>8308</v>
      </c>
      <c r="R461" t="s">
        <v>8314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>
        <f t="shared" si="47"/>
        <v>9</v>
      </c>
    </row>
    <row r="462" spans="1:22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9" t="s">
        <v>8308</v>
      </c>
      <c r="R462" t="s">
        <v>8314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>
        <f t="shared" si="47"/>
        <v>4</v>
      </c>
    </row>
    <row r="463" spans="1:22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9" t="s">
        <v>8308</v>
      </c>
      <c r="R463" t="s">
        <v>8314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>
        <f t="shared" si="47"/>
        <v>5</v>
      </c>
    </row>
    <row r="464" spans="1:22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9" t="s">
        <v>8308</v>
      </c>
      <c r="R464" t="s">
        <v>8314</v>
      </c>
      <c r="S464" s="13">
        <f t="shared" si="44"/>
        <v>40705.126631944448</v>
      </c>
      <c r="T464" s="13">
        <f t="shared" si="45"/>
        <v>40765.126631944448</v>
      </c>
      <c r="U464">
        <f t="shared" si="46"/>
        <v>2011</v>
      </c>
      <c r="V464">
        <f t="shared" si="47"/>
        <v>6</v>
      </c>
    </row>
    <row r="465" spans="1:22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9" t="s">
        <v>8308</v>
      </c>
      <c r="R465" t="s">
        <v>8314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>
        <f t="shared" si="47"/>
        <v>7</v>
      </c>
    </row>
    <row r="466" spans="1:22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9" t="s">
        <v>8308</v>
      </c>
      <c r="R466" t="s">
        <v>8314</v>
      </c>
      <c r="S466" s="13">
        <f t="shared" si="44"/>
        <v>42488.848784722228</v>
      </c>
      <c r="T466" s="13">
        <f t="shared" si="45"/>
        <v>42508.848784722228</v>
      </c>
      <c r="U466">
        <f t="shared" si="46"/>
        <v>2016</v>
      </c>
      <c r="V466">
        <f t="shared" si="47"/>
        <v>4</v>
      </c>
    </row>
    <row r="467" spans="1:22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9" t="s">
        <v>8308</v>
      </c>
      <c r="R467" t="s">
        <v>8314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>
        <f t="shared" si="47"/>
        <v>6</v>
      </c>
    </row>
    <row r="468" spans="1:22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9" t="s">
        <v>8308</v>
      </c>
      <c r="R468" t="s">
        <v>8314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>
        <f t="shared" si="47"/>
        <v>8</v>
      </c>
    </row>
    <row r="469" spans="1:22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9" t="s">
        <v>8308</v>
      </c>
      <c r="R469" t="s">
        <v>8314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>
        <f t="shared" si="47"/>
        <v>8</v>
      </c>
    </row>
    <row r="470" spans="1:22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9" t="s">
        <v>8308</v>
      </c>
      <c r="R470" t="s">
        <v>8314</v>
      </c>
      <c r="S470" s="13">
        <f t="shared" si="44"/>
        <v>41041.167627314811</v>
      </c>
      <c r="T470" s="13">
        <f t="shared" si="45"/>
        <v>41101.160474537035</v>
      </c>
      <c r="U470">
        <f t="shared" si="46"/>
        <v>2012</v>
      </c>
      <c r="V470">
        <f t="shared" si="47"/>
        <v>5</v>
      </c>
    </row>
    <row r="471" spans="1:22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9" t="s">
        <v>8308</v>
      </c>
      <c r="R471" t="s">
        <v>8314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>
        <f t="shared" si="47"/>
        <v>7</v>
      </c>
    </row>
    <row r="472" spans="1:22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9" t="s">
        <v>8308</v>
      </c>
      <c r="R472" t="s">
        <v>8314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2013</v>
      </c>
      <c r="V472">
        <f t="shared" si="47"/>
        <v>11</v>
      </c>
    </row>
    <row r="473" spans="1:22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9" t="s">
        <v>8308</v>
      </c>
      <c r="R473" t="s">
        <v>8314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>
        <f t="shared" si="47"/>
        <v>3</v>
      </c>
    </row>
    <row r="474" spans="1:22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9" t="s">
        <v>8308</v>
      </c>
      <c r="R474" t="s">
        <v>8314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>
        <f t="shared" si="47"/>
        <v>7</v>
      </c>
    </row>
    <row r="475" spans="1:22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9" t="s">
        <v>8308</v>
      </c>
      <c r="R475" t="s">
        <v>8314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>
        <f t="shared" si="47"/>
        <v>8</v>
      </c>
    </row>
    <row r="476" spans="1:22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9" t="s">
        <v>8308</v>
      </c>
      <c r="R476" t="s">
        <v>8314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>
        <f t="shared" si="47"/>
        <v>1</v>
      </c>
    </row>
    <row r="477" spans="1:22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9" t="s">
        <v>8308</v>
      </c>
      <c r="R477" t="s">
        <v>8314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>
        <f t="shared" si="47"/>
        <v>4</v>
      </c>
    </row>
    <row r="478" spans="1:22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9" t="s">
        <v>8308</v>
      </c>
      <c r="R478" t="s">
        <v>8314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>
        <f t="shared" si="47"/>
        <v>4</v>
      </c>
    </row>
    <row r="479" spans="1:22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9" t="s">
        <v>8308</v>
      </c>
      <c r="R479" t="s">
        <v>8314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>
        <f t="shared" si="47"/>
        <v>3</v>
      </c>
    </row>
    <row r="480" spans="1:22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9" t="s">
        <v>8308</v>
      </c>
      <c r="R480" t="s">
        <v>8314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>
        <f t="shared" si="47"/>
        <v>3</v>
      </c>
    </row>
    <row r="481" spans="1:22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9" t="s">
        <v>8308</v>
      </c>
      <c r="R481" t="s">
        <v>8314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>
        <f t="shared" si="47"/>
        <v>9</v>
      </c>
    </row>
    <row r="482" spans="1:22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9" t="s">
        <v>8308</v>
      </c>
      <c r="R482" t="s">
        <v>8314</v>
      </c>
      <c r="S482" s="13">
        <f t="shared" si="44"/>
        <v>41465.500173611108</v>
      </c>
      <c r="T482" s="13">
        <f t="shared" si="45"/>
        <v>41495.500173611108</v>
      </c>
      <c r="U482">
        <f t="shared" si="46"/>
        <v>2013</v>
      </c>
      <c r="V482">
        <f t="shared" si="47"/>
        <v>7</v>
      </c>
    </row>
    <row r="483" spans="1:22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9" t="s">
        <v>8308</v>
      </c>
      <c r="R483" t="s">
        <v>8314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>
        <f t="shared" si="47"/>
        <v>9</v>
      </c>
    </row>
    <row r="484" spans="1:22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9" t="s">
        <v>8308</v>
      </c>
      <c r="R484" t="s">
        <v>8314</v>
      </c>
      <c r="S484" s="13">
        <f t="shared" si="44"/>
        <v>42447.896875000006</v>
      </c>
      <c r="T484" s="13">
        <f t="shared" si="45"/>
        <v>42474.606944444444</v>
      </c>
      <c r="U484">
        <f t="shared" si="46"/>
        <v>2016</v>
      </c>
      <c r="V484">
        <f t="shared" si="47"/>
        <v>3</v>
      </c>
    </row>
    <row r="485" spans="1:22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9" t="s">
        <v>8308</v>
      </c>
      <c r="R485" t="s">
        <v>8314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2012</v>
      </c>
      <c r="V485">
        <f t="shared" si="47"/>
        <v>11</v>
      </c>
    </row>
    <row r="486" spans="1:22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9" t="s">
        <v>8308</v>
      </c>
      <c r="R486" t="s">
        <v>8314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>
        <f t="shared" si="47"/>
        <v>9</v>
      </c>
    </row>
    <row r="487" spans="1:22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9" t="s">
        <v>8308</v>
      </c>
      <c r="R487" t="s">
        <v>8314</v>
      </c>
      <c r="S487" s="13">
        <f t="shared" si="44"/>
        <v>41381.50577546296</v>
      </c>
      <c r="T487" s="13">
        <f t="shared" si="45"/>
        <v>41411.50577546296</v>
      </c>
      <c r="U487">
        <f t="shared" si="46"/>
        <v>2013</v>
      </c>
      <c r="V487">
        <f t="shared" si="47"/>
        <v>4</v>
      </c>
    </row>
    <row r="488" spans="1:22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9" t="s">
        <v>8308</v>
      </c>
      <c r="R488" t="s">
        <v>8314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>
        <f t="shared" si="47"/>
        <v>5</v>
      </c>
    </row>
    <row r="489" spans="1:22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9" t="s">
        <v>8308</v>
      </c>
      <c r="R489" t="s">
        <v>8314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>
        <f t="shared" si="47"/>
        <v>10</v>
      </c>
    </row>
    <row r="490" spans="1:22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9" t="s">
        <v>8308</v>
      </c>
      <c r="R490" t="s">
        <v>8314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2016</v>
      </c>
      <c r="V490">
        <f t="shared" si="47"/>
        <v>12</v>
      </c>
    </row>
    <row r="491" spans="1:22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9" t="s">
        <v>8308</v>
      </c>
      <c r="R491" t="s">
        <v>8314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2011</v>
      </c>
      <c r="V491">
        <f t="shared" si="47"/>
        <v>12</v>
      </c>
    </row>
    <row r="492" spans="1:22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9" t="s">
        <v>8308</v>
      </c>
      <c r="R492" t="s">
        <v>8314</v>
      </c>
      <c r="S492" s="13">
        <f t="shared" si="44"/>
        <v>41113.968576388892</v>
      </c>
      <c r="T492" s="13">
        <f t="shared" si="45"/>
        <v>41143.968576388892</v>
      </c>
      <c r="U492">
        <f t="shared" si="46"/>
        <v>2012</v>
      </c>
      <c r="V492">
        <f t="shared" si="47"/>
        <v>7</v>
      </c>
    </row>
    <row r="493" spans="1:22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9" t="s">
        <v>8308</v>
      </c>
      <c r="R493" t="s">
        <v>8314</v>
      </c>
      <c r="S493" s="13">
        <f t="shared" si="44"/>
        <v>42366.982627314821</v>
      </c>
      <c r="T493" s="13">
        <f t="shared" si="45"/>
        <v>42396.982627314821</v>
      </c>
      <c r="U493">
        <f t="shared" si="46"/>
        <v>2015</v>
      </c>
      <c r="V493">
        <f t="shared" si="47"/>
        <v>12</v>
      </c>
    </row>
    <row r="494" spans="1:22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9" t="s">
        <v>8308</v>
      </c>
      <c r="R494" t="s">
        <v>8314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>
        <f t="shared" si="47"/>
        <v>8</v>
      </c>
    </row>
    <row r="495" spans="1:22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9" t="s">
        <v>8308</v>
      </c>
      <c r="R495" t="s">
        <v>8314</v>
      </c>
      <c r="S495" s="13">
        <f t="shared" si="44"/>
        <v>42114.726134259254</v>
      </c>
      <c r="T495" s="13">
        <f t="shared" si="45"/>
        <v>42144.726134259254</v>
      </c>
      <c r="U495">
        <f t="shared" si="46"/>
        <v>2015</v>
      </c>
      <c r="V495">
        <f t="shared" si="47"/>
        <v>4</v>
      </c>
    </row>
    <row r="496" spans="1:22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9" t="s">
        <v>8308</v>
      </c>
      <c r="R496" t="s">
        <v>8314</v>
      </c>
      <c r="S496" s="13">
        <f t="shared" si="44"/>
        <v>41799.830613425926</v>
      </c>
      <c r="T496" s="13">
        <f t="shared" si="45"/>
        <v>41823.125</v>
      </c>
      <c r="U496">
        <f t="shared" si="46"/>
        <v>2014</v>
      </c>
      <c r="V496">
        <f t="shared" si="47"/>
        <v>6</v>
      </c>
    </row>
    <row r="497" spans="1:22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9" t="s">
        <v>8308</v>
      </c>
      <c r="R497" t="s">
        <v>8314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>
        <f t="shared" si="47"/>
        <v>6</v>
      </c>
    </row>
    <row r="498" spans="1:22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9" t="s">
        <v>8308</v>
      </c>
      <c r="R498" t="s">
        <v>8314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2013</v>
      </c>
      <c r="V498">
        <f t="shared" si="47"/>
        <v>12</v>
      </c>
    </row>
    <row r="499" spans="1:22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9" t="s">
        <v>8308</v>
      </c>
      <c r="R499" t="s">
        <v>8314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>
        <f t="shared" si="47"/>
        <v>11</v>
      </c>
    </row>
    <row r="500" spans="1:22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9" t="s">
        <v>8308</v>
      </c>
      <c r="R500" t="s">
        <v>8314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>
        <f t="shared" si="47"/>
        <v>11</v>
      </c>
    </row>
    <row r="501" spans="1:22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9" t="s">
        <v>8308</v>
      </c>
      <c r="R501" t="s">
        <v>8314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>
        <f t="shared" si="47"/>
        <v>8</v>
      </c>
    </row>
    <row r="502" spans="1:22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9" t="s">
        <v>8308</v>
      </c>
      <c r="R502" t="s">
        <v>8314</v>
      </c>
      <c r="S502" s="13">
        <f t="shared" si="44"/>
        <v>40247.886006944449</v>
      </c>
      <c r="T502" s="13">
        <f t="shared" si="45"/>
        <v>40306.927777777775</v>
      </c>
      <c r="U502">
        <f t="shared" si="46"/>
        <v>2010</v>
      </c>
      <c r="V502">
        <f t="shared" si="47"/>
        <v>3</v>
      </c>
    </row>
    <row r="503" spans="1:22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9" t="s">
        <v>8308</v>
      </c>
      <c r="R503" t="s">
        <v>8314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>
        <f t="shared" si="47"/>
        <v>6</v>
      </c>
    </row>
    <row r="504" spans="1:22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9" t="s">
        <v>8308</v>
      </c>
      <c r="R504" t="s">
        <v>8314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>
        <f t="shared" si="47"/>
        <v>2</v>
      </c>
    </row>
    <row r="505" spans="1:22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9" t="s">
        <v>8308</v>
      </c>
      <c r="R505" t="s">
        <v>8314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2014</v>
      </c>
      <c r="V505">
        <f t="shared" si="47"/>
        <v>12</v>
      </c>
    </row>
    <row r="506" spans="1:22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9" t="s">
        <v>8308</v>
      </c>
      <c r="R506" t="s">
        <v>8314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>
        <f t="shared" si="47"/>
        <v>2</v>
      </c>
    </row>
    <row r="507" spans="1:22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9" t="s">
        <v>8308</v>
      </c>
      <c r="R507" t="s">
        <v>8314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>
        <f t="shared" si="47"/>
        <v>11</v>
      </c>
    </row>
    <row r="508" spans="1:22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9" t="s">
        <v>8308</v>
      </c>
      <c r="R508" t="s">
        <v>8314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>
        <f t="shared" si="47"/>
        <v>7</v>
      </c>
    </row>
    <row r="509" spans="1:22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9" t="s">
        <v>8308</v>
      </c>
      <c r="R509" t="s">
        <v>8314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>
        <f t="shared" si="47"/>
        <v>9</v>
      </c>
    </row>
    <row r="510" spans="1:22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9" t="s">
        <v>8308</v>
      </c>
      <c r="R510" t="s">
        <v>8314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>
        <f t="shared" si="47"/>
        <v>3</v>
      </c>
    </row>
    <row r="511" spans="1:22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9" t="s">
        <v>8308</v>
      </c>
      <c r="R511" t="s">
        <v>8314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>
        <f t="shared" si="47"/>
        <v>5</v>
      </c>
    </row>
    <row r="512" spans="1:22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9" t="s">
        <v>8308</v>
      </c>
      <c r="R512" t="s">
        <v>8314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>
        <f t="shared" si="47"/>
        <v>1</v>
      </c>
    </row>
    <row r="513" spans="1:22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9" t="s">
        <v>8308</v>
      </c>
      <c r="R513" t="s">
        <v>8314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>
        <f t="shared" si="47"/>
        <v>3</v>
      </c>
    </row>
    <row r="514" spans="1:22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si="43"/>
        <v>5.5</v>
      </c>
      <c r="Q514" s="9" t="s">
        <v>8308</v>
      </c>
      <c r="R514" t="s">
        <v>8314</v>
      </c>
      <c r="S514" s="13">
        <f t="shared" si="44"/>
        <v>42649.742210648154</v>
      </c>
      <c r="T514" s="13">
        <f t="shared" si="45"/>
        <v>42694.783877314811</v>
      </c>
      <c r="U514">
        <f t="shared" si="46"/>
        <v>2016</v>
      </c>
      <c r="V514">
        <f t="shared" si="47"/>
        <v>10</v>
      </c>
    </row>
    <row r="515" spans="1:22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ROUND(E515/D515*100,0)</f>
        <v>14</v>
      </c>
      <c r="P515">
        <f t="shared" ref="P515:P578" si="49">IFERROR(ROUND(E515/L515,2),0)</f>
        <v>102.38</v>
      </c>
      <c r="Q515" s="9" t="s">
        <v>8308</v>
      </c>
      <c r="R515" t="s">
        <v>8314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>
        <f t="shared" ref="U515:U578" si="52">YEAR(S515)</f>
        <v>2016</v>
      </c>
      <c r="V515">
        <f t="shared" ref="V515:V578" si="53">MONTH(S515)</f>
        <v>7</v>
      </c>
    </row>
    <row r="516" spans="1:22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9" t="s">
        <v>8308</v>
      </c>
      <c r="R516" t="s">
        <v>8314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>
        <f t="shared" si="53"/>
        <v>7</v>
      </c>
    </row>
    <row r="517" spans="1:22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9" t="s">
        <v>8308</v>
      </c>
      <c r="R517" t="s">
        <v>8314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>
        <f t="shared" si="53"/>
        <v>11</v>
      </c>
    </row>
    <row r="518" spans="1:22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9" t="s">
        <v>8308</v>
      </c>
      <c r="R518" t="s">
        <v>8314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>
        <f t="shared" si="53"/>
        <v>3</v>
      </c>
    </row>
    <row r="519" spans="1:22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9" t="s">
        <v>8308</v>
      </c>
      <c r="R519" t="s">
        <v>8314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>
        <f t="shared" si="53"/>
        <v>1</v>
      </c>
    </row>
    <row r="520" spans="1:22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9" t="s">
        <v>8308</v>
      </c>
      <c r="R520" t="s">
        <v>8314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>
        <f t="shared" si="53"/>
        <v>8</v>
      </c>
    </row>
    <row r="521" spans="1:22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9" t="s">
        <v>8308</v>
      </c>
      <c r="R521" t="s">
        <v>8314</v>
      </c>
      <c r="S521" s="13">
        <f t="shared" si="50"/>
        <v>41218.391446759262</v>
      </c>
      <c r="T521" s="13">
        <f t="shared" si="51"/>
        <v>41248.391446759262</v>
      </c>
      <c r="U521">
        <f t="shared" si="52"/>
        <v>2012</v>
      </c>
      <c r="V521">
        <f t="shared" si="53"/>
        <v>11</v>
      </c>
    </row>
    <row r="522" spans="1:22" ht="60" hidden="1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9" t="s">
        <v>8315</v>
      </c>
      <c r="R522" t="s">
        <v>8316</v>
      </c>
      <c r="S522" s="13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>
        <f t="shared" si="53"/>
        <v>11</v>
      </c>
    </row>
    <row r="523" spans="1:22" ht="60" hidden="1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9" t="s">
        <v>8315</v>
      </c>
      <c r="R523" t="s">
        <v>8316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>
        <f t="shared" si="53"/>
        <v>10</v>
      </c>
    </row>
    <row r="524" spans="1:22" ht="45" hidden="1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9" t="s">
        <v>8315</v>
      </c>
      <c r="R524" t="s">
        <v>8316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>
        <f t="shared" si="53"/>
        <v>3</v>
      </c>
    </row>
    <row r="525" spans="1:22" ht="60" hidden="1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9" t="s">
        <v>8315</v>
      </c>
      <c r="R525" t="s">
        <v>8316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>
        <f t="shared" si="53"/>
        <v>8</v>
      </c>
    </row>
    <row r="526" spans="1:22" ht="60" hidden="1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9" t="s">
        <v>8315</v>
      </c>
      <c r="R526" t="s">
        <v>8316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>
        <f t="shared" si="53"/>
        <v>5</v>
      </c>
    </row>
    <row r="527" spans="1:22" ht="60" hidden="1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9" t="s">
        <v>8315</v>
      </c>
      <c r="R527" t="s">
        <v>8316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>
        <f t="shared" si="53"/>
        <v>7</v>
      </c>
    </row>
    <row r="528" spans="1:22" ht="45" hidden="1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9" t="s">
        <v>8315</v>
      </c>
      <c r="R528" t="s">
        <v>8316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>
        <f t="shared" si="53"/>
        <v>7</v>
      </c>
    </row>
    <row r="529" spans="1:22" ht="60" hidden="1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9" t="s">
        <v>8315</v>
      </c>
      <c r="R529" t="s">
        <v>8316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>
        <f t="shared" si="53"/>
        <v>1</v>
      </c>
    </row>
    <row r="530" spans="1:22" ht="30" hidden="1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9" t="s">
        <v>8315</v>
      </c>
      <c r="R530" t="s">
        <v>8316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>
        <f t="shared" si="53"/>
        <v>5</v>
      </c>
    </row>
    <row r="531" spans="1:22" ht="60" hidden="1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9" t="s">
        <v>8315</v>
      </c>
      <c r="R531" t="s">
        <v>8316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2016</v>
      </c>
      <c r="V531">
        <f t="shared" si="53"/>
        <v>12</v>
      </c>
    </row>
    <row r="532" spans="1:22" ht="60" hidden="1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9" t="s">
        <v>8315</v>
      </c>
      <c r="R532" t="s">
        <v>8316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>
        <f t="shared" si="53"/>
        <v>6</v>
      </c>
    </row>
    <row r="533" spans="1:22" ht="60" hidden="1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9" t="s">
        <v>8315</v>
      </c>
      <c r="R533" t="s">
        <v>8316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>
        <f t="shared" si="53"/>
        <v>11</v>
      </c>
    </row>
    <row r="534" spans="1:22" ht="60" hidden="1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9" t="s">
        <v>8315</v>
      </c>
      <c r="R534" t="s">
        <v>8316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>
        <f t="shared" si="53"/>
        <v>4</v>
      </c>
    </row>
    <row r="535" spans="1:22" ht="60" hidden="1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9" t="s">
        <v>8315</v>
      </c>
      <c r="R535" t="s">
        <v>8316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>
        <f t="shared" si="53"/>
        <v>4</v>
      </c>
    </row>
    <row r="536" spans="1:22" ht="60" hidden="1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9" t="s">
        <v>8315</v>
      </c>
      <c r="R536" t="s">
        <v>8316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>
        <f t="shared" si="53"/>
        <v>9</v>
      </c>
    </row>
    <row r="537" spans="1:22" ht="45" hidden="1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9" t="s">
        <v>8315</v>
      </c>
      <c r="R537" t="s">
        <v>8316</v>
      </c>
      <c r="S537" s="13">
        <f t="shared" si="50"/>
        <v>42711.545196759253</v>
      </c>
      <c r="T537" s="13">
        <f t="shared" si="51"/>
        <v>42741.545196759253</v>
      </c>
      <c r="U537">
        <f t="shared" si="52"/>
        <v>2016</v>
      </c>
      <c r="V537">
        <f t="shared" si="53"/>
        <v>12</v>
      </c>
    </row>
    <row r="538" spans="1:22" ht="60" hidden="1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9" t="s">
        <v>8315</v>
      </c>
      <c r="R538" t="s">
        <v>8316</v>
      </c>
      <c r="S538" s="13">
        <f t="shared" si="50"/>
        <v>42179.344988425932</v>
      </c>
      <c r="T538" s="13">
        <f t="shared" si="51"/>
        <v>42219.75</v>
      </c>
      <c r="U538">
        <f t="shared" si="52"/>
        <v>2015</v>
      </c>
      <c r="V538">
        <f t="shared" si="53"/>
        <v>6</v>
      </c>
    </row>
    <row r="539" spans="1:22" ht="60" hidden="1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9" t="s">
        <v>8315</v>
      </c>
      <c r="R539" t="s">
        <v>8316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>
        <f t="shared" si="53"/>
        <v>10</v>
      </c>
    </row>
    <row r="540" spans="1:22" ht="60" hidden="1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9" t="s">
        <v>8315</v>
      </c>
      <c r="R540" t="s">
        <v>8316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>
        <f t="shared" si="53"/>
        <v>4</v>
      </c>
    </row>
    <row r="541" spans="1:22" ht="45" hidden="1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9" t="s">
        <v>8315</v>
      </c>
      <c r="R541" t="s">
        <v>8316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>
        <f t="shared" si="53"/>
        <v>6</v>
      </c>
    </row>
    <row r="542" spans="1:22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9" t="s">
        <v>8317</v>
      </c>
      <c r="R542" t="s">
        <v>8318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>
        <f t="shared" si="53"/>
        <v>1</v>
      </c>
    </row>
    <row r="543" spans="1:22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9" t="s">
        <v>8317</v>
      </c>
      <c r="R543" t="s">
        <v>8318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>
        <f t="shared" si="53"/>
        <v>9</v>
      </c>
    </row>
    <row r="544" spans="1:22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9" t="s">
        <v>8317</v>
      </c>
      <c r="R544" t="s">
        <v>8318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>
        <f t="shared" si="53"/>
        <v>3</v>
      </c>
    </row>
    <row r="545" spans="1:22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9" t="s">
        <v>8317</v>
      </c>
      <c r="R545" t="s">
        <v>8318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>
        <f t="shared" si="53"/>
        <v>10</v>
      </c>
    </row>
    <row r="546" spans="1:22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9" t="s">
        <v>8317</v>
      </c>
      <c r="R546" t="s">
        <v>8318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>
        <f t="shared" si="53"/>
        <v>6</v>
      </c>
    </row>
    <row r="547" spans="1:22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9" t="s">
        <v>8317</v>
      </c>
      <c r="R547" t="s">
        <v>8318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>
        <f t="shared" si="53"/>
        <v>10</v>
      </c>
    </row>
    <row r="548" spans="1:22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9" t="s">
        <v>8317</v>
      </c>
      <c r="R548" t="s">
        <v>8318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>
        <f t="shared" si="53"/>
        <v>9</v>
      </c>
    </row>
    <row r="549" spans="1:22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9" t="s">
        <v>8317</v>
      </c>
      <c r="R549" t="s">
        <v>8318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>
        <f t="shared" si="53"/>
        <v>1</v>
      </c>
    </row>
    <row r="550" spans="1:22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9" t="s">
        <v>8317</v>
      </c>
      <c r="R550" t="s">
        <v>8318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>
        <f t="shared" si="53"/>
        <v>9</v>
      </c>
    </row>
    <row r="551" spans="1:22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9" t="s">
        <v>8317</v>
      </c>
      <c r="R551" t="s">
        <v>8318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>
        <f t="shared" si="53"/>
        <v>6</v>
      </c>
    </row>
    <row r="552" spans="1:22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9" t="s">
        <v>8317</v>
      </c>
      <c r="R552" t="s">
        <v>8318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>
        <f t="shared" si="53"/>
        <v>1</v>
      </c>
    </row>
    <row r="553" spans="1:22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9" t="s">
        <v>8317</v>
      </c>
      <c r="R553" t="s">
        <v>8318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>
        <f t="shared" si="53"/>
        <v>6</v>
      </c>
    </row>
    <row r="554" spans="1:22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9" t="s">
        <v>8317</v>
      </c>
      <c r="R554" t="s">
        <v>8318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2015</v>
      </c>
      <c r="V554">
        <f t="shared" si="53"/>
        <v>11</v>
      </c>
    </row>
    <row r="555" spans="1:22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9" t="s">
        <v>8317</v>
      </c>
      <c r="R555" t="s">
        <v>8318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>
        <f t="shared" si="53"/>
        <v>10</v>
      </c>
    </row>
    <row r="556" spans="1:22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9" t="s">
        <v>8317</v>
      </c>
      <c r="R556" t="s">
        <v>8318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>
        <f t="shared" si="53"/>
        <v>9</v>
      </c>
    </row>
    <row r="557" spans="1:22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9" t="s">
        <v>8317</v>
      </c>
      <c r="R557" t="s">
        <v>8318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>
        <f t="shared" si="53"/>
        <v>5</v>
      </c>
    </row>
    <row r="558" spans="1:22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9" t="s">
        <v>8317</v>
      </c>
      <c r="R558" t="s">
        <v>8318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2015</v>
      </c>
      <c r="V558">
        <f t="shared" si="53"/>
        <v>12</v>
      </c>
    </row>
    <row r="559" spans="1:22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9" t="s">
        <v>8317</v>
      </c>
      <c r="R559" t="s">
        <v>8318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>
        <f t="shared" si="53"/>
        <v>11</v>
      </c>
    </row>
    <row r="560" spans="1:22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9" t="s">
        <v>8317</v>
      </c>
      <c r="R560" t="s">
        <v>8318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>
        <f t="shared" si="53"/>
        <v>2</v>
      </c>
    </row>
    <row r="561" spans="1:22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9" t="s">
        <v>8317</v>
      </c>
      <c r="R561" t="s">
        <v>8318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>
        <f t="shared" si="53"/>
        <v>11</v>
      </c>
    </row>
    <row r="562" spans="1:22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9" t="s">
        <v>8317</v>
      </c>
      <c r="R562" t="s">
        <v>8318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>
        <f t="shared" si="53"/>
        <v>11</v>
      </c>
    </row>
    <row r="563" spans="1:22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9" t="s">
        <v>8317</v>
      </c>
      <c r="R563" t="s">
        <v>8318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>
        <f t="shared" si="53"/>
        <v>9</v>
      </c>
    </row>
    <row r="564" spans="1:22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9" t="s">
        <v>8317</v>
      </c>
      <c r="R564" t="s">
        <v>8318</v>
      </c>
      <c r="S564" s="13">
        <f t="shared" si="50"/>
        <v>42692.389062500006</v>
      </c>
      <c r="T564" s="13">
        <f t="shared" si="51"/>
        <v>42722.389062500006</v>
      </c>
      <c r="U564">
        <f t="shared" si="52"/>
        <v>2016</v>
      </c>
      <c r="V564">
        <f t="shared" si="53"/>
        <v>11</v>
      </c>
    </row>
    <row r="565" spans="1:22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9" t="s">
        <v>8317</v>
      </c>
      <c r="R565" t="s">
        <v>8318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>
        <f t="shared" si="53"/>
        <v>1</v>
      </c>
    </row>
    <row r="566" spans="1:22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9" t="s">
        <v>8317</v>
      </c>
      <c r="R566" t="s">
        <v>8318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>
        <f t="shared" si="53"/>
        <v>2</v>
      </c>
    </row>
    <row r="567" spans="1:22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9" t="s">
        <v>8317</v>
      </c>
      <c r="R567" t="s">
        <v>8318</v>
      </c>
      <c r="S567" s="13">
        <f t="shared" si="50"/>
        <v>42165.785289351858</v>
      </c>
      <c r="T567" s="13">
        <f t="shared" si="51"/>
        <v>42195.785289351858</v>
      </c>
      <c r="U567">
        <f t="shared" si="52"/>
        <v>2015</v>
      </c>
      <c r="V567">
        <f t="shared" si="53"/>
        <v>6</v>
      </c>
    </row>
    <row r="568" spans="1:22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9" t="s">
        <v>8317</v>
      </c>
      <c r="R568" t="s">
        <v>8318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>
        <f t="shared" si="53"/>
        <v>6</v>
      </c>
    </row>
    <row r="569" spans="1:22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9" t="s">
        <v>8317</v>
      </c>
      <c r="R569" t="s">
        <v>8318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2014</v>
      </c>
      <c r="V569">
        <f t="shared" si="53"/>
        <v>12</v>
      </c>
    </row>
    <row r="570" spans="1:22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9" t="s">
        <v>8317</v>
      </c>
      <c r="R570" t="s">
        <v>8318</v>
      </c>
      <c r="S570" s="13">
        <f t="shared" si="50"/>
        <v>42348.9215625</v>
      </c>
      <c r="T570" s="13">
        <f t="shared" si="51"/>
        <v>42385.458333333328</v>
      </c>
      <c r="U570">
        <f t="shared" si="52"/>
        <v>2015</v>
      </c>
      <c r="V570">
        <f t="shared" si="53"/>
        <v>12</v>
      </c>
    </row>
    <row r="571" spans="1:22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9" t="s">
        <v>8317</v>
      </c>
      <c r="R571" t="s">
        <v>8318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2015</v>
      </c>
      <c r="V571">
        <f t="shared" si="53"/>
        <v>12</v>
      </c>
    </row>
    <row r="572" spans="1:22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9" t="s">
        <v>8317</v>
      </c>
      <c r="R572" t="s">
        <v>8318</v>
      </c>
      <c r="S572" s="13">
        <f t="shared" si="50"/>
        <v>42388.798252314817</v>
      </c>
      <c r="T572" s="13">
        <f t="shared" si="51"/>
        <v>42418.798252314817</v>
      </c>
      <c r="U572">
        <f t="shared" si="52"/>
        <v>2016</v>
      </c>
      <c r="V572">
        <f t="shared" si="53"/>
        <v>1</v>
      </c>
    </row>
    <row r="573" spans="1:22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9" t="s">
        <v>8317</v>
      </c>
      <c r="R573" t="s">
        <v>8318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>
        <f t="shared" si="53"/>
        <v>7</v>
      </c>
    </row>
    <row r="574" spans="1:22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9" t="s">
        <v>8317</v>
      </c>
      <c r="R574" t="s">
        <v>8318</v>
      </c>
      <c r="S574" s="13">
        <f t="shared" si="50"/>
        <v>42282.71629629629</v>
      </c>
      <c r="T574" s="13">
        <f t="shared" si="51"/>
        <v>42312.757962962962</v>
      </c>
      <c r="U574">
        <f t="shared" si="52"/>
        <v>2015</v>
      </c>
      <c r="V574">
        <f t="shared" si="53"/>
        <v>10</v>
      </c>
    </row>
    <row r="575" spans="1:22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9" t="s">
        <v>8317</v>
      </c>
      <c r="R575" t="s">
        <v>8318</v>
      </c>
      <c r="S575" s="13">
        <f t="shared" si="50"/>
        <v>41963.050127314811</v>
      </c>
      <c r="T575" s="13">
        <f t="shared" si="51"/>
        <v>42022.05</v>
      </c>
      <c r="U575">
        <f t="shared" si="52"/>
        <v>2014</v>
      </c>
      <c r="V575">
        <f t="shared" si="53"/>
        <v>11</v>
      </c>
    </row>
    <row r="576" spans="1:22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9" t="s">
        <v>8317</v>
      </c>
      <c r="R576" t="s">
        <v>8318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>
        <f t="shared" si="53"/>
        <v>9</v>
      </c>
    </row>
    <row r="577" spans="1:22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9" t="s">
        <v>8317</v>
      </c>
      <c r="R577" t="s">
        <v>8318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>
        <f t="shared" si="53"/>
        <v>5</v>
      </c>
    </row>
    <row r="578" spans="1:22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>
        <f t="shared" si="49"/>
        <v>1</v>
      </c>
      <c r="Q578" s="9" t="s">
        <v>8317</v>
      </c>
      <c r="R578" t="s">
        <v>8318</v>
      </c>
      <c r="S578" s="13">
        <f t="shared" si="50"/>
        <v>42031.471666666665</v>
      </c>
      <c r="T578" s="13">
        <f t="shared" si="51"/>
        <v>42091.43</v>
      </c>
      <c r="U578">
        <f t="shared" si="52"/>
        <v>2015</v>
      </c>
      <c r="V578">
        <f t="shared" si="53"/>
        <v>1</v>
      </c>
    </row>
    <row r="579" spans="1:22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ROUND(E579/D579*100,0)</f>
        <v>0</v>
      </c>
      <c r="P579">
        <f t="shared" ref="P579:P642" si="55">IFERROR(ROUND(E579/L579,2),0)</f>
        <v>10</v>
      </c>
      <c r="Q579" s="9" t="s">
        <v>8317</v>
      </c>
      <c r="R579" t="s">
        <v>8318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>
        <f t="shared" ref="U579:U642" si="58">YEAR(S579)</f>
        <v>2016</v>
      </c>
      <c r="V579">
        <f t="shared" ref="V579:V642" si="59">MONTH(S579)</f>
        <v>3</v>
      </c>
    </row>
    <row r="580" spans="1:22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9" t="s">
        <v>8317</v>
      </c>
      <c r="R580" t="s">
        <v>8318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>
        <f t="shared" si="59"/>
        <v>8</v>
      </c>
    </row>
    <row r="581" spans="1:22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9" t="s">
        <v>8317</v>
      </c>
      <c r="R581" t="s">
        <v>8318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>
        <f t="shared" si="59"/>
        <v>11</v>
      </c>
    </row>
    <row r="582" spans="1:22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9" t="s">
        <v>8317</v>
      </c>
      <c r="R582" t="s">
        <v>8318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>
        <f t="shared" si="59"/>
        <v>8</v>
      </c>
    </row>
    <row r="583" spans="1:22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9" t="s">
        <v>8317</v>
      </c>
      <c r="R583" t="s">
        <v>8318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>
        <f t="shared" si="59"/>
        <v>7</v>
      </c>
    </row>
    <row r="584" spans="1:22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9" t="s">
        <v>8317</v>
      </c>
      <c r="R584" t="s">
        <v>8318</v>
      </c>
      <c r="S584" s="13">
        <f t="shared" si="56"/>
        <v>42055.739803240736</v>
      </c>
      <c r="T584" s="13">
        <f t="shared" si="57"/>
        <v>42078.75</v>
      </c>
      <c r="U584">
        <f t="shared" si="58"/>
        <v>2015</v>
      </c>
      <c r="V584">
        <f t="shared" si="59"/>
        <v>2</v>
      </c>
    </row>
    <row r="585" spans="1:22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9" t="s">
        <v>8317</v>
      </c>
      <c r="R585" t="s">
        <v>8318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>
        <f t="shared" si="59"/>
        <v>2</v>
      </c>
    </row>
    <row r="586" spans="1:22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9" t="s">
        <v>8317</v>
      </c>
      <c r="R586" t="s">
        <v>8318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>
        <f t="shared" si="59"/>
        <v>2</v>
      </c>
    </row>
    <row r="587" spans="1:22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9" t="s">
        <v>8317</v>
      </c>
      <c r="R587" t="s">
        <v>8318</v>
      </c>
      <c r="S587" s="13">
        <f t="shared" si="56"/>
        <v>42283.3909375</v>
      </c>
      <c r="T587" s="13">
        <f t="shared" si="57"/>
        <v>42339</v>
      </c>
      <c r="U587">
        <f t="shared" si="58"/>
        <v>2015</v>
      </c>
      <c r="V587">
        <f t="shared" si="59"/>
        <v>10</v>
      </c>
    </row>
    <row r="588" spans="1:22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9" t="s">
        <v>8317</v>
      </c>
      <c r="R588" t="s">
        <v>8318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>
        <f t="shared" si="59"/>
        <v>1</v>
      </c>
    </row>
    <row r="589" spans="1:22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9" t="s">
        <v>8317</v>
      </c>
      <c r="R589" t="s">
        <v>8318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>
        <f t="shared" si="59"/>
        <v>3</v>
      </c>
    </row>
    <row r="590" spans="1:22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9" t="s">
        <v>8317</v>
      </c>
      <c r="R590" t="s">
        <v>8318</v>
      </c>
      <c r="S590" s="13">
        <f t="shared" si="56"/>
        <v>42631.769513888896</v>
      </c>
      <c r="T590" s="13">
        <f t="shared" si="57"/>
        <v>42691.811180555553</v>
      </c>
      <c r="U590">
        <f t="shared" si="58"/>
        <v>2016</v>
      </c>
      <c r="V590">
        <f t="shared" si="59"/>
        <v>9</v>
      </c>
    </row>
    <row r="591" spans="1:22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9" t="s">
        <v>8317</v>
      </c>
      <c r="R591" t="s">
        <v>8318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>
        <f t="shared" si="59"/>
        <v>6</v>
      </c>
    </row>
    <row r="592" spans="1:22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9" t="s">
        <v>8317</v>
      </c>
      <c r="R592" t="s">
        <v>8318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>
        <f t="shared" si="59"/>
        <v>1</v>
      </c>
    </row>
    <row r="593" spans="1:22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9" t="s">
        <v>8317</v>
      </c>
      <c r="R593" t="s">
        <v>8318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>
        <f t="shared" si="59"/>
        <v>6</v>
      </c>
    </row>
    <row r="594" spans="1:22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9" t="s">
        <v>8317</v>
      </c>
      <c r="R594" t="s">
        <v>8318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>
        <f t="shared" si="59"/>
        <v>11</v>
      </c>
    </row>
    <row r="595" spans="1:22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9" t="s">
        <v>8317</v>
      </c>
      <c r="R595" t="s">
        <v>8318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>
        <f t="shared" si="59"/>
        <v>3</v>
      </c>
    </row>
    <row r="596" spans="1:22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9" t="s">
        <v>8317</v>
      </c>
      <c r="R596" t="s">
        <v>8318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>
        <f t="shared" si="59"/>
        <v>3</v>
      </c>
    </row>
    <row r="597" spans="1:22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9" t="s">
        <v>8317</v>
      </c>
      <c r="R597" t="s">
        <v>8318</v>
      </c>
      <c r="S597" s="13">
        <f t="shared" si="56"/>
        <v>42083.069884259254</v>
      </c>
      <c r="T597" s="13">
        <f t="shared" si="57"/>
        <v>42128.069884259254</v>
      </c>
      <c r="U597">
        <f t="shared" si="58"/>
        <v>2015</v>
      </c>
      <c r="V597">
        <f t="shared" si="59"/>
        <v>3</v>
      </c>
    </row>
    <row r="598" spans="1:22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9" t="s">
        <v>8317</v>
      </c>
      <c r="R598" t="s">
        <v>8318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>
        <f t="shared" si="59"/>
        <v>10</v>
      </c>
    </row>
    <row r="599" spans="1:22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9" t="s">
        <v>8317</v>
      </c>
      <c r="R599" t="s">
        <v>8318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>
        <f t="shared" si="59"/>
        <v>6</v>
      </c>
    </row>
    <row r="600" spans="1:22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9" t="s">
        <v>8317</v>
      </c>
      <c r="R600" t="s">
        <v>8318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>
        <f t="shared" si="59"/>
        <v>11</v>
      </c>
    </row>
    <row r="601" spans="1:22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9" t="s">
        <v>8317</v>
      </c>
      <c r="R601" t="s">
        <v>8318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>
        <f t="shared" si="59"/>
        <v>2</v>
      </c>
    </row>
    <row r="602" spans="1:22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9" t="s">
        <v>8317</v>
      </c>
      <c r="R602" t="s">
        <v>8318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>
        <f t="shared" si="59"/>
        <v>3</v>
      </c>
    </row>
    <row r="603" spans="1:22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9" t="s">
        <v>8317</v>
      </c>
      <c r="R603" t="s">
        <v>8318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>
        <f t="shared" si="59"/>
        <v>11</v>
      </c>
    </row>
    <row r="604" spans="1:22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9" t="s">
        <v>8317</v>
      </c>
      <c r="R604" t="s">
        <v>8318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>
        <f t="shared" si="59"/>
        <v>5</v>
      </c>
    </row>
    <row r="605" spans="1:22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9" t="s">
        <v>8317</v>
      </c>
      <c r="R605" t="s">
        <v>8318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>
        <f t="shared" si="59"/>
        <v>7</v>
      </c>
    </row>
    <row r="606" spans="1:22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9" t="s">
        <v>8317</v>
      </c>
      <c r="R606" t="s">
        <v>8318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>
        <f t="shared" si="59"/>
        <v>7</v>
      </c>
    </row>
    <row r="607" spans="1:22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9" t="s">
        <v>8317</v>
      </c>
      <c r="R607" t="s">
        <v>8318</v>
      </c>
      <c r="S607" s="13">
        <f t="shared" si="56"/>
        <v>42194.357731481476</v>
      </c>
      <c r="T607" s="13">
        <f t="shared" si="57"/>
        <v>42239.357731481476</v>
      </c>
      <c r="U607">
        <f t="shared" si="58"/>
        <v>2015</v>
      </c>
      <c r="V607">
        <f t="shared" si="59"/>
        <v>7</v>
      </c>
    </row>
    <row r="608" spans="1:22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9" t="s">
        <v>8317</v>
      </c>
      <c r="R608" t="s">
        <v>8318</v>
      </c>
      <c r="S608" s="13">
        <f t="shared" si="56"/>
        <v>42102.650567129633</v>
      </c>
      <c r="T608" s="13">
        <f t="shared" si="57"/>
        <v>42148.625</v>
      </c>
      <c r="U608">
        <f t="shared" si="58"/>
        <v>2015</v>
      </c>
      <c r="V608">
        <f t="shared" si="59"/>
        <v>4</v>
      </c>
    </row>
    <row r="609" spans="1:22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9" t="s">
        <v>8317</v>
      </c>
      <c r="R609" t="s">
        <v>8318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>
        <f t="shared" si="59"/>
        <v>10</v>
      </c>
    </row>
    <row r="610" spans="1:22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9" t="s">
        <v>8317</v>
      </c>
      <c r="R610" t="s">
        <v>8318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>
        <f t="shared" si="59"/>
        <v>5</v>
      </c>
    </row>
    <row r="611" spans="1:22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9" t="s">
        <v>8317</v>
      </c>
      <c r="R611" t="s">
        <v>8318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>
        <f t="shared" si="59"/>
        <v>10</v>
      </c>
    </row>
    <row r="612" spans="1:22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9" t="s">
        <v>8317</v>
      </c>
      <c r="R612" t="s">
        <v>8318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>
        <f t="shared" si="59"/>
        <v>3</v>
      </c>
    </row>
    <row r="613" spans="1:22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9" t="s">
        <v>8317</v>
      </c>
      <c r="R613" t="s">
        <v>8318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2015</v>
      </c>
      <c r="V613">
        <f t="shared" si="59"/>
        <v>11</v>
      </c>
    </row>
    <row r="614" spans="1:22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9" t="s">
        <v>8317</v>
      </c>
      <c r="R614" t="s">
        <v>8318</v>
      </c>
      <c r="S614" s="13">
        <f t="shared" si="56"/>
        <v>42585.031782407401</v>
      </c>
      <c r="T614" s="13">
        <f t="shared" si="57"/>
        <v>42615.031782407401</v>
      </c>
      <c r="U614">
        <f t="shared" si="58"/>
        <v>2016</v>
      </c>
      <c r="V614">
        <f t="shared" si="59"/>
        <v>8</v>
      </c>
    </row>
    <row r="615" spans="1:22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9" t="s">
        <v>8317</v>
      </c>
      <c r="R615" t="s">
        <v>8318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>
        <f t="shared" si="59"/>
        <v>8</v>
      </c>
    </row>
    <row r="616" spans="1:22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9" t="s">
        <v>8317</v>
      </c>
      <c r="R616" t="s">
        <v>8318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>
        <f t="shared" si="59"/>
        <v>5</v>
      </c>
    </row>
    <row r="617" spans="1:22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9" t="s">
        <v>8317</v>
      </c>
      <c r="R617" t="s">
        <v>8318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>
        <f t="shared" si="59"/>
        <v>8</v>
      </c>
    </row>
    <row r="618" spans="1:22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9" t="s">
        <v>8317</v>
      </c>
      <c r="R618" t="s">
        <v>8318</v>
      </c>
      <c r="S618" s="13">
        <f t="shared" si="56"/>
        <v>42761.376238425932</v>
      </c>
      <c r="T618" s="13">
        <f t="shared" si="57"/>
        <v>42791.376238425932</v>
      </c>
      <c r="U618">
        <f t="shared" si="58"/>
        <v>2017</v>
      </c>
      <c r="V618">
        <f t="shared" si="59"/>
        <v>1</v>
      </c>
    </row>
    <row r="619" spans="1:22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9" t="s">
        <v>8317</v>
      </c>
      <c r="R619" t="s">
        <v>8318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>
        <f t="shared" si="59"/>
        <v>3</v>
      </c>
    </row>
    <row r="620" spans="1:22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9" t="s">
        <v>8317</v>
      </c>
      <c r="R620" t="s">
        <v>8318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>
        <f t="shared" si="59"/>
        <v>11</v>
      </c>
    </row>
    <row r="621" spans="1:22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9" t="s">
        <v>8317</v>
      </c>
      <c r="R621" t="s">
        <v>8318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>
        <f t="shared" si="59"/>
        <v>9</v>
      </c>
    </row>
    <row r="622" spans="1:22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9" t="s">
        <v>8317</v>
      </c>
      <c r="R622" t="s">
        <v>8318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>
        <f t="shared" si="59"/>
        <v>7</v>
      </c>
    </row>
    <row r="623" spans="1:22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9" t="s">
        <v>8317</v>
      </c>
      <c r="R623" t="s">
        <v>8318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>
        <f t="shared" si="59"/>
        <v>6</v>
      </c>
    </row>
    <row r="624" spans="1:22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9" t="s">
        <v>8317</v>
      </c>
      <c r="R624" t="s">
        <v>8318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>
        <f t="shared" si="59"/>
        <v>6</v>
      </c>
    </row>
    <row r="625" spans="1:22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9" t="s">
        <v>8317</v>
      </c>
      <c r="R625" t="s">
        <v>8318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>
        <f t="shared" si="59"/>
        <v>4</v>
      </c>
    </row>
    <row r="626" spans="1:22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9" t="s">
        <v>8317</v>
      </c>
      <c r="R626" t="s">
        <v>8318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>
        <f t="shared" si="59"/>
        <v>4</v>
      </c>
    </row>
    <row r="627" spans="1:22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9" t="s">
        <v>8317</v>
      </c>
      <c r="R627" t="s">
        <v>8318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>
        <f t="shared" si="59"/>
        <v>2</v>
      </c>
    </row>
    <row r="628" spans="1:22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9" t="s">
        <v>8317</v>
      </c>
      <c r="R628" t="s">
        <v>8318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>
        <f t="shared" si="59"/>
        <v>7</v>
      </c>
    </row>
    <row r="629" spans="1:22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9" t="s">
        <v>8317</v>
      </c>
      <c r="R629" t="s">
        <v>8318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>
        <f t="shared" si="59"/>
        <v>1</v>
      </c>
    </row>
    <row r="630" spans="1:22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9" t="s">
        <v>8317</v>
      </c>
      <c r="R630" t="s">
        <v>8318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>
        <f t="shared" si="59"/>
        <v>6</v>
      </c>
    </row>
    <row r="631" spans="1:22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9" t="s">
        <v>8317</v>
      </c>
      <c r="R631" t="s">
        <v>8318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>
        <f t="shared" si="59"/>
        <v>4</v>
      </c>
    </row>
    <row r="632" spans="1:22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9" t="s">
        <v>8317</v>
      </c>
      <c r="R632" t="s">
        <v>8318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>
        <f t="shared" si="59"/>
        <v>8</v>
      </c>
    </row>
    <row r="633" spans="1:22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9" t="s">
        <v>8317</v>
      </c>
      <c r="R633" t="s">
        <v>8318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>
        <f t="shared" si="59"/>
        <v>4</v>
      </c>
    </row>
    <row r="634" spans="1:22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9" t="s">
        <v>8317</v>
      </c>
      <c r="R634" t="s">
        <v>8318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>
        <f t="shared" si="59"/>
        <v>10</v>
      </c>
    </row>
    <row r="635" spans="1:22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9" t="s">
        <v>8317</v>
      </c>
      <c r="R635" t="s">
        <v>8318</v>
      </c>
      <c r="S635" s="13">
        <f t="shared" si="56"/>
        <v>42507.29932870371</v>
      </c>
      <c r="T635" s="13">
        <f t="shared" si="57"/>
        <v>42538.958333333328</v>
      </c>
      <c r="U635">
        <f t="shared" si="58"/>
        <v>2016</v>
      </c>
      <c r="V635">
        <f t="shared" si="59"/>
        <v>5</v>
      </c>
    </row>
    <row r="636" spans="1:22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9" t="s">
        <v>8317</v>
      </c>
      <c r="R636" t="s">
        <v>8318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>
        <f t="shared" si="59"/>
        <v>1</v>
      </c>
    </row>
    <row r="637" spans="1:22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9" t="s">
        <v>8317</v>
      </c>
      <c r="R637" t="s">
        <v>8318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>
        <f t="shared" si="59"/>
        <v>3</v>
      </c>
    </row>
    <row r="638" spans="1:22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9" t="s">
        <v>8317</v>
      </c>
      <c r="R638" t="s">
        <v>8318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>
        <f t="shared" si="59"/>
        <v>5</v>
      </c>
    </row>
    <row r="639" spans="1:22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9" t="s">
        <v>8317</v>
      </c>
      <c r="R639" t="s">
        <v>8318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>
        <f t="shared" si="59"/>
        <v>1</v>
      </c>
    </row>
    <row r="640" spans="1:22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9" t="s">
        <v>8317</v>
      </c>
      <c r="R640" t="s">
        <v>8318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>
        <f t="shared" si="59"/>
        <v>1</v>
      </c>
    </row>
    <row r="641" spans="1:22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9" t="s">
        <v>8317</v>
      </c>
      <c r="R641" t="s">
        <v>8318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>
        <f t="shared" si="59"/>
        <v>8</v>
      </c>
    </row>
    <row r="642" spans="1:22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s="9" t="s">
        <v>8317</v>
      </c>
      <c r="R642" t="s">
        <v>8319</v>
      </c>
      <c r="S642" s="13">
        <f t="shared" si="56"/>
        <v>42683.420312500006</v>
      </c>
      <c r="T642" s="13">
        <f t="shared" si="57"/>
        <v>42698.958333333328</v>
      </c>
      <c r="U642">
        <f t="shared" si="58"/>
        <v>2016</v>
      </c>
      <c r="V642">
        <f t="shared" si="59"/>
        <v>11</v>
      </c>
    </row>
    <row r="643" spans="1:22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>
        <f t="shared" ref="P643:P706" si="61">IFERROR(ROUND(E643/L643,2),0)</f>
        <v>151.32</v>
      </c>
      <c r="Q643" s="9" t="s">
        <v>8317</v>
      </c>
      <c r="R643" t="s">
        <v>8319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>
        <f t="shared" ref="U643:U706" si="64">YEAR(S643)</f>
        <v>2015</v>
      </c>
      <c r="V643">
        <f t="shared" ref="V643:V706" si="65">MONTH(S643)</f>
        <v>7</v>
      </c>
    </row>
    <row r="644" spans="1:22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9" t="s">
        <v>8317</v>
      </c>
      <c r="R644" t="s">
        <v>8319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>
        <f t="shared" si="65"/>
        <v>7</v>
      </c>
    </row>
    <row r="645" spans="1:22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9" t="s">
        <v>8317</v>
      </c>
      <c r="R645" t="s">
        <v>8319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>
        <f t="shared" si="65"/>
        <v>4</v>
      </c>
    </row>
    <row r="646" spans="1:22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9" t="s">
        <v>8317</v>
      </c>
      <c r="R646" t="s">
        <v>8319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>
        <f t="shared" si="65"/>
        <v>9</v>
      </c>
    </row>
    <row r="647" spans="1:22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9" t="s">
        <v>8317</v>
      </c>
      <c r="R647" t="s">
        <v>8319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>
        <f t="shared" si="65"/>
        <v>7</v>
      </c>
    </row>
    <row r="648" spans="1:22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9" t="s">
        <v>8317</v>
      </c>
      <c r="R648" t="s">
        <v>8319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>
        <f t="shared" si="65"/>
        <v>7</v>
      </c>
    </row>
    <row r="649" spans="1:22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9" t="s">
        <v>8317</v>
      </c>
      <c r="R649" t="s">
        <v>8319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>
        <f t="shared" si="65"/>
        <v>2</v>
      </c>
    </row>
    <row r="650" spans="1:22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9" t="s">
        <v>8317</v>
      </c>
      <c r="R650" t="s">
        <v>8319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>
        <f t="shared" si="65"/>
        <v>9</v>
      </c>
    </row>
    <row r="651" spans="1:22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9" t="s">
        <v>8317</v>
      </c>
      <c r="R651" t="s">
        <v>8319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>
        <f t="shared" si="65"/>
        <v>8</v>
      </c>
    </row>
    <row r="652" spans="1:22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9" t="s">
        <v>8317</v>
      </c>
      <c r="R652" t="s">
        <v>8319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>
        <f t="shared" si="65"/>
        <v>10</v>
      </c>
    </row>
    <row r="653" spans="1:22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9" t="s">
        <v>8317</v>
      </c>
      <c r="R653" t="s">
        <v>8319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>
        <f t="shared" si="65"/>
        <v>11</v>
      </c>
    </row>
    <row r="654" spans="1:22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9" t="s">
        <v>8317</v>
      </c>
      <c r="R654" t="s">
        <v>8319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>
        <f t="shared" si="65"/>
        <v>11</v>
      </c>
    </row>
    <row r="655" spans="1:22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9" t="s">
        <v>8317</v>
      </c>
      <c r="R655" t="s">
        <v>8319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>
        <f t="shared" si="65"/>
        <v>7</v>
      </c>
    </row>
    <row r="656" spans="1:22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9" t="s">
        <v>8317</v>
      </c>
      <c r="R656" t="s">
        <v>8319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>
        <f t="shared" si="65"/>
        <v>6</v>
      </c>
    </row>
    <row r="657" spans="1:22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9" t="s">
        <v>8317</v>
      </c>
      <c r="R657" t="s">
        <v>8319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>
        <f t="shared" si="65"/>
        <v>2</v>
      </c>
    </row>
    <row r="658" spans="1:22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9" t="s">
        <v>8317</v>
      </c>
      <c r="R658" t="s">
        <v>8319</v>
      </c>
      <c r="S658" s="13">
        <f t="shared" si="62"/>
        <v>42417.804618055554</v>
      </c>
      <c r="T658" s="13">
        <f t="shared" si="63"/>
        <v>42477.762951388882</v>
      </c>
      <c r="U658">
        <f t="shared" si="64"/>
        <v>2016</v>
      </c>
      <c r="V658">
        <f t="shared" si="65"/>
        <v>2</v>
      </c>
    </row>
    <row r="659" spans="1:22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9" t="s">
        <v>8317</v>
      </c>
      <c r="R659" t="s">
        <v>8319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>
        <f t="shared" si="65"/>
        <v>11</v>
      </c>
    </row>
    <row r="660" spans="1:22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9" t="s">
        <v>8317</v>
      </c>
      <c r="R660" t="s">
        <v>8319</v>
      </c>
      <c r="S660" s="13">
        <f t="shared" si="62"/>
        <v>42179.160752314812</v>
      </c>
      <c r="T660" s="13">
        <f t="shared" si="63"/>
        <v>42211.75</v>
      </c>
      <c r="U660">
        <f t="shared" si="64"/>
        <v>2015</v>
      </c>
      <c r="V660">
        <f t="shared" si="65"/>
        <v>6</v>
      </c>
    </row>
    <row r="661" spans="1:22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9" t="s">
        <v>8317</v>
      </c>
      <c r="R661" t="s">
        <v>8319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>
        <f t="shared" si="65"/>
        <v>7</v>
      </c>
    </row>
    <row r="662" spans="1:22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9" t="s">
        <v>8317</v>
      </c>
      <c r="R662" t="s">
        <v>8319</v>
      </c>
      <c r="S662" s="13">
        <f t="shared" si="62"/>
        <v>41922.741655092592</v>
      </c>
      <c r="T662" s="13">
        <f t="shared" si="63"/>
        <v>41952.783321759263</v>
      </c>
      <c r="U662">
        <f t="shared" si="64"/>
        <v>2014</v>
      </c>
      <c r="V662">
        <f t="shared" si="65"/>
        <v>10</v>
      </c>
    </row>
    <row r="663" spans="1:22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9" t="s">
        <v>8317</v>
      </c>
      <c r="R663" t="s">
        <v>8319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>
        <f t="shared" si="65"/>
        <v>9</v>
      </c>
    </row>
    <row r="664" spans="1:22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9" t="s">
        <v>8317</v>
      </c>
      <c r="R664" t="s">
        <v>8319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2014</v>
      </c>
      <c r="V664">
        <f t="shared" si="65"/>
        <v>12</v>
      </c>
    </row>
    <row r="665" spans="1:22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9" t="s">
        <v>8317</v>
      </c>
      <c r="R665" t="s">
        <v>8319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>
        <f t="shared" si="65"/>
        <v>6</v>
      </c>
    </row>
    <row r="666" spans="1:22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9" t="s">
        <v>8317</v>
      </c>
      <c r="R666" t="s">
        <v>8319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>
        <f t="shared" si="65"/>
        <v>3</v>
      </c>
    </row>
    <row r="667" spans="1:22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9" t="s">
        <v>8317</v>
      </c>
      <c r="R667" t="s">
        <v>8319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2016</v>
      </c>
      <c r="V667">
        <f t="shared" si="65"/>
        <v>11</v>
      </c>
    </row>
    <row r="668" spans="1:22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9" t="s">
        <v>8317</v>
      </c>
      <c r="R668" t="s">
        <v>8319</v>
      </c>
      <c r="S668" s="13">
        <f t="shared" si="62"/>
        <v>41838.832152777781</v>
      </c>
      <c r="T668" s="13">
        <f t="shared" si="63"/>
        <v>41868.832152777781</v>
      </c>
      <c r="U668">
        <f t="shared" si="64"/>
        <v>2014</v>
      </c>
      <c r="V668">
        <f t="shared" si="65"/>
        <v>7</v>
      </c>
    </row>
    <row r="669" spans="1:22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9" t="s">
        <v>8317</v>
      </c>
      <c r="R669" t="s">
        <v>8319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>
        <f t="shared" si="65"/>
        <v>9</v>
      </c>
    </row>
    <row r="670" spans="1:22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9" t="s">
        <v>8317</v>
      </c>
      <c r="R670" t="s">
        <v>8319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>
        <f t="shared" si="65"/>
        <v>3</v>
      </c>
    </row>
    <row r="671" spans="1:22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9" t="s">
        <v>8317</v>
      </c>
      <c r="R671" t="s">
        <v>8319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>
        <f t="shared" si="65"/>
        <v>6</v>
      </c>
    </row>
    <row r="672" spans="1:22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9" t="s">
        <v>8317</v>
      </c>
      <c r="R672" t="s">
        <v>8319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>
        <f t="shared" si="65"/>
        <v>5</v>
      </c>
    </row>
    <row r="673" spans="1:22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9" t="s">
        <v>8317</v>
      </c>
      <c r="R673" t="s">
        <v>8319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2014</v>
      </c>
      <c r="V673">
        <f t="shared" si="65"/>
        <v>12</v>
      </c>
    </row>
    <row r="674" spans="1:22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9" t="s">
        <v>8317</v>
      </c>
      <c r="R674" t="s">
        <v>8319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2014</v>
      </c>
      <c r="V674">
        <f t="shared" si="65"/>
        <v>12</v>
      </c>
    </row>
    <row r="675" spans="1:22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9" t="s">
        <v>8317</v>
      </c>
      <c r="R675" t="s">
        <v>8319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>
        <f t="shared" si="65"/>
        <v>7</v>
      </c>
    </row>
    <row r="676" spans="1:22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9" t="s">
        <v>8317</v>
      </c>
      <c r="R676" t="s">
        <v>8319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>
        <f t="shared" si="65"/>
        <v>6</v>
      </c>
    </row>
    <row r="677" spans="1:22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9" t="s">
        <v>8317</v>
      </c>
      <c r="R677" t="s">
        <v>8319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2014</v>
      </c>
      <c r="V677">
        <f t="shared" si="65"/>
        <v>12</v>
      </c>
    </row>
    <row r="678" spans="1:22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9" t="s">
        <v>8317</v>
      </c>
      <c r="R678" t="s">
        <v>8319</v>
      </c>
      <c r="S678" s="13">
        <f t="shared" si="62"/>
        <v>42012.768298611118</v>
      </c>
      <c r="T678" s="13">
        <f t="shared" si="63"/>
        <v>42042.768298611118</v>
      </c>
      <c r="U678">
        <f t="shared" si="64"/>
        <v>2015</v>
      </c>
      <c r="V678">
        <f t="shared" si="65"/>
        <v>1</v>
      </c>
    </row>
    <row r="679" spans="1:22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9" t="s">
        <v>8317</v>
      </c>
      <c r="R679" t="s">
        <v>8319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>
        <f t="shared" si="65"/>
        <v>5</v>
      </c>
    </row>
    <row r="680" spans="1:22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9" t="s">
        <v>8317</v>
      </c>
      <c r="R680" t="s">
        <v>8319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>
        <f t="shared" si="65"/>
        <v>4</v>
      </c>
    </row>
    <row r="681" spans="1:22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9" t="s">
        <v>8317</v>
      </c>
      <c r="R681" t="s">
        <v>8319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>
        <f t="shared" si="65"/>
        <v>7</v>
      </c>
    </row>
    <row r="682" spans="1:22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9" t="s">
        <v>8317</v>
      </c>
      <c r="R682" t="s">
        <v>8319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>
        <f t="shared" si="65"/>
        <v>8</v>
      </c>
    </row>
    <row r="683" spans="1:22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9" t="s">
        <v>8317</v>
      </c>
      <c r="R683" t="s">
        <v>8319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>
        <f t="shared" si="65"/>
        <v>9</v>
      </c>
    </row>
    <row r="684" spans="1:22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9" t="s">
        <v>8317</v>
      </c>
      <c r="R684" t="s">
        <v>8319</v>
      </c>
      <c r="S684" s="13">
        <f t="shared" si="62"/>
        <v>42778.765300925923</v>
      </c>
      <c r="T684" s="13">
        <f t="shared" si="63"/>
        <v>42808.723634259266</v>
      </c>
      <c r="U684">
        <f t="shared" si="64"/>
        <v>2017</v>
      </c>
      <c r="V684">
        <f t="shared" si="65"/>
        <v>2</v>
      </c>
    </row>
    <row r="685" spans="1:22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9" t="s">
        <v>8317</v>
      </c>
      <c r="R685" t="s">
        <v>8319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>
        <f t="shared" si="65"/>
        <v>9</v>
      </c>
    </row>
    <row r="686" spans="1:22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9" t="s">
        <v>8317</v>
      </c>
      <c r="R686" t="s">
        <v>8319</v>
      </c>
      <c r="S686" s="13">
        <f t="shared" si="62"/>
        <v>41809.473275462966</v>
      </c>
      <c r="T686" s="13">
        <f t="shared" si="63"/>
        <v>41845.125</v>
      </c>
      <c r="U686">
        <f t="shared" si="64"/>
        <v>2014</v>
      </c>
      <c r="V686">
        <f t="shared" si="65"/>
        <v>6</v>
      </c>
    </row>
    <row r="687" spans="1:22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9" t="s">
        <v>8317</v>
      </c>
      <c r="R687" t="s">
        <v>8319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2014</v>
      </c>
      <c r="V687">
        <f t="shared" si="65"/>
        <v>11</v>
      </c>
    </row>
    <row r="688" spans="1:22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9" t="s">
        <v>8317</v>
      </c>
      <c r="R688" t="s">
        <v>8319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>
        <f t="shared" si="65"/>
        <v>7</v>
      </c>
    </row>
    <row r="689" spans="1:22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9" t="s">
        <v>8317</v>
      </c>
      <c r="R689" t="s">
        <v>8319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2016</v>
      </c>
      <c r="V689">
        <f t="shared" si="65"/>
        <v>12</v>
      </c>
    </row>
    <row r="690" spans="1:22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9" t="s">
        <v>8317</v>
      </c>
      <c r="R690" t="s">
        <v>8319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>
        <f t="shared" si="65"/>
        <v>9</v>
      </c>
    </row>
    <row r="691" spans="1:22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9" t="s">
        <v>8317</v>
      </c>
      <c r="R691" t="s">
        <v>8319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>
        <f t="shared" si="65"/>
        <v>11</v>
      </c>
    </row>
    <row r="692" spans="1:22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9" t="s">
        <v>8317</v>
      </c>
      <c r="R692" t="s">
        <v>8319</v>
      </c>
      <c r="S692" s="13">
        <f t="shared" si="62"/>
        <v>42579.634733796294</v>
      </c>
      <c r="T692" s="13">
        <f t="shared" si="63"/>
        <v>42622.25</v>
      </c>
      <c r="U692">
        <f t="shared" si="64"/>
        <v>2016</v>
      </c>
      <c r="V692">
        <f t="shared" si="65"/>
        <v>7</v>
      </c>
    </row>
    <row r="693" spans="1:22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9" t="s">
        <v>8317</v>
      </c>
      <c r="R693" t="s">
        <v>8319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>
        <f t="shared" si="65"/>
        <v>6</v>
      </c>
    </row>
    <row r="694" spans="1:22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9" t="s">
        <v>8317</v>
      </c>
      <c r="R694" t="s">
        <v>8319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>
        <f t="shared" si="65"/>
        <v>11</v>
      </c>
    </row>
    <row r="695" spans="1:22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9" t="s">
        <v>8317</v>
      </c>
      <c r="R695" t="s">
        <v>8319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>
        <f t="shared" si="65"/>
        <v>3</v>
      </c>
    </row>
    <row r="696" spans="1:22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9" t="s">
        <v>8317</v>
      </c>
      <c r="R696" t="s">
        <v>8319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>
        <f t="shared" si="65"/>
        <v>1</v>
      </c>
    </row>
    <row r="697" spans="1:22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9" t="s">
        <v>8317</v>
      </c>
      <c r="R697" t="s">
        <v>8319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>
        <f t="shared" si="65"/>
        <v>10</v>
      </c>
    </row>
    <row r="698" spans="1:22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9" t="s">
        <v>8317</v>
      </c>
      <c r="R698" t="s">
        <v>8319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>
        <f t="shared" si="65"/>
        <v>6</v>
      </c>
    </row>
    <row r="699" spans="1:22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9" t="s">
        <v>8317</v>
      </c>
      <c r="R699" t="s">
        <v>8319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>
        <f t="shared" si="65"/>
        <v>1</v>
      </c>
    </row>
    <row r="700" spans="1:22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9" t="s">
        <v>8317</v>
      </c>
      <c r="R700" t="s">
        <v>8319</v>
      </c>
      <c r="S700" s="13">
        <f t="shared" si="62"/>
        <v>41866.931076388886</v>
      </c>
      <c r="T700" s="13">
        <f t="shared" si="63"/>
        <v>41900.083333333336</v>
      </c>
      <c r="U700">
        <f t="shared" si="64"/>
        <v>2014</v>
      </c>
      <c r="V700">
        <f t="shared" si="65"/>
        <v>8</v>
      </c>
    </row>
    <row r="701" spans="1:22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9" t="s">
        <v>8317</v>
      </c>
      <c r="R701" t="s">
        <v>8319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>
        <f t="shared" si="65"/>
        <v>10</v>
      </c>
    </row>
    <row r="702" spans="1:22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9" t="s">
        <v>8317</v>
      </c>
      <c r="R702" t="s">
        <v>8319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2016</v>
      </c>
      <c r="V702">
        <f t="shared" si="65"/>
        <v>12</v>
      </c>
    </row>
    <row r="703" spans="1:22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9" t="s">
        <v>8317</v>
      </c>
      <c r="R703" t="s">
        <v>8319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>
        <f t="shared" si="65"/>
        <v>6</v>
      </c>
    </row>
    <row r="704" spans="1:22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9" t="s">
        <v>8317</v>
      </c>
      <c r="R704" t="s">
        <v>8319</v>
      </c>
      <c r="S704" s="13">
        <f t="shared" si="62"/>
        <v>42668.726701388892</v>
      </c>
      <c r="T704" s="13">
        <f t="shared" si="63"/>
        <v>42698.768368055549</v>
      </c>
      <c r="U704">
        <f t="shared" si="64"/>
        <v>2016</v>
      </c>
      <c r="V704">
        <f t="shared" si="65"/>
        <v>10</v>
      </c>
    </row>
    <row r="705" spans="1:22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9" t="s">
        <v>8317</v>
      </c>
      <c r="R705" t="s">
        <v>8319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2016</v>
      </c>
      <c r="V705">
        <f t="shared" si="65"/>
        <v>12</v>
      </c>
    </row>
    <row r="706" spans="1:22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s="9" t="s">
        <v>8317</v>
      </c>
      <c r="R706" t="s">
        <v>8319</v>
      </c>
      <c r="S706" s="13">
        <f t="shared" si="62"/>
        <v>42726.192916666667</v>
      </c>
      <c r="T706" s="13">
        <f t="shared" si="63"/>
        <v>42786.192916666667</v>
      </c>
      <c r="U706">
        <f t="shared" si="64"/>
        <v>2016</v>
      </c>
      <c r="V706">
        <f t="shared" si="65"/>
        <v>12</v>
      </c>
    </row>
    <row r="707" spans="1:22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ROUND(E707/D707*100,0)</f>
        <v>1</v>
      </c>
      <c r="P707">
        <f t="shared" ref="P707:P770" si="67">IFERROR(ROUND(E707/L707,2),0)</f>
        <v>195.4</v>
      </c>
      <c r="Q707" s="9" t="s">
        <v>8317</v>
      </c>
      <c r="R707" t="s">
        <v>8319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>
        <f t="shared" ref="U707:U770" si="70">YEAR(S707)</f>
        <v>2016</v>
      </c>
      <c r="V707">
        <f t="shared" ref="V707:V770" si="71">MONTH(S707)</f>
        <v>12</v>
      </c>
    </row>
    <row r="708" spans="1:22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9" t="s">
        <v>8317</v>
      </c>
      <c r="R708" t="s">
        <v>8319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>
        <f t="shared" si="71"/>
        <v>11</v>
      </c>
    </row>
    <row r="709" spans="1:22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9" t="s">
        <v>8317</v>
      </c>
      <c r="R709" t="s">
        <v>8319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2016</v>
      </c>
      <c r="V709">
        <f t="shared" si="71"/>
        <v>11</v>
      </c>
    </row>
    <row r="710" spans="1:22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9" t="s">
        <v>8317</v>
      </c>
      <c r="R710" t="s">
        <v>8319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>
        <f t="shared" si="71"/>
        <v>7</v>
      </c>
    </row>
    <row r="711" spans="1:22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9" t="s">
        <v>8317</v>
      </c>
      <c r="R711" t="s">
        <v>8319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>
        <f t="shared" si="71"/>
        <v>11</v>
      </c>
    </row>
    <row r="712" spans="1:22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9" t="s">
        <v>8317</v>
      </c>
      <c r="R712" t="s">
        <v>8319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>
        <f t="shared" si="71"/>
        <v>7</v>
      </c>
    </row>
    <row r="713" spans="1:22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9" t="s">
        <v>8317</v>
      </c>
      <c r="R713" t="s">
        <v>8319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>
        <f t="shared" si="71"/>
        <v>11</v>
      </c>
    </row>
    <row r="714" spans="1:22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9" t="s">
        <v>8317</v>
      </c>
      <c r="R714" t="s">
        <v>8319</v>
      </c>
      <c r="S714" s="13">
        <f t="shared" si="68"/>
        <v>42384.680925925932</v>
      </c>
      <c r="T714" s="13">
        <f t="shared" si="69"/>
        <v>42414.680925925932</v>
      </c>
      <c r="U714">
        <f t="shared" si="70"/>
        <v>2016</v>
      </c>
      <c r="V714">
        <f t="shared" si="71"/>
        <v>1</v>
      </c>
    </row>
    <row r="715" spans="1:22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9" t="s">
        <v>8317</v>
      </c>
      <c r="R715" t="s">
        <v>8319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>
        <f t="shared" si="71"/>
        <v>5</v>
      </c>
    </row>
    <row r="716" spans="1:22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9" t="s">
        <v>8317</v>
      </c>
      <c r="R716" t="s">
        <v>8319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2016</v>
      </c>
      <c r="V716">
        <f t="shared" si="71"/>
        <v>12</v>
      </c>
    </row>
    <row r="717" spans="1:22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9" t="s">
        <v>8317</v>
      </c>
      <c r="R717" t="s">
        <v>8319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>
        <f t="shared" si="71"/>
        <v>9</v>
      </c>
    </row>
    <row r="718" spans="1:22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9" t="s">
        <v>8317</v>
      </c>
      <c r="R718" t="s">
        <v>8319</v>
      </c>
      <c r="S718" s="13">
        <f t="shared" si="68"/>
        <v>41940.658645833333</v>
      </c>
      <c r="T718" s="13">
        <f t="shared" si="69"/>
        <v>41974</v>
      </c>
      <c r="U718">
        <f t="shared" si="70"/>
        <v>2014</v>
      </c>
      <c r="V718">
        <f t="shared" si="71"/>
        <v>10</v>
      </c>
    </row>
    <row r="719" spans="1:22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9" t="s">
        <v>8317</v>
      </c>
      <c r="R719" t="s">
        <v>8319</v>
      </c>
      <c r="S719" s="13">
        <f t="shared" si="68"/>
        <v>41857.854189814818</v>
      </c>
      <c r="T719" s="13">
        <f t="shared" si="69"/>
        <v>41887.854189814818</v>
      </c>
      <c r="U719">
        <f t="shared" si="70"/>
        <v>2014</v>
      </c>
      <c r="V719">
        <f t="shared" si="71"/>
        <v>8</v>
      </c>
    </row>
    <row r="720" spans="1:22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9" t="s">
        <v>8317</v>
      </c>
      <c r="R720" t="s">
        <v>8319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>
        <f t="shared" si="71"/>
        <v>1</v>
      </c>
    </row>
    <row r="721" spans="1:22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9" t="s">
        <v>8317</v>
      </c>
      <c r="R721" t="s">
        <v>8319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>
        <f t="shared" si="71"/>
        <v>2</v>
      </c>
    </row>
    <row r="722" spans="1:22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9" t="s">
        <v>8320</v>
      </c>
      <c r="R722" t="s">
        <v>8321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>
        <f t="shared" si="71"/>
        <v>1</v>
      </c>
    </row>
    <row r="723" spans="1:22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9" t="s">
        <v>8320</v>
      </c>
      <c r="R723" t="s">
        <v>8321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>
        <f t="shared" si="71"/>
        <v>6</v>
      </c>
    </row>
    <row r="724" spans="1:22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9" t="s">
        <v>8320</v>
      </c>
      <c r="R724" t="s">
        <v>8321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>
        <f t="shared" si="71"/>
        <v>3</v>
      </c>
    </row>
    <row r="725" spans="1:22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9" t="s">
        <v>8320</v>
      </c>
      <c r="R725" t="s">
        <v>8321</v>
      </c>
      <c r="S725" s="13">
        <f t="shared" si="68"/>
        <v>42184.816539351858</v>
      </c>
      <c r="T725" s="13">
        <f t="shared" si="69"/>
        <v>42215.165972222225</v>
      </c>
      <c r="U725">
        <f t="shared" si="70"/>
        <v>2015</v>
      </c>
      <c r="V725">
        <f t="shared" si="71"/>
        <v>6</v>
      </c>
    </row>
    <row r="726" spans="1:22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9" t="s">
        <v>8320</v>
      </c>
      <c r="R726" t="s">
        <v>8321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>
        <f t="shared" si="71"/>
        <v>5</v>
      </c>
    </row>
    <row r="727" spans="1:22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9" t="s">
        <v>8320</v>
      </c>
      <c r="R727" t="s">
        <v>8321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>
        <f t="shared" si="71"/>
        <v>11</v>
      </c>
    </row>
    <row r="728" spans="1:22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9" t="s">
        <v>8320</v>
      </c>
      <c r="R728" t="s">
        <v>8321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>
        <f t="shared" si="71"/>
        <v>3</v>
      </c>
    </row>
    <row r="729" spans="1:22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9" t="s">
        <v>8320</v>
      </c>
      <c r="R729" t="s">
        <v>8321</v>
      </c>
      <c r="S729" s="13">
        <f t="shared" si="68"/>
        <v>41247.020243055551</v>
      </c>
      <c r="T729" s="13">
        <f t="shared" si="69"/>
        <v>41288.888888888891</v>
      </c>
      <c r="U729">
        <f t="shared" si="70"/>
        <v>2012</v>
      </c>
      <c r="V729">
        <f t="shared" si="71"/>
        <v>12</v>
      </c>
    </row>
    <row r="730" spans="1:22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9" t="s">
        <v>8320</v>
      </c>
      <c r="R730" t="s">
        <v>8321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>
        <f t="shared" si="71"/>
        <v>7</v>
      </c>
    </row>
    <row r="731" spans="1:22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9" t="s">
        <v>8320</v>
      </c>
      <c r="R731" t="s">
        <v>8321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>
        <f t="shared" si="71"/>
        <v>7</v>
      </c>
    </row>
    <row r="732" spans="1:22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9" t="s">
        <v>8320</v>
      </c>
      <c r="R732" t="s">
        <v>8321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>
        <f t="shared" si="71"/>
        <v>11</v>
      </c>
    </row>
    <row r="733" spans="1:22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9" t="s">
        <v>8320</v>
      </c>
      <c r="R733" t="s">
        <v>8321</v>
      </c>
      <c r="S733" s="13">
        <f t="shared" si="68"/>
        <v>40879.795682870368</v>
      </c>
      <c r="T733" s="13">
        <f t="shared" si="69"/>
        <v>40930.25</v>
      </c>
      <c r="U733">
        <f t="shared" si="70"/>
        <v>2011</v>
      </c>
      <c r="V733">
        <f t="shared" si="71"/>
        <v>12</v>
      </c>
    </row>
    <row r="734" spans="1:22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9" t="s">
        <v>8320</v>
      </c>
      <c r="R734" t="s">
        <v>8321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>
        <f t="shared" si="71"/>
        <v>7</v>
      </c>
    </row>
    <row r="735" spans="1:22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9" t="s">
        <v>8320</v>
      </c>
      <c r="R735" t="s">
        <v>8321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>
        <f t="shared" si="71"/>
        <v>11</v>
      </c>
    </row>
    <row r="736" spans="1:22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9" t="s">
        <v>8320</v>
      </c>
      <c r="R736" t="s">
        <v>8321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>
        <f t="shared" si="71"/>
        <v>4</v>
      </c>
    </row>
    <row r="737" spans="1:22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9" t="s">
        <v>8320</v>
      </c>
      <c r="R737" t="s">
        <v>8321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>
        <f t="shared" si="71"/>
        <v>11</v>
      </c>
    </row>
    <row r="738" spans="1:22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9" t="s">
        <v>8320</v>
      </c>
      <c r="R738" t="s">
        <v>8321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>
        <f t="shared" si="71"/>
        <v>11</v>
      </c>
    </row>
    <row r="739" spans="1:22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9" t="s">
        <v>8320</v>
      </c>
      <c r="R739" t="s">
        <v>8321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>
        <f t="shared" si="71"/>
        <v>1</v>
      </c>
    </row>
    <row r="740" spans="1:22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9" t="s">
        <v>8320</v>
      </c>
      <c r="R740" t="s">
        <v>8321</v>
      </c>
      <c r="S740" s="13">
        <f t="shared" si="68"/>
        <v>41943.604097222218</v>
      </c>
      <c r="T740" s="13">
        <f t="shared" si="69"/>
        <v>41974.207638888889</v>
      </c>
      <c r="U740">
        <f t="shared" si="70"/>
        <v>2014</v>
      </c>
      <c r="V740">
        <f t="shared" si="71"/>
        <v>10</v>
      </c>
    </row>
    <row r="741" spans="1:22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9" t="s">
        <v>8320</v>
      </c>
      <c r="R741" t="s">
        <v>8321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>
        <f t="shared" si="71"/>
        <v>7</v>
      </c>
    </row>
    <row r="742" spans="1:22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9" t="s">
        <v>8320</v>
      </c>
      <c r="R742" t="s">
        <v>8321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>
        <f t="shared" si="71"/>
        <v>6</v>
      </c>
    </row>
    <row r="743" spans="1:22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9" t="s">
        <v>8320</v>
      </c>
      <c r="R743" t="s">
        <v>8321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>
        <f t="shared" si="71"/>
        <v>5</v>
      </c>
    </row>
    <row r="744" spans="1:22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9" t="s">
        <v>8320</v>
      </c>
      <c r="R744" t="s">
        <v>8321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>
        <f t="shared" si="71"/>
        <v>2</v>
      </c>
    </row>
    <row r="745" spans="1:22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9" t="s">
        <v>8320</v>
      </c>
      <c r="R745" t="s">
        <v>8321</v>
      </c>
      <c r="S745" s="13">
        <f t="shared" si="68"/>
        <v>40990.709317129629</v>
      </c>
      <c r="T745" s="13">
        <f t="shared" si="69"/>
        <v>41015.875</v>
      </c>
      <c r="U745">
        <f t="shared" si="70"/>
        <v>2012</v>
      </c>
      <c r="V745">
        <f t="shared" si="71"/>
        <v>3</v>
      </c>
    </row>
    <row r="746" spans="1:22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9" t="s">
        <v>8320</v>
      </c>
      <c r="R746" t="s">
        <v>8321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>
        <f t="shared" si="71"/>
        <v>11</v>
      </c>
    </row>
    <row r="747" spans="1:22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9" t="s">
        <v>8320</v>
      </c>
      <c r="R747" t="s">
        <v>8321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>
        <f t="shared" si="71"/>
        <v>4</v>
      </c>
    </row>
    <row r="748" spans="1:22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9" t="s">
        <v>8320</v>
      </c>
      <c r="R748" t="s">
        <v>8321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>
        <f t="shared" si="71"/>
        <v>9</v>
      </c>
    </row>
    <row r="749" spans="1:22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9" t="s">
        <v>8320</v>
      </c>
      <c r="R749" t="s">
        <v>8321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2014</v>
      </c>
      <c r="V749">
        <f t="shared" si="71"/>
        <v>12</v>
      </c>
    </row>
    <row r="750" spans="1:22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9" t="s">
        <v>8320</v>
      </c>
      <c r="R750" t="s">
        <v>8321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>
        <f t="shared" si="71"/>
        <v>7</v>
      </c>
    </row>
    <row r="751" spans="1:22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9" t="s">
        <v>8320</v>
      </c>
      <c r="R751" t="s">
        <v>8321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2016</v>
      </c>
      <c r="V751">
        <f t="shared" si="71"/>
        <v>12</v>
      </c>
    </row>
    <row r="752" spans="1:22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9" t="s">
        <v>8320</v>
      </c>
      <c r="R752" t="s">
        <v>8321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>
        <f t="shared" si="71"/>
        <v>1</v>
      </c>
    </row>
    <row r="753" spans="1:22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9" t="s">
        <v>8320</v>
      </c>
      <c r="R753" t="s">
        <v>8321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>
        <f t="shared" si="71"/>
        <v>6</v>
      </c>
    </row>
    <row r="754" spans="1:22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9" t="s">
        <v>8320</v>
      </c>
      <c r="R754" t="s">
        <v>8321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>
        <f t="shared" si="71"/>
        <v>9</v>
      </c>
    </row>
    <row r="755" spans="1:22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9" t="s">
        <v>8320</v>
      </c>
      <c r="R755" t="s">
        <v>8321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>
        <f t="shared" si="71"/>
        <v>1</v>
      </c>
    </row>
    <row r="756" spans="1:22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9" t="s">
        <v>8320</v>
      </c>
      <c r="R756" t="s">
        <v>8321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2012</v>
      </c>
      <c r="V756">
        <f t="shared" si="71"/>
        <v>12</v>
      </c>
    </row>
    <row r="757" spans="1:22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9" t="s">
        <v>8320</v>
      </c>
      <c r="R757" t="s">
        <v>8321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>
        <f t="shared" si="71"/>
        <v>4</v>
      </c>
    </row>
    <row r="758" spans="1:22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9" t="s">
        <v>8320</v>
      </c>
      <c r="R758" t="s">
        <v>8321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>
        <f t="shared" si="71"/>
        <v>2</v>
      </c>
    </row>
    <row r="759" spans="1:22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9" t="s">
        <v>8320</v>
      </c>
      <c r="R759" t="s">
        <v>8321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>
        <f t="shared" si="71"/>
        <v>11</v>
      </c>
    </row>
    <row r="760" spans="1:22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9" t="s">
        <v>8320</v>
      </c>
      <c r="R760" t="s">
        <v>8321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>
        <f t="shared" si="71"/>
        <v>9</v>
      </c>
    </row>
    <row r="761" spans="1:22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9" t="s">
        <v>8320</v>
      </c>
      <c r="R761" t="s">
        <v>8321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>
        <f t="shared" si="71"/>
        <v>5</v>
      </c>
    </row>
    <row r="762" spans="1:22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9" t="s">
        <v>8320</v>
      </c>
      <c r="R762" t="s">
        <v>8322</v>
      </c>
      <c r="S762" s="13">
        <f t="shared" si="68"/>
        <v>42670.764039351852</v>
      </c>
      <c r="T762" s="13">
        <f t="shared" si="69"/>
        <v>42700.805706018517</v>
      </c>
      <c r="U762">
        <f t="shared" si="70"/>
        <v>2016</v>
      </c>
      <c r="V762">
        <f t="shared" si="71"/>
        <v>10</v>
      </c>
    </row>
    <row r="763" spans="1:22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9" t="s">
        <v>8320</v>
      </c>
      <c r="R763" t="s">
        <v>8322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>
        <f t="shared" si="71"/>
        <v>1</v>
      </c>
    </row>
    <row r="764" spans="1:22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9" t="s">
        <v>8320</v>
      </c>
      <c r="R764" t="s">
        <v>8322</v>
      </c>
      <c r="S764" s="13">
        <f t="shared" si="68"/>
        <v>42690.858449074076</v>
      </c>
      <c r="T764" s="13">
        <f t="shared" si="69"/>
        <v>42708.25</v>
      </c>
      <c r="U764">
        <f t="shared" si="70"/>
        <v>2016</v>
      </c>
      <c r="V764">
        <f t="shared" si="71"/>
        <v>11</v>
      </c>
    </row>
    <row r="765" spans="1:22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9" t="s">
        <v>8320</v>
      </c>
      <c r="R765" t="s">
        <v>8322</v>
      </c>
      <c r="S765" s="13">
        <f t="shared" si="68"/>
        <v>41471.446851851848</v>
      </c>
      <c r="T765" s="13">
        <f t="shared" si="69"/>
        <v>41501.446851851848</v>
      </c>
      <c r="U765">
        <f t="shared" si="70"/>
        <v>2013</v>
      </c>
      <c r="V765">
        <f t="shared" si="71"/>
        <v>7</v>
      </c>
    </row>
    <row r="766" spans="1:22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9" t="s">
        <v>8320</v>
      </c>
      <c r="R766" t="s">
        <v>8322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>
        <f t="shared" si="71"/>
        <v>8</v>
      </c>
    </row>
    <row r="767" spans="1:22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9" t="s">
        <v>8320</v>
      </c>
      <c r="R767" t="s">
        <v>8322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>
        <f t="shared" si="71"/>
        <v>9</v>
      </c>
    </row>
    <row r="768" spans="1:22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9" t="s">
        <v>8320</v>
      </c>
      <c r="R768" t="s">
        <v>8322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>
        <f t="shared" si="71"/>
        <v>1</v>
      </c>
    </row>
    <row r="769" spans="1:22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9" t="s">
        <v>8320</v>
      </c>
      <c r="R769" t="s">
        <v>8322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>
        <f t="shared" si="71"/>
        <v>4</v>
      </c>
    </row>
    <row r="770" spans="1:22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>
        <f t="shared" si="67"/>
        <v>0</v>
      </c>
      <c r="Q770" s="9" t="s">
        <v>8320</v>
      </c>
      <c r="R770" t="s">
        <v>8322</v>
      </c>
      <c r="S770" s="13">
        <f t="shared" si="68"/>
        <v>41594.207060185188</v>
      </c>
      <c r="T770" s="13">
        <f t="shared" si="69"/>
        <v>41624.207060185188</v>
      </c>
      <c r="U770">
        <f t="shared" si="70"/>
        <v>2013</v>
      </c>
      <c r="V770">
        <f t="shared" si="71"/>
        <v>11</v>
      </c>
    </row>
    <row r="771" spans="1:22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ROUND(E771/D771*100,0)</f>
        <v>41</v>
      </c>
      <c r="P771">
        <f t="shared" ref="P771:P834" si="73">IFERROR(ROUND(E771/L771,2),0)</f>
        <v>31.85</v>
      </c>
      <c r="Q771" s="9" t="s">
        <v>8320</v>
      </c>
      <c r="R771" t="s">
        <v>8322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>
        <f t="shared" ref="U771:U834" si="76">YEAR(S771)</f>
        <v>2013</v>
      </c>
      <c r="V771">
        <f t="shared" ref="V771:V834" si="77">MONTH(S771)</f>
        <v>11</v>
      </c>
    </row>
    <row r="772" spans="1:22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9" t="s">
        <v>8320</v>
      </c>
      <c r="R772" t="s">
        <v>8322</v>
      </c>
      <c r="S772" s="13">
        <f t="shared" si="74"/>
        <v>41289.999641203707</v>
      </c>
      <c r="T772" s="13">
        <f t="shared" si="75"/>
        <v>41329.999641203707</v>
      </c>
      <c r="U772">
        <f t="shared" si="76"/>
        <v>2013</v>
      </c>
      <c r="V772">
        <f t="shared" si="77"/>
        <v>1</v>
      </c>
    </row>
    <row r="773" spans="1:22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9" t="s">
        <v>8320</v>
      </c>
      <c r="R773" t="s">
        <v>8322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2015</v>
      </c>
      <c r="V773">
        <f t="shared" si="77"/>
        <v>12</v>
      </c>
    </row>
    <row r="774" spans="1:22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9" t="s">
        <v>8320</v>
      </c>
      <c r="R774" t="s">
        <v>8322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>
        <f t="shared" si="77"/>
        <v>9</v>
      </c>
    </row>
    <row r="775" spans="1:22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9" t="s">
        <v>8320</v>
      </c>
      <c r="R775" t="s">
        <v>8322</v>
      </c>
      <c r="S775" s="13">
        <f t="shared" si="74"/>
        <v>42100.735937499994</v>
      </c>
      <c r="T775" s="13">
        <f t="shared" si="75"/>
        <v>42134.959027777775</v>
      </c>
      <c r="U775">
        <f t="shared" si="76"/>
        <v>2015</v>
      </c>
      <c r="V775">
        <f t="shared" si="77"/>
        <v>4</v>
      </c>
    </row>
    <row r="776" spans="1:22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9" t="s">
        <v>8320</v>
      </c>
      <c r="R776" t="s">
        <v>8322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>
        <f t="shared" si="77"/>
        <v>1</v>
      </c>
    </row>
    <row r="777" spans="1:22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9" t="s">
        <v>8320</v>
      </c>
      <c r="R777" t="s">
        <v>8322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>
        <f t="shared" si="77"/>
        <v>11</v>
      </c>
    </row>
    <row r="778" spans="1:22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9" t="s">
        <v>8320</v>
      </c>
      <c r="R778" t="s">
        <v>8322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>
        <f t="shared" si="77"/>
        <v>9</v>
      </c>
    </row>
    <row r="779" spans="1:22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9" t="s">
        <v>8320</v>
      </c>
      <c r="R779" t="s">
        <v>8322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>
        <f t="shared" si="77"/>
        <v>7</v>
      </c>
    </row>
    <row r="780" spans="1:22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9" t="s">
        <v>8320</v>
      </c>
      <c r="R780" t="s">
        <v>8322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>
        <f t="shared" si="77"/>
        <v>3</v>
      </c>
    </row>
    <row r="781" spans="1:22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9" t="s">
        <v>8320</v>
      </c>
      <c r="R781" t="s">
        <v>8322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>
        <f t="shared" si="77"/>
        <v>9</v>
      </c>
    </row>
    <row r="782" spans="1:22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9" t="s">
        <v>8323</v>
      </c>
      <c r="R782" t="s">
        <v>8324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>
        <f t="shared" si="77"/>
        <v>4</v>
      </c>
    </row>
    <row r="783" spans="1:22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9" t="s">
        <v>8323</v>
      </c>
      <c r="R783" t="s">
        <v>8324</v>
      </c>
      <c r="S783" s="13">
        <f t="shared" si="74"/>
        <v>41403.000856481485</v>
      </c>
      <c r="T783" s="13">
        <f t="shared" si="75"/>
        <v>41433.000856481485</v>
      </c>
      <c r="U783">
        <f t="shared" si="76"/>
        <v>2013</v>
      </c>
      <c r="V783">
        <f t="shared" si="77"/>
        <v>5</v>
      </c>
    </row>
    <row r="784" spans="1:22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9" t="s">
        <v>8323</v>
      </c>
      <c r="R784" t="s">
        <v>8324</v>
      </c>
      <c r="S784" s="13">
        <f t="shared" si="74"/>
        <v>41116.758125</v>
      </c>
      <c r="T784" s="13">
        <f t="shared" si="75"/>
        <v>41146.758125</v>
      </c>
      <c r="U784">
        <f t="shared" si="76"/>
        <v>2012</v>
      </c>
      <c r="V784">
        <f t="shared" si="77"/>
        <v>7</v>
      </c>
    </row>
    <row r="785" spans="1:22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9" t="s">
        <v>8323</v>
      </c>
      <c r="R785" t="s">
        <v>8324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>
        <f t="shared" si="77"/>
        <v>3</v>
      </c>
    </row>
    <row r="786" spans="1:22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9" t="s">
        <v>8323</v>
      </c>
      <c r="R786" t="s">
        <v>8324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>
        <f t="shared" si="77"/>
        <v>2</v>
      </c>
    </row>
    <row r="787" spans="1:22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9" t="s">
        <v>8323</v>
      </c>
      <c r="R787" t="s">
        <v>8324</v>
      </c>
      <c r="S787" s="13">
        <f t="shared" si="74"/>
        <v>41303.593923611108</v>
      </c>
      <c r="T787" s="13">
        <f t="shared" si="75"/>
        <v>41333.593923611108</v>
      </c>
      <c r="U787">
        <f t="shared" si="76"/>
        <v>2013</v>
      </c>
      <c r="V787">
        <f t="shared" si="77"/>
        <v>1</v>
      </c>
    </row>
    <row r="788" spans="1:22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9" t="s">
        <v>8323</v>
      </c>
      <c r="R788" t="s">
        <v>8324</v>
      </c>
      <c r="S788" s="13">
        <f t="shared" si="74"/>
        <v>40983.055949074071</v>
      </c>
      <c r="T788" s="13">
        <f t="shared" si="75"/>
        <v>41040.657638888886</v>
      </c>
      <c r="U788">
        <f t="shared" si="76"/>
        <v>2012</v>
      </c>
      <c r="V788">
        <f t="shared" si="77"/>
        <v>3</v>
      </c>
    </row>
    <row r="789" spans="1:22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9" t="s">
        <v>8323</v>
      </c>
      <c r="R789" t="s">
        <v>8324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>
        <f t="shared" si="77"/>
        <v>10</v>
      </c>
    </row>
    <row r="790" spans="1:22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9" t="s">
        <v>8323</v>
      </c>
      <c r="R790" t="s">
        <v>8324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>
        <f t="shared" si="77"/>
        <v>5</v>
      </c>
    </row>
    <row r="791" spans="1:22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9" t="s">
        <v>8323</v>
      </c>
      <c r="R791" t="s">
        <v>8324</v>
      </c>
      <c r="S791" s="13">
        <f t="shared" si="74"/>
        <v>41277.186111111114</v>
      </c>
      <c r="T791" s="13">
        <f t="shared" si="75"/>
        <v>41295.332638888889</v>
      </c>
      <c r="U791">
        <f t="shared" si="76"/>
        <v>2013</v>
      </c>
      <c r="V791">
        <f t="shared" si="77"/>
        <v>1</v>
      </c>
    </row>
    <row r="792" spans="1:22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9" t="s">
        <v>8323</v>
      </c>
      <c r="R792" t="s">
        <v>8324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>
        <f t="shared" si="77"/>
        <v>1</v>
      </c>
    </row>
    <row r="793" spans="1:22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9" t="s">
        <v>8323</v>
      </c>
      <c r="R793" t="s">
        <v>8324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>
        <f t="shared" si="77"/>
        <v>10</v>
      </c>
    </row>
    <row r="794" spans="1:22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9" t="s">
        <v>8323</v>
      </c>
      <c r="R794" t="s">
        <v>8324</v>
      </c>
      <c r="S794" s="13">
        <f t="shared" si="74"/>
        <v>41555.873645833337</v>
      </c>
      <c r="T794" s="13">
        <f t="shared" si="75"/>
        <v>41585.915312500001</v>
      </c>
      <c r="U794">
        <f t="shared" si="76"/>
        <v>2013</v>
      </c>
      <c r="V794">
        <f t="shared" si="77"/>
        <v>10</v>
      </c>
    </row>
    <row r="795" spans="1:22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9" t="s">
        <v>8323</v>
      </c>
      <c r="R795" t="s">
        <v>8324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>
        <f t="shared" si="77"/>
        <v>6</v>
      </c>
    </row>
    <row r="796" spans="1:22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9" t="s">
        <v>8323</v>
      </c>
      <c r="R796" t="s">
        <v>8324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>
        <f t="shared" si="77"/>
        <v>7</v>
      </c>
    </row>
    <row r="797" spans="1:22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9" t="s">
        <v>8323</v>
      </c>
      <c r="R797" t="s">
        <v>8324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>
        <f t="shared" si="77"/>
        <v>2</v>
      </c>
    </row>
    <row r="798" spans="1:22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9" t="s">
        <v>8323</v>
      </c>
      <c r="R798" t="s">
        <v>8324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>
        <f t="shared" si="77"/>
        <v>8</v>
      </c>
    </row>
    <row r="799" spans="1:22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9" t="s">
        <v>8323</v>
      </c>
      <c r="R799" t="s">
        <v>8324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>
        <f t="shared" si="77"/>
        <v>3</v>
      </c>
    </row>
    <row r="800" spans="1:22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9" t="s">
        <v>8323</v>
      </c>
      <c r="R800" t="s">
        <v>8324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>
        <f t="shared" si="77"/>
        <v>8</v>
      </c>
    </row>
    <row r="801" spans="1:22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9" t="s">
        <v>8323</v>
      </c>
      <c r="R801" t="s">
        <v>8324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>
        <f t="shared" si="77"/>
        <v>3</v>
      </c>
    </row>
    <row r="802" spans="1:22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9" t="s">
        <v>8323</v>
      </c>
      <c r="R802" t="s">
        <v>8324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>
        <f t="shared" si="77"/>
        <v>8</v>
      </c>
    </row>
    <row r="803" spans="1:22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9" t="s">
        <v>8323</v>
      </c>
      <c r="R803" t="s">
        <v>8324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>
        <f t="shared" si="77"/>
        <v>6</v>
      </c>
    </row>
    <row r="804" spans="1:22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9" t="s">
        <v>8323</v>
      </c>
      <c r="R804" t="s">
        <v>8324</v>
      </c>
      <c r="S804" s="13">
        <f t="shared" si="74"/>
        <v>41123.022268518522</v>
      </c>
      <c r="T804" s="13">
        <f t="shared" si="75"/>
        <v>41169.170138888891</v>
      </c>
      <c r="U804">
        <f t="shared" si="76"/>
        <v>2012</v>
      </c>
      <c r="V804">
        <f t="shared" si="77"/>
        <v>8</v>
      </c>
    </row>
    <row r="805" spans="1:22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9" t="s">
        <v>8323</v>
      </c>
      <c r="R805" t="s">
        <v>8324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>
        <f t="shared" si="77"/>
        <v>5</v>
      </c>
    </row>
    <row r="806" spans="1:22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9" t="s">
        <v>8323</v>
      </c>
      <c r="R806" t="s">
        <v>8324</v>
      </c>
      <c r="S806" s="13">
        <f t="shared" si="74"/>
        <v>40730.105625000004</v>
      </c>
      <c r="T806" s="13">
        <f t="shared" si="75"/>
        <v>40747.165972222225</v>
      </c>
      <c r="U806">
        <f t="shared" si="76"/>
        <v>2011</v>
      </c>
      <c r="V806">
        <f t="shared" si="77"/>
        <v>7</v>
      </c>
    </row>
    <row r="807" spans="1:22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9" t="s">
        <v>8323</v>
      </c>
      <c r="R807" t="s">
        <v>8324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>
        <f t="shared" si="77"/>
        <v>5</v>
      </c>
    </row>
    <row r="808" spans="1:22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9" t="s">
        <v>8323</v>
      </c>
      <c r="R808" t="s">
        <v>8324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>
        <f t="shared" si="77"/>
        <v>8</v>
      </c>
    </row>
    <row r="809" spans="1:22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9" t="s">
        <v>8323</v>
      </c>
      <c r="R809" t="s">
        <v>8324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>
        <f t="shared" si="77"/>
        <v>1</v>
      </c>
    </row>
    <row r="810" spans="1:22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9" t="s">
        <v>8323</v>
      </c>
      <c r="R810" t="s">
        <v>8324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>
        <f t="shared" si="77"/>
        <v>11</v>
      </c>
    </row>
    <row r="811" spans="1:22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9" t="s">
        <v>8323</v>
      </c>
      <c r="R811" t="s">
        <v>8324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2013</v>
      </c>
      <c r="V811">
        <f t="shared" si="77"/>
        <v>12</v>
      </c>
    </row>
    <row r="812" spans="1:22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9" t="s">
        <v>8323</v>
      </c>
      <c r="R812" t="s">
        <v>8324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>
        <f t="shared" si="77"/>
        <v>8</v>
      </c>
    </row>
    <row r="813" spans="1:22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9" t="s">
        <v>8323</v>
      </c>
      <c r="R813" t="s">
        <v>8324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>
        <f t="shared" si="77"/>
        <v>6</v>
      </c>
    </row>
    <row r="814" spans="1:22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9" t="s">
        <v>8323</v>
      </c>
      <c r="R814" t="s">
        <v>8324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>
        <f t="shared" si="77"/>
        <v>1</v>
      </c>
    </row>
    <row r="815" spans="1:22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9" t="s">
        <v>8323</v>
      </c>
      <c r="R815" t="s">
        <v>8324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>
        <f t="shared" si="77"/>
        <v>6</v>
      </c>
    </row>
    <row r="816" spans="1:22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9" t="s">
        <v>8323</v>
      </c>
      <c r="R816" t="s">
        <v>8324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>
        <f t="shared" si="77"/>
        <v>5</v>
      </c>
    </row>
    <row r="817" spans="1:22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9" t="s">
        <v>8323</v>
      </c>
      <c r="R817" t="s">
        <v>8324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>
        <f t="shared" si="77"/>
        <v>10</v>
      </c>
    </row>
    <row r="818" spans="1:22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9" t="s">
        <v>8323</v>
      </c>
      <c r="R818" t="s">
        <v>8324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>
        <f t="shared" si="77"/>
        <v>3</v>
      </c>
    </row>
    <row r="819" spans="1:22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9" t="s">
        <v>8323</v>
      </c>
      <c r="R819" t="s">
        <v>8324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>
        <f t="shared" si="77"/>
        <v>1</v>
      </c>
    </row>
    <row r="820" spans="1:22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9" t="s">
        <v>8323</v>
      </c>
      <c r="R820" t="s">
        <v>8324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>
        <f t="shared" si="77"/>
        <v>7</v>
      </c>
    </row>
    <row r="821" spans="1:22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9" t="s">
        <v>8323</v>
      </c>
      <c r="R821" t="s">
        <v>8324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>
        <f t="shared" si="77"/>
        <v>12</v>
      </c>
    </row>
    <row r="822" spans="1:22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9" t="s">
        <v>8323</v>
      </c>
      <c r="R822" t="s">
        <v>8324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>
        <f t="shared" si="77"/>
        <v>5</v>
      </c>
    </row>
    <row r="823" spans="1:22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9" t="s">
        <v>8323</v>
      </c>
      <c r="R823" t="s">
        <v>8324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>
        <f t="shared" si="77"/>
        <v>3</v>
      </c>
    </row>
    <row r="824" spans="1:22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9" t="s">
        <v>8323</v>
      </c>
      <c r="R824" t="s">
        <v>8324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>
        <f t="shared" si="77"/>
        <v>9</v>
      </c>
    </row>
    <row r="825" spans="1:22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9" t="s">
        <v>8323</v>
      </c>
      <c r="R825" t="s">
        <v>8324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>
        <f t="shared" si="77"/>
        <v>2</v>
      </c>
    </row>
    <row r="826" spans="1:22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9" t="s">
        <v>8323</v>
      </c>
      <c r="R826" t="s">
        <v>8324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>
        <f t="shared" si="77"/>
        <v>3</v>
      </c>
    </row>
    <row r="827" spans="1:22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9" t="s">
        <v>8323</v>
      </c>
      <c r="R827" t="s">
        <v>8324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>
        <f t="shared" si="77"/>
        <v>10</v>
      </c>
    </row>
    <row r="828" spans="1:22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9" t="s">
        <v>8323</v>
      </c>
      <c r="R828" t="s">
        <v>8324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>
        <f t="shared" si="77"/>
        <v>3</v>
      </c>
    </row>
    <row r="829" spans="1:22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9" t="s">
        <v>8323</v>
      </c>
      <c r="R829" t="s">
        <v>8324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>
        <f t="shared" si="77"/>
        <v>1</v>
      </c>
    </row>
    <row r="830" spans="1:22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9" t="s">
        <v>8323</v>
      </c>
      <c r="R830" t="s">
        <v>8324</v>
      </c>
      <c r="S830" s="13">
        <f t="shared" si="74"/>
        <v>41073.050717592596</v>
      </c>
      <c r="T830" s="13">
        <f t="shared" si="75"/>
        <v>41085.683333333334</v>
      </c>
      <c r="U830">
        <f t="shared" si="76"/>
        <v>2012</v>
      </c>
      <c r="V830">
        <f t="shared" si="77"/>
        <v>6</v>
      </c>
    </row>
    <row r="831" spans="1:22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9" t="s">
        <v>8323</v>
      </c>
      <c r="R831" t="s">
        <v>8324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>
        <f t="shared" si="77"/>
        <v>5</v>
      </c>
    </row>
    <row r="832" spans="1:22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9" t="s">
        <v>8323</v>
      </c>
      <c r="R832" t="s">
        <v>8324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>
        <f t="shared" si="77"/>
        <v>2</v>
      </c>
    </row>
    <row r="833" spans="1:22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9" t="s">
        <v>8323</v>
      </c>
      <c r="R833" t="s">
        <v>8324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>
        <f t="shared" si="77"/>
        <v>3</v>
      </c>
    </row>
    <row r="834" spans="1:22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s="9" t="s">
        <v>8323</v>
      </c>
      <c r="R834" t="s">
        <v>8324</v>
      </c>
      <c r="S834" s="13">
        <f t="shared" si="74"/>
        <v>40869.675173611111</v>
      </c>
      <c r="T834" s="13">
        <f t="shared" si="75"/>
        <v>40929.342361111114</v>
      </c>
      <c r="U834">
        <f t="shared" si="76"/>
        <v>2011</v>
      </c>
      <c r="V834">
        <f t="shared" si="77"/>
        <v>11</v>
      </c>
    </row>
    <row r="835" spans="1:22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ROUND(E835/D835*100,0)</f>
        <v>102</v>
      </c>
      <c r="P835">
        <f t="shared" ref="P835:P898" si="79">IFERROR(ROUND(E835/L835,2),0)</f>
        <v>148.78</v>
      </c>
      <c r="Q835" s="9" t="s">
        <v>8323</v>
      </c>
      <c r="R835" t="s">
        <v>8324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>
        <f t="shared" ref="U835:U898" si="82">YEAR(S835)</f>
        <v>2014</v>
      </c>
      <c r="V835">
        <f t="shared" ref="V835:V898" si="83">MONTH(S835)</f>
        <v>3</v>
      </c>
    </row>
    <row r="836" spans="1:22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9" t="s">
        <v>8323</v>
      </c>
      <c r="R836" t="s">
        <v>8324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>
        <f t="shared" si="83"/>
        <v>5</v>
      </c>
    </row>
    <row r="837" spans="1:22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9" t="s">
        <v>8323</v>
      </c>
      <c r="R837" t="s">
        <v>8324</v>
      </c>
      <c r="S837" s="13">
        <f t="shared" si="80"/>
        <v>41005.45784722222</v>
      </c>
      <c r="T837" s="13">
        <f t="shared" si="81"/>
        <v>41048.125</v>
      </c>
      <c r="U837">
        <f t="shared" si="82"/>
        <v>2012</v>
      </c>
      <c r="V837">
        <f t="shared" si="83"/>
        <v>4</v>
      </c>
    </row>
    <row r="838" spans="1:22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9" t="s">
        <v>8323</v>
      </c>
      <c r="R838" t="s">
        <v>8324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>
        <f t="shared" si="83"/>
        <v>9</v>
      </c>
    </row>
    <row r="839" spans="1:22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9" t="s">
        <v>8323</v>
      </c>
      <c r="R839" t="s">
        <v>8324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>
        <f t="shared" si="83"/>
        <v>4</v>
      </c>
    </row>
    <row r="840" spans="1:22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9" t="s">
        <v>8323</v>
      </c>
      <c r="R840" t="s">
        <v>8324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2011</v>
      </c>
      <c r="V840">
        <f t="shared" si="83"/>
        <v>12</v>
      </c>
    </row>
    <row r="841" spans="1:22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9" t="s">
        <v>8323</v>
      </c>
      <c r="R841" t="s">
        <v>8324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>
        <f t="shared" si="83"/>
        <v>8</v>
      </c>
    </row>
    <row r="842" spans="1:22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9" t="s">
        <v>8323</v>
      </c>
      <c r="R842" t="s">
        <v>8325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>
        <f t="shared" si="83"/>
        <v>8</v>
      </c>
    </row>
    <row r="843" spans="1:22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9" t="s">
        <v>8323</v>
      </c>
      <c r="R843" t="s">
        <v>8325</v>
      </c>
      <c r="S843" s="13">
        <f t="shared" si="80"/>
        <v>41923.838692129626</v>
      </c>
      <c r="T843" s="13">
        <f t="shared" si="81"/>
        <v>41953.88035879629</v>
      </c>
      <c r="U843">
        <f t="shared" si="82"/>
        <v>2014</v>
      </c>
      <c r="V843">
        <f t="shared" si="83"/>
        <v>10</v>
      </c>
    </row>
    <row r="844" spans="1:22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9" t="s">
        <v>8323</v>
      </c>
      <c r="R844" t="s">
        <v>8325</v>
      </c>
      <c r="S844" s="13">
        <f t="shared" si="80"/>
        <v>41526.592395833337</v>
      </c>
      <c r="T844" s="13">
        <f t="shared" si="81"/>
        <v>41561.165972222225</v>
      </c>
      <c r="U844">
        <f t="shared" si="82"/>
        <v>2013</v>
      </c>
      <c r="V844">
        <f t="shared" si="83"/>
        <v>9</v>
      </c>
    </row>
    <row r="845" spans="1:22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9" t="s">
        <v>8323</v>
      </c>
      <c r="R845" t="s">
        <v>8325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>
        <f t="shared" si="83"/>
        <v>11</v>
      </c>
    </row>
    <row r="846" spans="1:22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9" t="s">
        <v>8323</v>
      </c>
      <c r="R846" t="s">
        <v>8325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>
        <f t="shared" si="83"/>
        <v>9</v>
      </c>
    </row>
    <row r="847" spans="1:22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9" t="s">
        <v>8323</v>
      </c>
      <c r="R847" t="s">
        <v>8325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>
        <f t="shared" si="83"/>
        <v>7</v>
      </c>
    </row>
    <row r="848" spans="1:22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9" t="s">
        <v>8323</v>
      </c>
      <c r="R848" t="s">
        <v>8325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>
        <f t="shared" si="83"/>
        <v>2</v>
      </c>
    </row>
    <row r="849" spans="1:22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9" t="s">
        <v>8323</v>
      </c>
      <c r="R849" t="s">
        <v>8325</v>
      </c>
      <c r="S849" s="13">
        <f t="shared" si="80"/>
        <v>42165.79833333334</v>
      </c>
      <c r="T849" s="13">
        <f t="shared" si="81"/>
        <v>42195.79833333334</v>
      </c>
      <c r="U849">
        <f t="shared" si="82"/>
        <v>2015</v>
      </c>
      <c r="V849">
        <f t="shared" si="83"/>
        <v>6</v>
      </c>
    </row>
    <row r="850" spans="1:22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9" t="s">
        <v>8323</v>
      </c>
      <c r="R850" t="s">
        <v>8325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>
        <f t="shared" si="83"/>
        <v>3</v>
      </c>
    </row>
    <row r="851" spans="1:22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9" t="s">
        <v>8323</v>
      </c>
      <c r="R851" t="s">
        <v>8325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>
        <f t="shared" si="83"/>
        <v>2</v>
      </c>
    </row>
    <row r="852" spans="1:22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9" t="s">
        <v>8323</v>
      </c>
      <c r="R852" t="s">
        <v>8325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>
        <f t="shared" si="83"/>
        <v>3</v>
      </c>
    </row>
    <row r="853" spans="1:22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9" t="s">
        <v>8323</v>
      </c>
      <c r="R853" t="s">
        <v>8325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>
        <f t="shared" si="83"/>
        <v>6</v>
      </c>
    </row>
    <row r="854" spans="1:22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9" t="s">
        <v>8323</v>
      </c>
      <c r="R854" t="s">
        <v>8325</v>
      </c>
      <c r="S854" s="13">
        <f t="shared" si="80"/>
        <v>42656.805497685185</v>
      </c>
      <c r="T854" s="13">
        <f t="shared" si="81"/>
        <v>42667.875</v>
      </c>
      <c r="U854">
        <f t="shared" si="82"/>
        <v>2016</v>
      </c>
      <c r="V854">
        <f t="shared" si="83"/>
        <v>10</v>
      </c>
    </row>
    <row r="855" spans="1:22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9" t="s">
        <v>8323</v>
      </c>
      <c r="R855" t="s">
        <v>8325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>
        <f t="shared" si="83"/>
        <v>1</v>
      </c>
    </row>
    <row r="856" spans="1:22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9" t="s">
        <v>8323</v>
      </c>
      <c r="R856" t="s">
        <v>8325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>
        <f t="shared" si="83"/>
        <v>11</v>
      </c>
    </row>
    <row r="857" spans="1:22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9" t="s">
        <v>8323</v>
      </c>
      <c r="R857" t="s">
        <v>8325</v>
      </c>
      <c r="S857" s="13">
        <f t="shared" si="80"/>
        <v>42545.125196759262</v>
      </c>
      <c r="T857" s="13">
        <f t="shared" si="81"/>
        <v>42575.125196759262</v>
      </c>
      <c r="U857">
        <f t="shared" si="82"/>
        <v>2016</v>
      </c>
      <c r="V857">
        <f t="shared" si="83"/>
        <v>6</v>
      </c>
    </row>
    <row r="858" spans="1:22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9" t="s">
        <v>8323</v>
      </c>
      <c r="R858" t="s">
        <v>8325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>
        <f t="shared" si="83"/>
        <v>8</v>
      </c>
    </row>
    <row r="859" spans="1:22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9" t="s">
        <v>8323</v>
      </c>
      <c r="R859" t="s">
        <v>8325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>
        <f t="shared" si="83"/>
        <v>10</v>
      </c>
    </row>
    <row r="860" spans="1:22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9" t="s">
        <v>8323</v>
      </c>
      <c r="R860" t="s">
        <v>8325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>
        <f t="shared" si="83"/>
        <v>3</v>
      </c>
    </row>
    <row r="861" spans="1:22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9" t="s">
        <v>8323</v>
      </c>
      <c r="R861" t="s">
        <v>8325</v>
      </c>
      <c r="S861" s="13">
        <f t="shared" si="80"/>
        <v>42128.820231481484</v>
      </c>
      <c r="T861" s="13">
        <f t="shared" si="81"/>
        <v>42159</v>
      </c>
      <c r="U861">
        <f t="shared" si="82"/>
        <v>2015</v>
      </c>
      <c r="V861">
        <f t="shared" si="83"/>
        <v>5</v>
      </c>
    </row>
    <row r="862" spans="1:22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9" t="s">
        <v>8323</v>
      </c>
      <c r="R862" t="s">
        <v>8326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>
        <f t="shared" si="83"/>
        <v>10</v>
      </c>
    </row>
    <row r="863" spans="1:22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9" t="s">
        <v>8323</v>
      </c>
      <c r="R863" t="s">
        <v>8326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>
        <f t="shared" si="83"/>
        <v>8</v>
      </c>
    </row>
    <row r="864" spans="1:22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9" t="s">
        <v>8323</v>
      </c>
      <c r="R864" t="s">
        <v>8326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>
        <f t="shared" si="83"/>
        <v>10</v>
      </c>
    </row>
    <row r="865" spans="1:22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9" t="s">
        <v>8323</v>
      </c>
      <c r="R865" t="s">
        <v>8326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>
        <f t="shared" si="83"/>
        <v>1</v>
      </c>
    </row>
    <row r="866" spans="1:22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9" t="s">
        <v>8323</v>
      </c>
      <c r="R866" t="s">
        <v>8326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>
        <f t="shared" si="83"/>
        <v>9</v>
      </c>
    </row>
    <row r="867" spans="1:22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9" t="s">
        <v>8323</v>
      </c>
      <c r="R867" t="s">
        <v>8326</v>
      </c>
      <c r="S867" s="13">
        <f t="shared" si="80"/>
        <v>41230.77311342593</v>
      </c>
      <c r="T867" s="13">
        <f t="shared" si="81"/>
        <v>41290.77311342593</v>
      </c>
      <c r="U867">
        <f t="shared" si="82"/>
        <v>2012</v>
      </c>
      <c r="V867">
        <f t="shared" si="83"/>
        <v>11</v>
      </c>
    </row>
    <row r="868" spans="1:22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9" t="s">
        <v>8323</v>
      </c>
      <c r="R868" t="s">
        <v>8326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>
        <f t="shared" si="83"/>
        <v>1</v>
      </c>
    </row>
    <row r="869" spans="1:22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9" t="s">
        <v>8323</v>
      </c>
      <c r="R869" t="s">
        <v>8326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>
        <f t="shared" si="83"/>
        <v>10</v>
      </c>
    </row>
    <row r="870" spans="1:22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9" t="s">
        <v>8323</v>
      </c>
      <c r="R870" t="s">
        <v>8326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2013</v>
      </c>
      <c r="V870">
        <f t="shared" si="83"/>
        <v>12</v>
      </c>
    </row>
    <row r="871" spans="1:22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9" t="s">
        <v>8323</v>
      </c>
      <c r="R871" t="s">
        <v>8326</v>
      </c>
      <c r="S871" s="13">
        <f t="shared" si="80"/>
        <v>41342.845567129632</v>
      </c>
      <c r="T871" s="13">
        <f t="shared" si="81"/>
        <v>41372.803900462961</v>
      </c>
      <c r="U871">
        <f t="shared" si="82"/>
        <v>2013</v>
      </c>
      <c r="V871">
        <f t="shared" si="83"/>
        <v>3</v>
      </c>
    </row>
    <row r="872" spans="1:22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9" t="s">
        <v>8323</v>
      </c>
      <c r="R872" t="s">
        <v>8326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>
        <f t="shared" si="83"/>
        <v>8</v>
      </c>
    </row>
    <row r="873" spans="1:22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9" t="s">
        <v>8323</v>
      </c>
      <c r="R873" t="s">
        <v>8326</v>
      </c>
      <c r="S873" s="13">
        <f t="shared" si="80"/>
        <v>41577.561284722222</v>
      </c>
      <c r="T873" s="13">
        <f t="shared" si="81"/>
        <v>41607.602951388886</v>
      </c>
      <c r="U873">
        <f t="shared" si="82"/>
        <v>2013</v>
      </c>
      <c r="V873">
        <f t="shared" si="83"/>
        <v>10</v>
      </c>
    </row>
    <row r="874" spans="1:22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9" t="s">
        <v>8323</v>
      </c>
      <c r="R874" t="s">
        <v>8326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>
        <f t="shared" si="83"/>
        <v>1</v>
      </c>
    </row>
    <row r="875" spans="1:22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9" t="s">
        <v>8323</v>
      </c>
      <c r="R875" t="s">
        <v>8326</v>
      </c>
      <c r="S875" s="13">
        <f t="shared" si="80"/>
        <v>41184.167129629634</v>
      </c>
      <c r="T875" s="13">
        <f t="shared" si="81"/>
        <v>41224.208796296298</v>
      </c>
      <c r="U875">
        <f t="shared" si="82"/>
        <v>2012</v>
      </c>
      <c r="V875">
        <f t="shared" si="83"/>
        <v>10</v>
      </c>
    </row>
    <row r="876" spans="1:22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9" t="s">
        <v>8323</v>
      </c>
      <c r="R876" t="s">
        <v>8326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>
        <f t="shared" si="83"/>
        <v>4</v>
      </c>
    </row>
    <row r="877" spans="1:22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9" t="s">
        <v>8323</v>
      </c>
      <c r="R877" t="s">
        <v>8326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>
        <f t="shared" si="83"/>
        <v>9</v>
      </c>
    </row>
    <row r="878" spans="1:22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9" t="s">
        <v>8323</v>
      </c>
      <c r="R878" t="s">
        <v>8326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>
        <f t="shared" si="83"/>
        <v>1</v>
      </c>
    </row>
    <row r="879" spans="1:22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9" t="s">
        <v>8323</v>
      </c>
      <c r="R879" t="s">
        <v>8326</v>
      </c>
      <c r="S879" s="13">
        <f t="shared" si="80"/>
        <v>41597.788888888892</v>
      </c>
      <c r="T879" s="13">
        <f t="shared" si="81"/>
        <v>41627.788888888892</v>
      </c>
      <c r="U879">
        <f t="shared" si="82"/>
        <v>2013</v>
      </c>
      <c r="V879">
        <f t="shared" si="83"/>
        <v>11</v>
      </c>
    </row>
    <row r="880" spans="1:22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9" t="s">
        <v>8323</v>
      </c>
      <c r="R880" t="s">
        <v>8326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>
        <f t="shared" si="83"/>
        <v>11</v>
      </c>
    </row>
    <row r="881" spans="1:22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9" t="s">
        <v>8323</v>
      </c>
      <c r="R881" t="s">
        <v>8326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>
        <f t="shared" si="83"/>
        <v>5</v>
      </c>
    </row>
    <row r="882" spans="1:22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9" t="s">
        <v>8323</v>
      </c>
      <c r="R882" t="s">
        <v>8327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>
        <f t="shared" si="83"/>
        <v>9</v>
      </c>
    </row>
    <row r="883" spans="1:22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9" t="s">
        <v>8323</v>
      </c>
      <c r="R883" t="s">
        <v>8327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2011</v>
      </c>
      <c r="V883">
        <f t="shared" si="83"/>
        <v>11</v>
      </c>
    </row>
    <row r="884" spans="1:22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9" t="s">
        <v>8323</v>
      </c>
      <c r="R884" t="s">
        <v>8327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>
        <f t="shared" si="83"/>
        <v>8</v>
      </c>
    </row>
    <row r="885" spans="1:22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9" t="s">
        <v>8323</v>
      </c>
      <c r="R885" t="s">
        <v>8327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>
        <f t="shared" si="83"/>
        <v>1</v>
      </c>
    </row>
    <row r="886" spans="1:22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9" t="s">
        <v>8323</v>
      </c>
      <c r="R886" t="s">
        <v>8327</v>
      </c>
      <c r="S886" s="13">
        <f t="shared" si="80"/>
        <v>40981.802615740737</v>
      </c>
      <c r="T886" s="13">
        <f t="shared" si="81"/>
        <v>41041.104861111111</v>
      </c>
      <c r="U886">
        <f t="shared" si="82"/>
        <v>2012</v>
      </c>
      <c r="V886">
        <f t="shared" si="83"/>
        <v>3</v>
      </c>
    </row>
    <row r="887" spans="1:22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9" t="s">
        <v>8323</v>
      </c>
      <c r="R887" t="s">
        <v>8327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>
        <f t="shared" si="83"/>
        <v>12</v>
      </c>
    </row>
    <row r="888" spans="1:22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9" t="s">
        <v>8323</v>
      </c>
      <c r="R888" t="s">
        <v>8327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>
        <f t="shared" si="83"/>
        <v>8</v>
      </c>
    </row>
    <row r="889" spans="1:22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9" t="s">
        <v>8323</v>
      </c>
      <c r="R889" t="s">
        <v>8327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>
        <f t="shared" si="83"/>
        <v>4</v>
      </c>
    </row>
    <row r="890" spans="1:22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9" t="s">
        <v>8323</v>
      </c>
      <c r="R890" t="s">
        <v>8327</v>
      </c>
      <c r="S890" s="13">
        <f t="shared" si="80"/>
        <v>40751.753298611111</v>
      </c>
      <c r="T890" s="13">
        <f t="shared" si="81"/>
        <v>40787.25</v>
      </c>
      <c r="U890">
        <f t="shared" si="82"/>
        <v>2011</v>
      </c>
      <c r="V890">
        <f t="shared" si="83"/>
        <v>7</v>
      </c>
    </row>
    <row r="891" spans="1:22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9" t="s">
        <v>8323</v>
      </c>
      <c r="R891" t="s">
        <v>8327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>
        <f t="shared" si="83"/>
        <v>9</v>
      </c>
    </row>
    <row r="892" spans="1:22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9" t="s">
        <v>8323</v>
      </c>
      <c r="R892" t="s">
        <v>8327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>
        <f t="shared" si="83"/>
        <v>10</v>
      </c>
    </row>
    <row r="893" spans="1:22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9" t="s">
        <v>8323</v>
      </c>
      <c r="R893" t="s">
        <v>8327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>
        <f t="shared" si="83"/>
        <v>7</v>
      </c>
    </row>
    <row r="894" spans="1:22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9" t="s">
        <v>8323</v>
      </c>
      <c r="R894" t="s">
        <v>8327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>
        <f t="shared" si="83"/>
        <v>5</v>
      </c>
    </row>
    <row r="895" spans="1:22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9" t="s">
        <v>8323</v>
      </c>
      <c r="R895" t="s">
        <v>8327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>
        <f t="shared" si="83"/>
        <v>3</v>
      </c>
    </row>
    <row r="896" spans="1:22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9" t="s">
        <v>8323</v>
      </c>
      <c r="R896" t="s">
        <v>8327</v>
      </c>
      <c r="S896" s="13">
        <f t="shared" si="80"/>
        <v>42496.981597222228</v>
      </c>
      <c r="T896" s="13">
        <f t="shared" si="81"/>
        <v>42526.981597222228</v>
      </c>
      <c r="U896">
        <f t="shared" si="82"/>
        <v>2016</v>
      </c>
      <c r="V896">
        <f t="shared" si="83"/>
        <v>5</v>
      </c>
    </row>
    <row r="897" spans="1:22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9" t="s">
        <v>8323</v>
      </c>
      <c r="R897" t="s">
        <v>8327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>
        <f t="shared" si="83"/>
        <v>9</v>
      </c>
    </row>
    <row r="898" spans="1:22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s="9" t="s">
        <v>8323</v>
      </c>
      <c r="R898" t="s">
        <v>8327</v>
      </c>
      <c r="S898" s="13">
        <f t="shared" si="80"/>
        <v>42218.872986111113</v>
      </c>
      <c r="T898" s="13">
        <f t="shared" si="81"/>
        <v>42244.166666666672</v>
      </c>
      <c r="U898">
        <f t="shared" si="82"/>
        <v>2015</v>
      </c>
      <c r="V898">
        <f t="shared" si="83"/>
        <v>8</v>
      </c>
    </row>
    <row r="899" spans="1:22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ROUND(E899/D899*100,0)</f>
        <v>0</v>
      </c>
      <c r="P899">
        <f t="shared" ref="P899:P962" si="85">IFERROR(ROUND(E899/L899,2),0)</f>
        <v>0</v>
      </c>
      <c r="Q899" s="9" t="s">
        <v>8323</v>
      </c>
      <c r="R899" t="s">
        <v>8327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>
        <f t="shared" ref="U899:U962" si="88">YEAR(S899)</f>
        <v>2012</v>
      </c>
      <c r="V899">
        <f t="shared" ref="V899:V962" si="89">MONTH(S899)</f>
        <v>10</v>
      </c>
    </row>
    <row r="900" spans="1:22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9" t="s">
        <v>8323</v>
      </c>
      <c r="R900" t="s">
        <v>8327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2011</v>
      </c>
      <c r="V900">
        <f t="shared" si="89"/>
        <v>12</v>
      </c>
    </row>
    <row r="901" spans="1:22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9" t="s">
        <v>8323</v>
      </c>
      <c r="R901" t="s">
        <v>8327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>
        <f t="shared" si="89"/>
        <v>4</v>
      </c>
    </row>
    <row r="902" spans="1:22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9" t="s">
        <v>8323</v>
      </c>
      <c r="R902" t="s">
        <v>8326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>
        <f t="shared" si="89"/>
        <v>2</v>
      </c>
    </row>
    <row r="903" spans="1:22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9" t="s">
        <v>8323</v>
      </c>
      <c r="R903" t="s">
        <v>8326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>
        <f t="shared" si="89"/>
        <v>4</v>
      </c>
    </row>
    <row r="904" spans="1:22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9" t="s">
        <v>8323</v>
      </c>
      <c r="R904" t="s">
        <v>8326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>
        <f t="shared" si="89"/>
        <v>7</v>
      </c>
    </row>
    <row r="905" spans="1:22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9" t="s">
        <v>8323</v>
      </c>
      <c r="R905" t="s">
        <v>8326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>
        <f t="shared" si="89"/>
        <v>8</v>
      </c>
    </row>
    <row r="906" spans="1:22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9" t="s">
        <v>8323</v>
      </c>
      <c r="R906" t="s">
        <v>8326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2015</v>
      </c>
      <c r="V906">
        <f t="shared" si="89"/>
        <v>12</v>
      </c>
    </row>
    <row r="907" spans="1:22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9" t="s">
        <v>8323</v>
      </c>
      <c r="R907" t="s">
        <v>8326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2010</v>
      </c>
      <c r="V907">
        <f t="shared" si="89"/>
        <v>11</v>
      </c>
    </row>
    <row r="908" spans="1:22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9" t="s">
        <v>8323</v>
      </c>
      <c r="R908" t="s">
        <v>8326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>
        <f t="shared" si="89"/>
        <v>2</v>
      </c>
    </row>
    <row r="909" spans="1:22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9" t="s">
        <v>8323</v>
      </c>
      <c r="R909" t="s">
        <v>8326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>
        <f t="shared" si="89"/>
        <v>8</v>
      </c>
    </row>
    <row r="910" spans="1:22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9" t="s">
        <v>8323</v>
      </c>
      <c r="R910" t="s">
        <v>8326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>
        <f t="shared" si="89"/>
        <v>6</v>
      </c>
    </row>
    <row r="911" spans="1:22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9" t="s">
        <v>8323</v>
      </c>
      <c r="R911" t="s">
        <v>8326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>
        <f t="shared" si="89"/>
        <v>6</v>
      </c>
    </row>
    <row r="912" spans="1:22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9" t="s">
        <v>8323</v>
      </c>
      <c r="R912" t="s">
        <v>8326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>
        <f t="shared" si="89"/>
        <v>1</v>
      </c>
    </row>
    <row r="913" spans="1:22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9" t="s">
        <v>8323</v>
      </c>
      <c r="R913" t="s">
        <v>8326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>
        <f t="shared" si="89"/>
        <v>1</v>
      </c>
    </row>
    <row r="914" spans="1:22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9" t="s">
        <v>8323</v>
      </c>
      <c r="R914" t="s">
        <v>8326</v>
      </c>
      <c r="S914" s="13">
        <f t="shared" si="86"/>
        <v>41194.109340277777</v>
      </c>
      <c r="T914" s="13">
        <f t="shared" si="87"/>
        <v>41254.151006944441</v>
      </c>
      <c r="U914">
        <f t="shared" si="88"/>
        <v>2012</v>
      </c>
      <c r="V914">
        <f t="shared" si="89"/>
        <v>10</v>
      </c>
    </row>
    <row r="915" spans="1:22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9" t="s">
        <v>8323</v>
      </c>
      <c r="R915" t="s">
        <v>8326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>
        <f t="shared" si="89"/>
        <v>4</v>
      </c>
    </row>
    <row r="916" spans="1:22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9" t="s">
        <v>8323</v>
      </c>
      <c r="R916" t="s">
        <v>8326</v>
      </c>
      <c r="S916" s="13">
        <f t="shared" si="86"/>
        <v>41116.763275462967</v>
      </c>
      <c r="T916" s="13">
        <f t="shared" si="87"/>
        <v>41146.763275462967</v>
      </c>
      <c r="U916">
        <f t="shared" si="88"/>
        <v>2012</v>
      </c>
      <c r="V916">
        <f t="shared" si="89"/>
        <v>7</v>
      </c>
    </row>
    <row r="917" spans="1:22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9" t="s">
        <v>8323</v>
      </c>
      <c r="R917" t="s">
        <v>8326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>
        <f t="shared" si="89"/>
        <v>1</v>
      </c>
    </row>
    <row r="918" spans="1:22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9" t="s">
        <v>8323</v>
      </c>
      <c r="R918" t="s">
        <v>8326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>
        <f t="shared" si="89"/>
        <v>9</v>
      </c>
    </row>
    <row r="919" spans="1:22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9" t="s">
        <v>8323</v>
      </c>
      <c r="R919" t="s">
        <v>8326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>
        <f t="shared" si="89"/>
        <v>6</v>
      </c>
    </row>
    <row r="920" spans="1:22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9" t="s">
        <v>8323</v>
      </c>
      <c r="R920" t="s">
        <v>8326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>
        <f t="shared" si="89"/>
        <v>11</v>
      </c>
    </row>
    <row r="921" spans="1:22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9" t="s">
        <v>8323</v>
      </c>
      <c r="R921" t="s">
        <v>8326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>
        <f t="shared" si="89"/>
        <v>11</v>
      </c>
    </row>
    <row r="922" spans="1:22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9" t="s">
        <v>8323</v>
      </c>
      <c r="R922" t="s">
        <v>8326</v>
      </c>
      <c r="S922" s="13">
        <f t="shared" si="86"/>
        <v>41562.67155092593</v>
      </c>
      <c r="T922" s="13">
        <f t="shared" si="87"/>
        <v>41592.713217592594</v>
      </c>
      <c r="U922">
        <f t="shared" si="88"/>
        <v>2013</v>
      </c>
      <c r="V922">
        <f t="shared" si="89"/>
        <v>10</v>
      </c>
    </row>
    <row r="923" spans="1:22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9" t="s">
        <v>8323</v>
      </c>
      <c r="R923" t="s">
        <v>8326</v>
      </c>
      <c r="S923" s="13">
        <f t="shared" si="86"/>
        <v>40847.171018518515</v>
      </c>
      <c r="T923" s="13">
        <f t="shared" si="87"/>
        <v>40889.212685185186</v>
      </c>
      <c r="U923">
        <f t="shared" si="88"/>
        <v>2011</v>
      </c>
      <c r="V923">
        <f t="shared" si="89"/>
        <v>10</v>
      </c>
    </row>
    <row r="924" spans="1:22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9" t="s">
        <v>8323</v>
      </c>
      <c r="R924" t="s">
        <v>8326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>
        <f t="shared" si="89"/>
        <v>8</v>
      </c>
    </row>
    <row r="925" spans="1:22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9" t="s">
        <v>8323</v>
      </c>
      <c r="R925" t="s">
        <v>8326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>
        <f t="shared" si="89"/>
        <v>10</v>
      </c>
    </row>
    <row r="926" spans="1:22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9" t="s">
        <v>8323</v>
      </c>
      <c r="R926" t="s">
        <v>8326</v>
      </c>
      <c r="S926" s="13">
        <f t="shared" si="86"/>
        <v>41288.942928240744</v>
      </c>
      <c r="T926" s="13">
        <f t="shared" si="87"/>
        <v>41318.942928240744</v>
      </c>
      <c r="U926">
        <f t="shared" si="88"/>
        <v>2013</v>
      </c>
      <c r="V926">
        <f t="shared" si="89"/>
        <v>1</v>
      </c>
    </row>
    <row r="927" spans="1:22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9" t="s">
        <v>8323</v>
      </c>
      <c r="R927" t="s">
        <v>8326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>
        <f t="shared" si="89"/>
        <v>10</v>
      </c>
    </row>
    <row r="928" spans="1:22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9" t="s">
        <v>8323</v>
      </c>
      <c r="R928" t="s">
        <v>8326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>
        <f t="shared" si="89"/>
        <v>6</v>
      </c>
    </row>
    <row r="929" spans="1:22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9" t="s">
        <v>8323</v>
      </c>
      <c r="R929" t="s">
        <v>8326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>
        <f t="shared" si="89"/>
        <v>4</v>
      </c>
    </row>
    <row r="930" spans="1:22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9" t="s">
        <v>8323</v>
      </c>
      <c r="R930" t="s">
        <v>8326</v>
      </c>
      <c r="S930" s="13">
        <f t="shared" si="86"/>
        <v>41180.86241898148</v>
      </c>
      <c r="T930" s="13">
        <f t="shared" si="87"/>
        <v>41231</v>
      </c>
      <c r="U930">
        <f t="shared" si="88"/>
        <v>2012</v>
      </c>
      <c r="V930">
        <f t="shared" si="89"/>
        <v>9</v>
      </c>
    </row>
    <row r="931" spans="1:22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9" t="s">
        <v>8323</v>
      </c>
      <c r="R931" t="s">
        <v>8326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>
        <f t="shared" si="89"/>
        <v>3</v>
      </c>
    </row>
    <row r="932" spans="1:22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9" t="s">
        <v>8323</v>
      </c>
      <c r="R932" t="s">
        <v>8326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>
        <f t="shared" si="89"/>
        <v>5</v>
      </c>
    </row>
    <row r="933" spans="1:22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9" t="s">
        <v>8323</v>
      </c>
      <c r="R933" t="s">
        <v>8326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>
        <f t="shared" si="89"/>
        <v>2</v>
      </c>
    </row>
    <row r="934" spans="1:22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9" t="s">
        <v>8323</v>
      </c>
      <c r="R934" t="s">
        <v>8326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>
        <f t="shared" si="89"/>
        <v>2</v>
      </c>
    </row>
    <row r="935" spans="1:22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9" t="s">
        <v>8323</v>
      </c>
      <c r="R935" t="s">
        <v>8326</v>
      </c>
      <c r="S935" s="13">
        <f t="shared" si="86"/>
        <v>41711.169085648151</v>
      </c>
      <c r="T935" s="13">
        <f t="shared" si="87"/>
        <v>41771.169085648151</v>
      </c>
      <c r="U935">
        <f t="shared" si="88"/>
        <v>2014</v>
      </c>
      <c r="V935">
        <f t="shared" si="89"/>
        <v>3</v>
      </c>
    </row>
    <row r="936" spans="1:22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9" t="s">
        <v>8323</v>
      </c>
      <c r="R936" t="s">
        <v>8326</v>
      </c>
      <c r="S936" s="13">
        <f t="shared" si="86"/>
        <v>41733.737083333333</v>
      </c>
      <c r="T936" s="13">
        <f t="shared" si="87"/>
        <v>41763.25</v>
      </c>
      <c r="U936">
        <f t="shared" si="88"/>
        <v>2014</v>
      </c>
      <c r="V936">
        <f t="shared" si="89"/>
        <v>4</v>
      </c>
    </row>
    <row r="937" spans="1:22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9" t="s">
        <v>8323</v>
      </c>
      <c r="R937" t="s">
        <v>8326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2015</v>
      </c>
      <c r="V937">
        <f t="shared" si="89"/>
        <v>12</v>
      </c>
    </row>
    <row r="938" spans="1:22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9" t="s">
        <v>8323</v>
      </c>
      <c r="R938" t="s">
        <v>8326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2011</v>
      </c>
      <c r="V938">
        <f t="shared" si="89"/>
        <v>12</v>
      </c>
    </row>
    <row r="939" spans="1:22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9" t="s">
        <v>8323</v>
      </c>
      <c r="R939" t="s">
        <v>8326</v>
      </c>
      <c r="S939" s="13">
        <f t="shared" si="86"/>
        <v>41551.798113425924</v>
      </c>
      <c r="T939" s="13">
        <f t="shared" si="87"/>
        <v>41581.839780092596</v>
      </c>
      <c r="U939">
        <f t="shared" si="88"/>
        <v>2013</v>
      </c>
      <c r="V939">
        <f t="shared" si="89"/>
        <v>10</v>
      </c>
    </row>
    <row r="940" spans="1:22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9" t="s">
        <v>8323</v>
      </c>
      <c r="R940" t="s">
        <v>8326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>
        <f t="shared" si="89"/>
        <v>8</v>
      </c>
    </row>
    <row r="941" spans="1:22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9" t="s">
        <v>8323</v>
      </c>
      <c r="R941" t="s">
        <v>8326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>
        <f t="shared" si="89"/>
        <v>5</v>
      </c>
    </row>
    <row r="942" spans="1:22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9" t="s">
        <v>8317</v>
      </c>
      <c r="R942" t="s">
        <v>8319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>
        <f t="shared" si="89"/>
        <v>6</v>
      </c>
    </row>
    <row r="943" spans="1:22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9" t="s">
        <v>8317</v>
      </c>
      <c r="R943" t="s">
        <v>8319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>
        <f t="shared" si="89"/>
        <v>1</v>
      </c>
    </row>
    <row r="944" spans="1:22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9" t="s">
        <v>8317</v>
      </c>
      <c r="R944" t="s">
        <v>8319</v>
      </c>
      <c r="S944" s="13">
        <f t="shared" si="86"/>
        <v>42382.843287037031</v>
      </c>
      <c r="T944" s="13">
        <f t="shared" si="87"/>
        <v>42418.843287037031</v>
      </c>
      <c r="U944">
        <f t="shared" si="88"/>
        <v>2016</v>
      </c>
      <c r="V944">
        <f t="shared" si="89"/>
        <v>1</v>
      </c>
    </row>
    <row r="945" spans="1:22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9" t="s">
        <v>8317</v>
      </c>
      <c r="R945" t="s">
        <v>8319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>
        <f t="shared" si="89"/>
        <v>10</v>
      </c>
    </row>
    <row r="946" spans="1:22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9" t="s">
        <v>8317</v>
      </c>
      <c r="R946" t="s">
        <v>8319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>
        <f t="shared" si="89"/>
        <v>3</v>
      </c>
    </row>
    <row r="947" spans="1:22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9" t="s">
        <v>8317</v>
      </c>
      <c r="R947" t="s">
        <v>8319</v>
      </c>
      <c r="S947" s="13">
        <f t="shared" si="86"/>
        <v>42732.872986111113</v>
      </c>
      <c r="T947" s="13">
        <f t="shared" si="87"/>
        <v>42784.999305555553</v>
      </c>
      <c r="U947">
        <f t="shared" si="88"/>
        <v>2016</v>
      </c>
      <c r="V947">
        <f t="shared" si="89"/>
        <v>12</v>
      </c>
    </row>
    <row r="948" spans="1:22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9" t="s">
        <v>8317</v>
      </c>
      <c r="R948" t="s">
        <v>8319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>
        <f t="shared" si="89"/>
        <v>8</v>
      </c>
    </row>
    <row r="949" spans="1:22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9" t="s">
        <v>8317</v>
      </c>
      <c r="R949" t="s">
        <v>8319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>
        <f t="shared" si="89"/>
        <v>5</v>
      </c>
    </row>
    <row r="950" spans="1:22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9" t="s">
        <v>8317</v>
      </c>
      <c r="R950" t="s">
        <v>8319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>
        <f t="shared" si="89"/>
        <v>2</v>
      </c>
    </row>
    <row r="951" spans="1:22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9" t="s">
        <v>8317</v>
      </c>
      <c r="R951" t="s">
        <v>8319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2015</v>
      </c>
      <c r="V951">
        <f t="shared" si="89"/>
        <v>12</v>
      </c>
    </row>
    <row r="952" spans="1:22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9" t="s">
        <v>8317</v>
      </c>
      <c r="R952" t="s">
        <v>8319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2015</v>
      </c>
      <c r="V952">
        <f t="shared" si="89"/>
        <v>12</v>
      </c>
    </row>
    <row r="953" spans="1:22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9" t="s">
        <v>8317</v>
      </c>
      <c r="R953" t="s">
        <v>8319</v>
      </c>
      <c r="S953" s="13">
        <f t="shared" si="86"/>
        <v>42480.653611111105</v>
      </c>
      <c r="T953" s="13">
        <f t="shared" si="87"/>
        <v>42525.653611111105</v>
      </c>
      <c r="U953">
        <f t="shared" si="88"/>
        <v>2016</v>
      </c>
      <c r="V953">
        <f t="shared" si="89"/>
        <v>4</v>
      </c>
    </row>
    <row r="954" spans="1:22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9" t="s">
        <v>8317</v>
      </c>
      <c r="R954" t="s">
        <v>8319</v>
      </c>
      <c r="S954" s="13">
        <f t="shared" si="86"/>
        <v>42662.613564814819</v>
      </c>
      <c r="T954" s="13">
        <f t="shared" si="87"/>
        <v>42692.655231481483</v>
      </c>
      <c r="U954">
        <f t="shared" si="88"/>
        <v>2016</v>
      </c>
      <c r="V954">
        <f t="shared" si="89"/>
        <v>10</v>
      </c>
    </row>
    <row r="955" spans="1:22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9" t="s">
        <v>8317</v>
      </c>
      <c r="R955" t="s">
        <v>8319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2014</v>
      </c>
      <c r="V955">
        <f t="shared" si="89"/>
        <v>12</v>
      </c>
    </row>
    <row r="956" spans="1:22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9" t="s">
        <v>8317</v>
      </c>
      <c r="R956" t="s">
        <v>8319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>
        <f t="shared" si="89"/>
        <v>7</v>
      </c>
    </row>
    <row r="957" spans="1:22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9" t="s">
        <v>8317</v>
      </c>
      <c r="R957" t="s">
        <v>8319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>
        <f t="shared" si="89"/>
        <v>8</v>
      </c>
    </row>
    <row r="958" spans="1:22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9" t="s">
        <v>8317</v>
      </c>
      <c r="R958" t="s">
        <v>8319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>
        <f t="shared" si="89"/>
        <v>2</v>
      </c>
    </row>
    <row r="959" spans="1:22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9" t="s">
        <v>8317</v>
      </c>
      <c r="R959" t="s">
        <v>8319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>
        <f t="shared" si="89"/>
        <v>10</v>
      </c>
    </row>
    <row r="960" spans="1:22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9" t="s">
        <v>8317</v>
      </c>
      <c r="R960" t="s">
        <v>8319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>
        <f t="shared" si="89"/>
        <v>3</v>
      </c>
    </row>
    <row r="961" spans="1:22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9" t="s">
        <v>8317</v>
      </c>
      <c r="R961" t="s">
        <v>8319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2014</v>
      </c>
      <c r="V961">
        <f t="shared" si="89"/>
        <v>12</v>
      </c>
    </row>
    <row r="962" spans="1:22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s="9" t="s">
        <v>8317</v>
      </c>
      <c r="R962" t="s">
        <v>8319</v>
      </c>
      <c r="S962" s="13">
        <f t="shared" si="86"/>
        <v>42766.626793981486</v>
      </c>
      <c r="T962" s="13">
        <f t="shared" si="87"/>
        <v>42808.585127314815</v>
      </c>
      <c r="U962">
        <f t="shared" si="88"/>
        <v>2017</v>
      </c>
      <c r="V962">
        <f t="shared" si="89"/>
        <v>1</v>
      </c>
    </row>
    <row r="963" spans="1:22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ROUND(E963/D963*100,0)</f>
        <v>42</v>
      </c>
      <c r="P963">
        <f t="shared" ref="P963:P1026" si="91">IFERROR(ROUND(E963/L963,2),0)</f>
        <v>364.35</v>
      </c>
      <c r="Q963" s="9" t="s">
        <v>8317</v>
      </c>
      <c r="R963" t="s">
        <v>8319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>
        <f t="shared" ref="U963:U1026" si="94">YEAR(S963)</f>
        <v>2017</v>
      </c>
      <c r="V963">
        <f t="shared" ref="V963:V1026" si="95">MONTH(S963)</f>
        <v>1</v>
      </c>
    </row>
    <row r="964" spans="1:22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9" t="s">
        <v>8317</v>
      </c>
      <c r="R964" t="s">
        <v>8319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>
        <f t="shared" si="95"/>
        <v>1</v>
      </c>
    </row>
    <row r="965" spans="1:22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9" t="s">
        <v>8317</v>
      </c>
      <c r="R965" t="s">
        <v>8319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>
        <f t="shared" si="95"/>
        <v>9</v>
      </c>
    </row>
    <row r="966" spans="1:22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9" t="s">
        <v>8317</v>
      </c>
      <c r="R966" t="s">
        <v>8319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>
        <f t="shared" si="95"/>
        <v>7</v>
      </c>
    </row>
    <row r="967" spans="1:22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9" t="s">
        <v>8317</v>
      </c>
      <c r="R967" t="s">
        <v>8319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>
        <f t="shared" si="95"/>
        <v>9</v>
      </c>
    </row>
    <row r="968" spans="1:22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9" t="s">
        <v>8317</v>
      </c>
      <c r="R968" t="s">
        <v>8319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>
        <f t="shared" si="95"/>
        <v>9</v>
      </c>
    </row>
    <row r="969" spans="1:22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9" t="s">
        <v>8317</v>
      </c>
      <c r="R969" t="s">
        <v>8319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>
        <f t="shared" si="95"/>
        <v>2</v>
      </c>
    </row>
    <row r="970" spans="1:22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9" t="s">
        <v>8317</v>
      </c>
      <c r="R970" t="s">
        <v>8319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>
        <f t="shared" si="95"/>
        <v>7</v>
      </c>
    </row>
    <row r="971" spans="1:22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9" t="s">
        <v>8317</v>
      </c>
      <c r="R971" t="s">
        <v>8319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>
        <f t="shared" si="95"/>
        <v>1</v>
      </c>
    </row>
    <row r="972" spans="1:22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9" t="s">
        <v>8317</v>
      </c>
      <c r="R972" t="s">
        <v>8319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2016</v>
      </c>
      <c r="V972">
        <f t="shared" si="95"/>
        <v>12</v>
      </c>
    </row>
    <row r="973" spans="1:22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9" t="s">
        <v>8317</v>
      </c>
      <c r="R973" t="s">
        <v>8319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>
        <f t="shared" si="95"/>
        <v>4</v>
      </c>
    </row>
    <row r="974" spans="1:22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9" t="s">
        <v>8317</v>
      </c>
      <c r="R974" t="s">
        <v>8319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>
        <f t="shared" si="95"/>
        <v>8</v>
      </c>
    </row>
    <row r="975" spans="1:22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9" t="s">
        <v>8317</v>
      </c>
      <c r="R975" t="s">
        <v>8319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>
        <f t="shared" si="95"/>
        <v>9</v>
      </c>
    </row>
    <row r="976" spans="1:22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9" t="s">
        <v>8317</v>
      </c>
      <c r="R976" t="s">
        <v>8319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>
        <f t="shared" si="95"/>
        <v>2</v>
      </c>
    </row>
    <row r="977" spans="1:22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9" t="s">
        <v>8317</v>
      </c>
      <c r="R977" t="s">
        <v>8319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>
        <f t="shared" si="95"/>
        <v>4</v>
      </c>
    </row>
    <row r="978" spans="1:22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9" t="s">
        <v>8317</v>
      </c>
      <c r="R978" t="s">
        <v>8319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>
        <f t="shared" si="95"/>
        <v>6</v>
      </c>
    </row>
    <row r="979" spans="1:22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9" t="s">
        <v>8317</v>
      </c>
      <c r="R979" t="s">
        <v>8319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>
        <f t="shared" si="95"/>
        <v>1</v>
      </c>
    </row>
    <row r="980" spans="1:22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9" t="s">
        <v>8317</v>
      </c>
      <c r="R980" t="s">
        <v>8319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>
        <f t="shared" si="95"/>
        <v>1</v>
      </c>
    </row>
    <row r="981" spans="1:22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9" t="s">
        <v>8317</v>
      </c>
      <c r="R981" t="s">
        <v>8319</v>
      </c>
      <c r="S981" s="13">
        <f t="shared" si="92"/>
        <v>42506.416990740734</v>
      </c>
      <c r="T981" s="13">
        <f t="shared" si="93"/>
        <v>42541.790972222225</v>
      </c>
      <c r="U981">
        <f t="shared" si="94"/>
        <v>2016</v>
      </c>
      <c r="V981">
        <f t="shared" si="95"/>
        <v>5</v>
      </c>
    </row>
    <row r="982" spans="1:22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9" t="s">
        <v>8317</v>
      </c>
      <c r="R982" t="s">
        <v>8319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>
        <f t="shared" si="95"/>
        <v>10</v>
      </c>
    </row>
    <row r="983" spans="1:22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9" t="s">
        <v>8317</v>
      </c>
      <c r="R983" t="s">
        <v>8319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>
        <f t="shared" si="95"/>
        <v>7</v>
      </c>
    </row>
    <row r="984" spans="1:22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9" t="s">
        <v>8317</v>
      </c>
      <c r="R984" t="s">
        <v>8319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>
        <f t="shared" si="95"/>
        <v>9</v>
      </c>
    </row>
    <row r="985" spans="1:22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9" t="s">
        <v>8317</v>
      </c>
      <c r="R985" t="s">
        <v>8319</v>
      </c>
      <c r="S985" s="13">
        <f t="shared" si="92"/>
        <v>42574.667650462965</v>
      </c>
      <c r="T985" s="13">
        <f t="shared" si="93"/>
        <v>42605.870833333334</v>
      </c>
      <c r="U985">
        <f t="shared" si="94"/>
        <v>2016</v>
      </c>
      <c r="V985">
        <f t="shared" si="95"/>
        <v>7</v>
      </c>
    </row>
    <row r="986" spans="1:22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9" t="s">
        <v>8317</v>
      </c>
      <c r="R986" t="s">
        <v>8319</v>
      </c>
      <c r="S986" s="13">
        <f t="shared" si="92"/>
        <v>42061.11583333333</v>
      </c>
      <c r="T986" s="13">
        <f t="shared" si="93"/>
        <v>42091.074166666673</v>
      </c>
      <c r="U986">
        <f t="shared" si="94"/>
        <v>2015</v>
      </c>
      <c r="V986">
        <f t="shared" si="95"/>
        <v>2</v>
      </c>
    </row>
    <row r="987" spans="1:22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9" t="s">
        <v>8317</v>
      </c>
      <c r="R987" t="s">
        <v>8319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>
        <f t="shared" si="95"/>
        <v>12</v>
      </c>
    </row>
    <row r="988" spans="1:22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9" t="s">
        <v>8317</v>
      </c>
      <c r="R988" t="s">
        <v>8319</v>
      </c>
      <c r="S988" s="13">
        <f t="shared" si="92"/>
        <v>42324.767361111109</v>
      </c>
      <c r="T988" s="13">
        <f t="shared" si="93"/>
        <v>42379</v>
      </c>
      <c r="U988">
        <f t="shared" si="94"/>
        <v>2015</v>
      </c>
      <c r="V988">
        <f t="shared" si="95"/>
        <v>11</v>
      </c>
    </row>
    <row r="989" spans="1:22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9" t="s">
        <v>8317</v>
      </c>
      <c r="R989" t="s">
        <v>8319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>
        <f t="shared" si="95"/>
        <v>5</v>
      </c>
    </row>
    <row r="990" spans="1:22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9" t="s">
        <v>8317</v>
      </c>
      <c r="R990" t="s">
        <v>8319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>
        <f t="shared" si="95"/>
        <v>9</v>
      </c>
    </row>
    <row r="991" spans="1:22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9" t="s">
        <v>8317</v>
      </c>
      <c r="R991" t="s">
        <v>8319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>
        <f t="shared" si="95"/>
        <v>8</v>
      </c>
    </row>
    <row r="992" spans="1:22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9" t="s">
        <v>8317</v>
      </c>
      <c r="R992" t="s">
        <v>8319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>
        <f t="shared" si="95"/>
        <v>8</v>
      </c>
    </row>
    <row r="993" spans="1:22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9" t="s">
        <v>8317</v>
      </c>
      <c r="R993" t="s">
        <v>8319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>
        <f t="shared" si="95"/>
        <v>6</v>
      </c>
    </row>
    <row r="994" spans="1:22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9" t="s">
        <v>8317</v>
      </c>
      <c r="R994" t="s">
        <v>8319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>
        <f t="shared" si="95"/>
        <v>3</v>
      </c>
    </row>
    <row r="995" spans="1:22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9" t="s">
        <v>8317</v>
      </c>
      <c r="R995" t="s">
        <v>8319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>
        <f t="shared" si="95"/>
        <v>10</v>
      </c>
    </row>
    <row r="996" spans="1:22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9" t="s">
        <v>8317</v>
      </c>
      <c r="R996" t="s">
        <v>8319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>
        <f t="shared" si="95"/>
        <v>10</v>
      </c>
    </row>
    <row r="997" spans="1:22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9" t="s">
        <v>8317</v>
      </c>
      <c r="R997" t="s">
        <v>8319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>
        <f t="shared" si="95"/>
        <v>11</v>
      </c>
    </row>
    <row r="998" spans="1:22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9" t="s">
        <v>8317</v>
      </c>
      <c r="R998" t="s">
        <v>8319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>
        <f t="shared" si="95"/>
        <v>6</v>
      </c>
    </row>
    <row r="999" spans="1:22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9" t="s">
        <v>8317</v>
      </c>
      <c r="R999" t="s">
        <v>8319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>
        <f t="shared" si="95"/>
        <v>10</v>
      </c>
    </row>
    <row r="1000" spans="1:22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9" t="s">
        <v>8317</v>
      </c>
      <c r="R1000" t="s">
        <v>8319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>
        <f t="shared" si="95"/>
        <v>10</v>
      </c>
    </row>
    <row r="1001" spans="1:22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9" t="s">
        <v>8317</v>
      </c>
      <c r="R1001" t="s">
        <v>8319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>
        <f t="shared" si="95"/>
        <v>10</v>
      </c>
    </row>
    <row r="1002" spans="1:22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9" t="s">
        <v>8317</v>
      </c>
      <c r="R1002" t="s">
        <v>8319</v>
      </c>
      <c r="S1002" s="13">
        <f t="shared" si="92"/>
        <v>42749.059722222228</v>
      </c>
      <c r="T1002" s="13">
        <f t="shared" si="93"/>
        <v>42809.018055555556</v>
      </c>
      <c r="U1002">
        <f t="shared" si="94"/>
        <v>2017</v>
      </c>
      <c r="V1002">
        <f t="shared" si="95"/>
        <v>1</v>
      </c>
    </row>
    <row r="1003" spans="1:22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9" t="s">
        <v>8317</v>
      </c>
      <c r="R1003" t="s">
        <v>8319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2016</v>
      </c>
      <c r="V1003">
        <f t="shared" si="95"/>
        <v>12</v>
      </c>
    </row>
    <row r="1004" spans="1:22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9" t="s">
        <v>8317</v>
      </c>
      <c r="R1004" t="s">
        <v>8319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>
        <f t="shared" si="95"/>
        <v>11</v>
      </c>
    </row>
    <row r="1005" spans="1:22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9" t="s">
        <v>8317</v>
      </c>
      <c r="R1005" t="s">
        <v>8319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>
        <f t="shared" si="95"/>
        <v>2</v>
      </c>
    </row>
    <row r="1006" spans="1:22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9" t="s">
        <v>8317</v>
      </c>
      <c r="R1006" t="s">
        <v>8319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>
        <f t="shared" si="95"/>
        <v>1</v>
      </c>
    </row>
    <row r="1007" spans="1:22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9" t="s">
        <v>8317</v>
      </c>
      <c r="R1007" t="s">
        <v>8319</v>
      </c>
      <c r="S1007" s="13">
        <f t="shared" si="92"/>
        <v>42276.624803240738</v>
      </c>
      <c r="T1007" s="13">
        <f t="shared" si="93"/>
        <v>42307.624803240738</v>
      </c>
      <c r="U1007">
        <f t="shared" si="94"/>
        <v>2015</v>
      </c>
      <c r="V1007">
        <f t="shared" si="95"/>
        <v>9</v>
      </c>
    </row>
    <row r="1008" spans="1:22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9" t="s">
        <v>8317</v>
      </c>
      <c r="R1008" t="s">
        <v>8319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>
        <f t="shared" si="95"/>
        <v>12</v>
      </c>
    </row>
    <row r="1009" spans="1:22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9" t="s">
        <v>8317</v>
      </c>
      <c r="R1009" t="s">
        <v>8319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>
        <f t="shared" si="95"/>
        <v>11</v>
      </c>
    </row>
    <row r="1010" spans="1:22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9" t="s">
        <v>8317</v>
      </c>
      <c r="R1010" t="s">
        <v>8319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>
        <f t="shared" si="95"/>
        <v>11</v>
      </c>
    </row>
    <row r="1011" spans="1:22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9" t="s">
        <v>8317</v>
      </c>
      <c r="R1011" t="s">
        <v>8319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>
        <f t="shared" si="95"/>
        <v>5</v>
      </c>
    </row>
    <row r="1012" spans="1:22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9" t="s">
        <v>8317</v>
      </c>
      <c r="R1012" t="s">
        <v>8319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>
        <f t="shared" si="95"/>
        <v>7</v>
      </c>
    </row>
    <row r="1013" spans="1:22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9" t="s">
        <v>8317</v>
      </c>
      <c r="R1013" t="s">
        <v>8319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>
        <f t="shared" si="95"/>
        <v>11</v>
      </c>
    </row>
    <row r="1014" spans="1:22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9" t="s">
        <v>8317</v>
      </c>
      <c r="R1014" t="s">
        <v>8319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2016</v>
      </c>
      <c r="V1014">
        <f t="shared" si="95"/>
        <v>12</v>
      </c>
    </row>
    <row r="1015" spans="1:22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9" t="s">
        <v>8317</v>
      </c>
      <c r="R1015" t="s">
        <v>8319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>
        <f t="shared" si="95"/>
        <v>12</v>
      </c>
    </row>
    <row r="1016" spans="1:22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9" t="s">
        <v>8317</v>
      </c>
      <c r="R1016" t="s">
        <v>8319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2014</v>
      </c>
      <c r="V1016">
        <f t="shared" si="95"/>
        <v>11</v>
      </c>
    </row>
    <row r="1017" spans="1:22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9" t="s">
        <v>8317</v>
      </c>
      <c r="R1017" t="s">
        <v>8319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>
        <f t="shared" si="95"/>
        <v>10</v>
      </c>
    </row>
    <row r="1018" spans="1:22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9" t="s">
        <v>8317</v>
      </c>
      <c r="R1018" t="s">
        <v>8319</v>
      </c>
      <c r="S1018" s="13">
        <f t="shared" si="92"/>
        <v>42422.107129629629</v>
      </c>
      <c r="T1018" s="13">
        <f t="shared" si="93"/>
        <v>42467.065462962957</v>
      </c>
      <c r="U1018">
        <f t="shared" si="94"/>
        <v>2016</v>
      </c>
      <c r="V1018">
        <f t="shared" si="95"/>
        <v>2</v>
      </c>
    </row>
    <row r="1019" spans="1:22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9" t="s">
        <v>8317</v>
      </c>
      <c r="R1019" t="s">
        <v>8319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>
        <f t="shared" si="95"/>
        <v>10</v>
      </c>
    </row>
    <row r="1020" spans="1:22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9" t="s">
        <v>8317</v>
      </c>
      <c r="R1020" t="s">
        <v>8319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>
        <f t="shared" si="95"/>
        <v>6</v>
      </c>
    </row>
    <row r="1021" spans="1:22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9" t="s">
        <v>8317</v>
      </c>
      <c r="R1021" t="s">
        <v>8319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>
        <f t="shared" si="95"/>
        <v>1</v>
      </c>
    </row>
    <row r="1022" spans="1:22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9" t="s">
        <v>8323</v>
      </c>
      <c r="R1022" t="s">
        <v>8328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>
        <f t="shared" si="95"/>
        <v>5</v>
      </c>
    </row>
    <row r="1023" spans="1:22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9" t="s">
        <v>8323</v>
      </c>
      <c r="R1023" t="s">
        <v>8328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>
        <f t="shared" si="95"/>
        <v>9</v>
      </c>
    </row>
    <row r="1024" spans="1:22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9" t="s">
        <v>8323</v>
      </c>
      <c r="R1024" t="s">
        <v>8328</v>
      </c>
      <c r="S1024" s="13">
        <f t="shared" si="92"/>
        <v>42111.646724537044</v>
      </c>
      <c r="T1024" s="13">
        <f t="shared" si="93"/>
        <v>42141.646724537044</v>
      </c>
      <c r="U1024">
        <f t="shared" si="94"/>
        <v>2015</v>
      </c>
      <c r="V1024">
        <f t="shared" si="95"/>
        <v>4</v>
      </c>
    </row>
    <row r="1025" spans="1:22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9" t="s">
        <v>8323</v>
      </c>
      <c r="R1025" t="s">
        <v>8328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>
        <f t="shared" si="95"/>
        <v>5</v>
      </c>
    </row>
    <row r="1026" spans="1:22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s="9" t="s">
        <v>8323</v>
      </c>
      <c r="R1026" t="s">
        <v>8328</v>
      </c>
      <c r="S1026" s="13">
        <f t="shared" si="92"/>
        <v>42370.580590277779</v>
      </c>
      <c r="T1026" s="13">
        <f t="shared" si="93"/>
        <v>42400.580590277779</v>
      </c>
      <c r="U1026">
        <f t="shared" si="94"/>
        <v>2016</v>
      </c>
      <c r="V1026">
        <f t="shared" si="95"/>
        <v>1</v>
      </c>
    </row>
    <row r="1027" spans="1:22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ROUND(E1027/D1027*100,0)</f>
        <v>110</v>
      </c>
      <c r="P1027">
        <f t="shared" ref="P1027:P1090" si="97">IFERROR(ROUND(E1027/L1027,2),0)</f>
        <v>71.849999999999994</v>
      </c>
      <c r="Q1027" s="9" t="s">
        <v>8323</v>
      </c>
      <c r="R1027" t="s">
        <v>8328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>
        <f t="shared" ref="U1027:U1090" si="100">YEAR(S1027)</f>
        <v>2015</v>
      </c>
      <c r="V1027">
        <f t="shared" ref="V1027:V1090" si="101">MONTH(S1027)</f>
        <v>2</v>
      </c>
    </row>
    <row r="1028" spans="1:22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9" t="s">
        <v>8323</v>
      </c>
      <c r="R1028" t="s">
        <v>8328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>
        <f t="shared" si="101"/>
        <v>2</v>
      </c>
    </row>
    <row r="1029" spans="1:22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9" t="s">
        <v>8323</v>
      </c>
      <c r="R1029" t="s">
        <v>8328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>
        <f t="shared" si="101"/>
        <v>9</v>
      </c>
    </row>
    <row r="1030" spans="1:22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9" t="s">
        <v>8323</v>
      </c>
      <c r="R1030" t="s">
        <v>8328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>
        <f t="shared" si="101"/>
        <v>1</v>
      </c>
    </row>
    <row r="1031" spans="1:22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9" t="s">
        <v>8323</v>
      </c>
      <c r="R1031" t="s">
        <v>8328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>
        <f t="shared" si="101"/>
        <v>2</v>
      </c>
    </row>
    <row r="1032" spans="1:22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9" t="s">
        <v>8323</v>
      </c>
      <c r="R1032" t="s">
        <v>8328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>
        <f t="shared" si="101"/>
        <v>8</v>
      </c>
    </row>
    <row r="1033" spans="1:22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9" t="s">
        <v>8323</v>
      </c>
      <c r="R1033" t="s">
        <v>8328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>
        <f t="shared" si="101"/>
        <v>11</v>
      </c>
    </row>
    <row r="1034" spans="1:22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9" t="s">
        <v>8323</v>
      </c>
      <c r="R1034" t="s">
        <v>8328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>
        <f t="shared" si="101"/>
        <v>5</v>
      </c>
    </row>
    <row r="1035" spans="1:22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9" t="s">
        <v>8323</v>
      </c>
      <c r="R1035" t="s">
        <v>8328</v>
      </c>
      <c r="S1035" s="13">
        <f t="shared" si="98"/>
        <v>42688.732407407413</v>
      </c>
      <c r="T1035" s="13">
        <f t="shared" si="99"/>
        <v>42716.732407407413</v>
      </c>
      <c r="U1035">
        <f t="shared" si="100"/>
        <v>2016</v>
      </c>
      <c r="V1035">
        <f t="shared" si="101"/>
        <v>11</v>
      </c>
    </row>
    <row r="1036" spans="1:22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9" t="s">
        <v>8323</v>
      </c>
      <c r="R1036" t="s">
        <v>8328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>
        <f t="shared" si="101"/>
        <v>7</v>
      </c>
    </row>
    <row r="1037" spans="1:22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9" t="s">
        <v>8323</v>
      </c>
      <c r="R1037" t="s">
        <v>8328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>
        <f t="shared" si="101"/>
        <v>1</v>
      </c>
    </row>
    <row r="1038" spans="1:22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9" t="s">
        <v>8323</v>
      </c>
      <c r="R1038" t="s">
        <v>8328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2012</v>
      </c>
      <c r="V1038">
        <f t="shared" si="101"/>
        <v>12</v>
      </c>
    </row>
    <row r="1039" spans="1:22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9" t="s">
        <v>8323</v>
      </c>
      <c r="R1039" t="s">
        <v>8328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>
        <f t="shared" si="101"/>
        <v>4</v>
      </c>
    </row>
    <row r="1040" spans="1:22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9" t="s">
        <v>8323</v>
      </c>
      <c r="R1040" t="s">
        <v>8328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>
        <f t="shared" si="101"/>
        <v>2</v>
      </c>
    </row>
    <row r="1041" spans="1:22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9" t="s">
        <v>8323</v>
      </c>
      <c r="R1041" t="s">
        <v>8328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>
        <f t="shared" si="101"/>
        <v>11</v>
      </c>
    </row>
    <row r="1042" spans="1:22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9" t="s">
        <v>8329</v>
      </c>
      <c r="R1042" t="s">
        <v>8330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>
        <f t="shared" si="101"/>
        <v>7</v>
      </c>
    </row>
    <row r="1043" spans="1:22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9" t="s">
        <v>8329</v>
      </c>
      <c r="R1043" t="s">
        <v>8330</v>
      </c>
      <c r="S1043" s="13">
        <f t="shared" si="98"/>
        <v>41831.060092592597</v>
      </c>
      <c r="T1043" s="13">
        <f t="shared" si="99"/>
        <v>41851.060092592597</v>
      </c>
      <c r="U1043">
        <f t="shared" si="100"/>
        <v>2014</v>
      </c>
      <c r="V1043">
        <f t="shared" si="101"/>
        <v>7</v>
      </c>
    </row>
    <row r="1044" spans="1:22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9" t="s">
        <v>8329</v>
      </c>
      <c r="R1044" t="s">
        <v>8330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>
        <f t="shared" si="101"/>
        <v>7</v>
      </c>
    </row>
    <row r="1045" spans="1:22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9" t="s">
        <v>8329</v>
      </c>
      <c r="R1045" t="s">
        <v>8330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>
        <f t="shared" si="101"/>
        <v>4</v>
      </c>
    </row>
    <row r="1046" spans="1:22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9" t="s">
        <v>8329</v>
      </c>
      <c r="R1046" t="s">
        <v>8330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>
        <f t="shared" si="101"/>
        <v>1</v>
      </c>
    </row>
    <row r="1047" spans="1:22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9" t="s">
        <v>8329</v>
      </c>
      <c r="R1047" t="s">
        <v>8330</v>
      </c>
      <c r="S1047" s="13">
        <f t="shared" si="98"/>
        <v>41844.874421296299</v>
      </c>
      <c r="T1047" s="13">
        <f t="shared" si="99"/>
        <v>41874.874421296299</v>
      </c>
      <c r="U1047">
        <f t="shared" si="100"/>
        <v>2014</v>
      </c>
      <c r="V1047">
        <f t="shared" si="101"/>
        <v>7</v>
      </c>
    </row>
    <row r="1048" spans="1:22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9" t="s">
        <v>8329</v>
      </c>
      <c r="R1048" t="s">
        <v>8330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>
        <f t="shared" si="101"/>
        <v>11</v>
      </c>
    </row>
    <row r="1049" spans="1:22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9" t="s">
        <v>8329</v>
      </c>
      <c r="R1049" t="s">
        <v>8330</v>
      </c>
      <c r="S1049" s="13">
        <f t="shared" si="98"/>
        <v>41918.818460648145</v>
      </c>
      <c r="T1049" s="13">
        <f t="shared" si="99"/>
        <v>41948.860127314816</v>
      </c>
      <c r="U1049">
        <f t="shared" si="100"/>
        <v>2014</v>
      </c>
      <c r="V1049">
        <f t="shared" si="101"/>
        <v>10</v>
      </c>
    </row>
    <row r="1050" spans="1:22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9" t="s">
        <v>8329</v>
      </c>
      <c r="R1050" t="s">
        <v>8330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>
        <f t="shared" si="101"/>
        <v>8</v>
      </c>
    </row>
    <row r="1051" spans="1:22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9" t="s">
        <v>8329</v>
      </c>
      <c r="R1051" t="s">
        <v>8330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>
        <f t="shared" si="101"/>
        <v>1</v>
      </c>
    </row>
    <row r="1052" spans="1:22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9" t="s">
        <v>8329</v>
      </c>
      <c r="R1052" t="s">
        <v>8330</v>
      </c>
      <c r="S1052" s="13">
        <f t="shared" si="98"/>
        <v>42231.7971875</v>
      </c>
      <c r="T1052" s="13">
        <f t="shared" si="99"/>
        <v>42261.7971875</v>
      </c>
      <c r="U1052">
        <f t="shared" si="100"/>
        <v>2015</v>
      </c>
      <c r="V1052">
        <f t="shared" si="101"/>
        <v>8</v>
      </c>
    </row>
    <row r="1053" spans="1:22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9" t="s">
        <v>8329</v>
      </c>
      <c r="R1053" t="s">
        <v>8330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>
        <f t="shared" si="101"/>
        <v>7</v>
      </c>
    </row>
    <row r="1054" spans="1:22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9" t="s">
        <v>8329</v>
      </c>
      <c r="R1054" t="s">
        <v>8330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>
        <f t="shared" si="101"/>
        <v>4</v>
      </c>
    </row>
    <row r="1055" spans="1:22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9" t="s">
        <v>8329</v>
      </c>
      <c r="R1055" t="s">
        <v>8330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>
        <f t="shared" si="101"/>
        <v>2</v>
      </c>
    </row>
    <row r="1056" spans="1:22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9" t="s">
        <v>8329</v>
      </c>
      <c r="R1056" t="s">
        <v>8330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>
        <f t="shared" si="101"/>
        <v>7</v>
      </c>
    </row>
    <row r="1057" spans="1:22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9" t="s">
        <v>8329</v>
      </c>
      <c r="R1057" t="s">
        <v>8330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>
        <f t="shared" si="101"/>
        <v>2</v>
      </c>
    </row>
    <row r="1058" spans="1:22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9" t="s">
        <v>8329</v>
      </c>
      <c r="R1058" t="s">
        <v>8330</v>
      </c>
      <c r="S1058" s="13">
        <f t="shared" si="98"/>
        <v>42058.719641203701</v>
      </c>
      <c r="T1058" s="13">
        <f t="shared" si="99"/>
        <v>42118.677974537044</v>
      </c>
      <c r="U1058">
        <f t="shared" si="100"/>
        <v>2015</v>
      </c>
      <c r="V1058">
        <f t="shared" si="101"/>
        <v>2</v>
      </c>
    </row>
    <row r="1059" spans="1:22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9" t="s">
        <v>8329</v>
      </c>
      <c r="R1059" t="s">
        <v>8330</v>
      </c>
      <c r="S1059" s="13">
        <f t="shared" si="98"/>
        <v>42678.871331018512</v>
      </c>
      <c r="T1059" s="13">
        <f t="shared" si="99"/>
        <v>42708.912997685184</v>
      </c>
      <c r="U1059">
        <f t="shared" si="100"/>
        <v>2016</v>
      </c>
      <c r="V1059">
        <f t="shared" si="101"/>
        <v>11</v>
      </c>
    </row>
    <row r="1060" spans="1:22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9" t="s">
        <v>8329</v>
      </c>
      <c r="R1060" t="s">
        <v>8330</v>
      </c>
      <c r="S1060" s="13">
        <f t="shared" si="98"/>
        <v>42047.900960648149</v>
      </c>
      <c r="T1060" s="13">
        <f t="shared" si="99"/>
        <v>42089</v>
      </c>
      <c r="U1060">
        <f t="shared" si="100"/>
        <v>2015</v>
      </c>
      <c r="V1060">
        <f t="shared" si="101"/>
        <v>2</v>
      </c>
    </row>
    <row r="1061" spans="1:22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9" t="s">
        <v>8329</v>
      </c>
      <c r="R1061" t="s">
        <v>8330</v>
      </c>
      <c r="S1061" s="13">
        <f t="shared" si="98"/>
        <v>42046.79</v>
      </c>
      <c r="T1061" s="13">
        <f t="shared" si="99"/>
        <v>42076.748333333337</v>
      </c>
      <c r="U1061">
        <f t="shared" si="100"/>
        <v>2015</v>
      </c>
      <c r="V1061">
        <f t="shared" si="101"/>
        <v>2</v>
      </c>
    </row>
    <row r="1062" spans="1:22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9" t="s">
        <v>8329</v>
      </c>
      <c r="R1062" t="s">
        <v>8330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>
        <f t="shared" si="101"/>
        <v>3</v>
      </c>
    </row>
    <row r="1063" spans="1:22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9" t="s">
        <v>8329</v>
      </c>
      <c r="R1063" t="s">
        <v>8330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>
        <f t="shared" si="101"/>
        <v>3</v>
      </c>
    </row>
    <row r="1064" spans="1:22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9" t="s">
        <v>8329</v>
      </c>
      <c r="R1064" t="s">
        <v>8330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9" t="s">
        <v>8329</v>
      </c>
      <c r="R1065" t="s">
        <v>8330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>
        <f t="shared" si="101"/>
        <v>8</v>
      </c>
    </row>
    <row r="1066" spans="1:22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9" t="s">
        <v>8331</v>
      </c>
      <c r="R1066" t="s">
        <v>8332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>
        <f t="shared" si="101"/>
        <v>5</v>
      </c>
    </row>
    <row r="1067" spans="1:22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9" t="s">
        <v>8331</v>
      </c>
      <c r="R1067" t="s">
        <v>8332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>
        <f t="shared" si="101"/>
        <v>1</v>
      </c>
    </row>
    <row r="1068" spans="1:22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9" t="s">
        <v>8331</v>
      </c>
      <c r="R1068" t="s">
        <v>8332</v>
      </c>
      <c r="S1068" s="13">
        <f t="shared" si="98"/>
        <v>41445.962754629632</v>
      </c>
      <c r="T1068" s="13">
        <f t="shared" si="99"/>
        <v>41490.962754629632</v>
      </c>
      <c r="U1068">
        <f t="shared" si="100"/>
        <v>2013</v>
      </c>
      <c r="V1068">
        <f t="shared" si="101"/>
        <v>6</v>
      </c>
    </row>
    <row r="1069" spans="1:22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9" t="s">
        <v>8331</v>
      </c>
      <c r="R1069" t="s">
        <v>8332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>
        <f t="shared" si="101"/>
        <v>11</v>
      </c>
    </row>
    <row r="1070" spans="1:22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9" t="s">
        <v>8331</v>
      </c>
      <c r="R1070" t="s">
        <v>8332</v>
      </c>
      <c r="S1070" s="13">
        <f t="shared" si="98"/>
        <v>42440.371111111104</v>
      </c>
      <c r="T1070" s="13">
        <f t="shared" si="99"/>
        <v>42470.329444444447</v>
      </c>
      <c r="U1070">
        <f t="shared" si="100"/>
        <v>2016</v>
      </c>
      <c r="V1070">
        <f t="shared" si="101"/>
        <v>3</v>
      </c>
    </row>
    <row r="1071" spans="1:22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9" t="s">
        <v>8331</v>
      </c>
      <c r="R1071" t="s">
        <v>8332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>
        <f t="shared" si="101"/>
        <v>10</v>
      </c>
    </row>
    <row r="1072" spans="1:22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9" t="s">
        <v>8331</v>
      </c>
      <c r="R1072" t="s">
        <v>8332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>
        <f t="shared" si="101"/>
        <v>9</v>
      </c>
    </row>
    <row r="1073" spans="1:22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9" t="s">
        <v>8331</v>
      </c>
      <c r="R1073" t="s">
        <v>8332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>
        <f t="shared" si="101"/>
        <v>10</v>
      </c>
    </row>
    <row r="1074" spans="1:22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9" t="s">
        <v>8331</v>
      </c>
      <c r="R1074" t="s">
        <v>8332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>
        <f t="shared" si="101"/>
        <v>1</v>
      </c>
    </row>
    <row r="1075" spans="1:22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9" t="s">
        <v>8331</v>
      </c>
      <c r="R1075" t="s">
        <v>8332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>
        <f t="shared" si="101"/>
        <v>9</v>
      </c>
    </row>
    <row r="1076" spans="1:22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9" t="s">
        <v>8331</v>
      </c>
      <c r="R1076" t="s">
        <v>8332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2013</v>
      </c>
      <c r="V1076">
        <f t="shared" si="101"/>
        <v>12</v>
      </c>
    </row>
    <row r="1077" spans="1:22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9" t="s">
        <v>8331</v>
      </c>
      <c r="R1077" t="s">
        <v>8332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>
        <f t="shared" si="101"/>
        <v>4</v>
      </c>
    </row>
    <row r="1078" spans="1:22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9" t="s">
        <v>8331</v>
      </c>
      <c r="R1078" t="s">
        <v>8332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>
        <f t="shared" si="101"/>
        <v>7</v>
      </c>
    </row>
    <row r="1079" spans="1:22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9" t="s">
        <v>8331</v>
      </c>
      <c r="R1079" t="s">
        <v>8332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2015</v>
      </c>
      <c r="V1079">
        <f t="shared" si="101"/>
        <v>12</v>
      </c>
    </row>
    <row r="1080" spans="1:22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9" t="s">
        <v>8331</v>
      </c>
      <c r="R1080" t="s">
        <v>8332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>
        <f t="shared" si="101"/>
        <v>6</v>
      </c>
    </row>
    <row r="1081" spans="1:22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9" t="s">
        <v>8331</v>
      </c>
      <c r="R1081" t="s">
        <v>8332</v>
      </c>
      <c r="S1081" s="13">
        <f t="shared" si="98"/>
        <v>42479.566388888896</v>
      </c>
      <c r="T1081" s="13">
        <f t="shared" si="99"/>
        <v>42504.566388888896</v>
      </c>
      <c r="U1081">
        <f t="shared" si="100"/>
        <v>2016</v>
      </c>
      <c r="V1081">
        <f t="shared" si="101"/>
        <v>4</v>
      </c>
    </row>
    <row r="1082" spans="1:22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9" t="s">
        <v>8331</v>
      </c>
      <c r="R1082" t="s">
        <v>8332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>
        <f t="shared" si="101"/>
        <v>4</v>
      </c>
    </row>
    <row r="1083" spans="1:22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9" t="s">
        <v>8331</v>
      </c>
      <c r="R1083" t="s">
        <v>8332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2014</v>
      </c>
      <c r="V1083">
        <f t="shared" si="101"/>
        <v>12</v>
      </c>
    </row>
    <row r="1084" spans="1:22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9" t="s">
        <v>8331</v>
      </c>
      <c r="R1084" t="s">
        <v>8332</v>
      </c>
      <c r="S1084" s="13">
        <f t="shared" si="98"/>
        <v>41101.906111111115</v>
      </c>
      <c r="T1084" s="13">
        <f t="shared" si="99"/>
        <v>41131.906111111115</v>
      </c>
      <c r="U1084">
        <f t="shared" si="100"/>
        <v>2012</v>
      </c>
      <c r="V1084">
        <f t="shared" si="101"/>
        <v>7</v>
      </c>
    </row>
    <row r="1085" spans="1:22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9" t="s">
        <v>8331</v>
      </c>
      <c r="R1085" t="s">
        <v>8332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>
        <f t="shared" si="101"/>
        <v>6</v>
      </c>
    </row>
    <row r="1086" spans="1:22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9" t="s">
        <v>8331</v>
      </c>
      <c r="R1086" t="s">
        <v>8332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>
        <f t="shared" si="101"/>
        <v>7</v>
      </c>
    </row>
    <row r="1087" spans="1:22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9" t="s">
        <v>8331</v>
      </c>
      <c r="R1087" t="s">
        <v>8332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>
        <f t="shared" si="101"/>
        <v>2</v>
      </c>
    </row>
    <row r="1088" spans="1:22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9" t="s">
        <v>8331</v>
      </c>
      <c r="R1088" t="s">
        <v>8332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>
        <f t="shared" si="101"/>
        <v>7</v>
      </c>
    </row>
    <row r="1089" spans="1:22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9" t="s">
        <v>8331</v>
      </c>
      <c r="R1089" t="s">
        <v>8332</v>
      </c>
      <c r="S1089" s="13">
        <f t="shared" si="98"/>
        <v>41775.713969907411</v>
      </c>
      <c r="T1089" s="13">
        <f t="shared" si="99"/>
        <v>41805.713969907411</v>
      </c>
      <c r="U1089">
        <f t="shared" si="100"/>
        <v>2014</v>
      </c>
      <c r="V1089">
        <f t="shared" si="101"/>
        <v>5</v>
      </c>
    </row>
    <row r="1090" spans="1:22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s="9" t="s">
        <v>8331</v>
      </c>
      <c r="R1090" t="s">
        <v>8332</v>
      </c>
      <c r="S1090" s="13">
        <f t="shared" si="98"/>
        <v>41723.799386574072</v>
      </c>
      <c r="T1090" s="13">
        <f t="shared" si="99"/>
        <v>41753.799386574072</v>
      </c>
      <c r="U1090">
        <f t="shared" si="100"/>
        <v>2014</v>
      </c>
      <c r="V1090">
        <f t="shared" si="101"/>
        <v>3</v>
      </c>
    </row>
    <row r="1091" spans="1:22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ROUND(E1091/D1091*100,0)</f>
        <v>8</v>
      </c>
      <c r="P1091">
        <f t="shared" ref="P1091:P1154" si="103">IFERROR(ROUND(E1091/L1091,2),0)</f>
        <v>23.96</v>
      </c>
      <c r="Q1091" s="9" t="s">
        <v>8331</v>
      </c>
      <c r="R1091" t="s">
        <v>8332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>
        <f t="shared" ref="U1091:U1154" si="106">YEAR(S1091)</f>
        <v>2015</v>
      </c>
      <c r="V1091">
        <f t="shared" ref="V1091:V1154" si="107">MONTH(S1091)</f>
        <v>5</v>
      </c>
    </row>
    <row r="1092" spans="1:22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9" t="s">
        <v>8331</v>
      </c>
      <c r="R1092" t="s">
        <v>8332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>
        <f t="shared" si="107"/>
        <v>4</v>
      </c>
    </row>
    <row r="1093" spans="1:22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9" t="s">
        <v>8331</v>
      </c>
      <c r="R1093" t="s">
        <v>8332</v>
      </c>
      <c r="S1093" s="13">
        <f t="shared" si="104"/>
        <v>42440.820277777777</v>
      </c>
      <c r="T1093" s="13">
        <f t="shared" si="105"/>
        <v>42470.778611111105</v>
      </c>
      <c r="U1093">
        <f t="shared" si="106"/>
        <v>2016</v>
      </c>
      <c r="V1093">
        <f t="shared" si="107"/>
        <v>3</v>
      </c>
    </row>
    <row r="1094" spans="1:22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9" t="s">
        <v>8331</v>
      </c>
      <c r="R1094" t="s">
        <v>8332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2012</v>
      </c>
      <c r="V1094">
        <f t="shared" si="107"/>
        <v>12</v>
      </c>
    </row>
    <row r="1095" spans="1:22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9" t="s">
        <v>8331</v>
      </c>
      <c r="R1095" t="s">
        <v>8332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>
        <f t="shared" si="107"/>
        <v>1</v>
      </c>
    </row>
    <row r="1096" spans="1:22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9" t="s">
        <v>8331</v>
      </c>
      <c r="R1096" t="s">
        <v>8332</v>
      </c>
      <c r="S1096" s="13">
        <f t="shared" si="104"/>
        <v>40795.713344907403</v>
      </c>
      <c r="T1096" s="13">
        <f t="shared" si="105"/>
        <v>40825.713344907403</v>
      </c>
      <c r="U1096">
        <f t="shared" si="106"/>
        <v>2011</v>
      </c>
      <c r="V1096">
        <f t="shared" si="107"/>
        <v>9</v>
      </c>
    </row>
    <row r="1097" spans="1:22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9" t="s">
        <v>8331</v>
      </c>
      <c r="R1097" t="s">
        <v>8332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>
        <f t="shared" si="107"/>
        <v>7</v>
      </c>
    </row>
    <row r="1098" spans="1:22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9" t="s">
        <v>8331</v>
      </c>
      <c r="R1098" t="s">
        <v>8332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>
        <f t="shared" si="107"/>
        <v>9</v>
      </c>
    </row>
    <row r="1099" spans="1:22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9" t="s">
        <v>8331</v>
      </c>
      <c r="R1099" t="s">
        <v>8332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>
        <f t="shared" si="107"/>
        <v>1</v>
      </c>
    </row>
    <row r="1100" spans="1:22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9" t="s">
        <v>8331</v>
      </c>
      <c r="R1100" t="s">
        <v>8332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>
        <f t="shared" si="107"/>
        <v>3</v>
      </c>
    </row>
    <row r="1101" spans="1:22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9" t="s">
        <v>8331</v>
      </c>
      <c r="R1101" t="s">
        <v>8332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>
        <f t="shared" si="107"/>
        <v>4</v>
      </c>
    </row>
    <row r="1102" spans="1:22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9" t="s">
        <v>8331</v>
      </c>
      <c r="R1102" t="s">
        <v>8332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>
        <f t="shared" si="107"/>
        <v>1</v>
      </c>
    </row>
    <row r="1103" spans="1:22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9" t="s">
        <v>8331</v>
      </c>
      <c r="R1103" t="s">
        <v>8332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>
        <f t="shared" si="107"/>
        <v>6</v>
      </c>
    </row>
    <row r="1104" spans="1:22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9" t="s">
        <v>8331</v>
      </c>
      <c r="R1104" t="s">
        <v>8332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>
        <f t="shared" si="107"/>
        <v>10</v>
      </c>
    </row>
    <row r="1105" spans="1:22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9" t="s">
        <v>8331</v>
      </c>
      <c r="R1105" t="s">
        <v>8332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>
        <f t="shared" si="107"/>
        <v>4</v>
      </c>
    </row>
    <row r="1106" spans="1:22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9" t="s">
        <v>8331</v>
      </c>
      <c r="R1106" t="s">
        <v>8332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>
        <f t="shared" si="107"/>
        <v>5</v>
      </c>
    </row>
    <row r="1107" spans="1:22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9" t="s">
        <v>8331</v>
      </c>
      <c r="R1107" t="s">
        <v>8332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>
        <f t="shared" si="107"/>
        <v>2</v>
      </c>
    </row>
    <row r="1108" spans="1:22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9" t="s">
        <v>8331</v>
      </c>
      <c r="R1108" t="s">
        <v>8332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>
        <f t="shared" si="107"/>
        <v>3</v>
      </c>
    </row>
    <row r="1109" spans="1:22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9" t="s">
        <v>8331</v>
      </c>
      <c r="R1109" t="s">
        <v>8332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>
        <f t="shared" si="107"/>
        <v>6</v>
      </c>
    </row>
    <row r="1110" spans="1:22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9" t="s">
        <v>8331</v>
      </c>
      <c r="R1110" t="s">
        <v>8332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>
        <f t="shared" si="107"/>
        <v>2</v>
      </c>
    </row>
    <row r="1111" spans="1:22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9" t="s">
        <v>8331</v>
      </c>
      <c r="R1111" t="s">
        <v>8332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>
        <f t="shared" si="107"/>
        <v>10</v>
      </c>
    </row>
    <row r="1112" spans="1:22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9" t="s">
        <v>8331</v>
      </c>
      <c r="R1112" t="s">
        <v>8332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>
        <f t="shared" si="107"/>
        <v>11</v>
      </c>
    </row>
    <row r="1113" spans="1:22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9" t="s">
        <v>8331</v>
      </c>
      <c r="R1113" t="s">
        <v>8332</v>
      </c>
      <c r="S1113" s="13">
        <f t="shared" si="104"/>
        <v>42347.203587962969</v>
      </c>
      <c r="T1113" s="13">
        <f t="shared" si="105"/>
        <v>42377.203587962969</v>
      </c>
      <c r="U1113">
        <f t="shared" si="106"/>
        <v>2015</v>
      </c>
      <c r="V1113">
        <f t="shared" si="107"/>
        <v>12</v>
      </c>
    </row>
    <row r="1114" spans="1:22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9" t="s">
        <v>8331</v>
      </c>
      <c r="R1114" t="s">
        <v>8332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2014</v>
      </c>
      <c r="V1114">
        <f t="shared" si="107"/>
        <v>11</v>
      </c>
    </row>
    <row r="1115" spans="1:22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9" t="s">
        <v>8331</v>
      </c>
      <c r="R1115" t="s">
        <v>8332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>
        <f t="shared" si="107"/>
        <v>7</v>
      </c>
    </row>
    <row r="1116" spans="1:22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9" t="s">
        <v>8331</v>
      </c>
      <c r="R1116" t="s">
        <v>8332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>
        <f t="shared" si="107"/>
        <v>9</v>
      </c>
    </row>
    <row r="1117" spans="1:22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9" t="s">
        <v>8331</v>
      </c>
      <c r="R1117" t="s">
        <v>8332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>
        <f t="shared" si="107"/>
        <v>2</v>
      </c>
    </row>
    <row r="1118" spans="1:22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9" t="s">
        <v>8331</v>
      </c>
      <c r="R1118" t="s">
        <v>8332</v>
      </c>
      <c r="S1118" s="13">
        <f t="shared" si="104"/>
        <v>41009.847314814811</v>
      </c>
      <c r="T1118" s="13">
        <f t="shared" si="105"/>
        <v>41069.847314814811</v>
      </c>
      <c r="U1118">
        <f t="shared" si="106"/>
        <v>2012</v>
      </c>
      <c r="V1118">
        <f t="shared" si="107"/>
        <v>4</v>
      </c>
    </row>
    <row r="1119" spans="1:22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9" t="s">
        <v>8331</v>
      </c>
      <c r="R1119" t="s">
        <v>8332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>
        <f t="shared" si="107"/>
        <v>11</v>
      </c>
    </row>
    <row r="1120" spans="1:22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9" t="s">
        <v>8331</v>
      </c>
      <c r="R1120" t="s">
        <v>8332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>
        <f t="shared" si="107"/>
        <v>3</v>
      </c>
    </row>
    <row r="1121" spans="1:22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9" t="s">
        <v>8331</v>
      </c>
      <c r="R1121" t="s">
        <v>8332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>
        <f t="shared" si="107"/>
        <v>3</v>
      </c>
    </row>
    <row r="1122" spans="1:22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9" t="s">
        <v>8331</v>
      </c>
      <c r="R1122" t="s">
        <v>8332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>
        <f t="shared" si="107"/>
        <v>9</v>
      </c>
    </row>
    <row r="1123" spans="1:22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9" t="s">
        <v>8331</v>
      </c>
      <c r="R1123" t="s">
        <v>8332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>
        <f t="shared" si="107"/>
        <v>2</v>
      </c>
    </row>
    <row r="1124" spans="1:22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9" t="s">
        <v>8331</v>
      </c>
      <c r="R1124" t="s">
        <v>8332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>
        <f t="shared" si="107"/>
        <v>5</v>
      </c>
    </row>
    <row r="1125" spans="1:22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9" t="s">
        <v>8331</v>
      </c>
      <c r="R1125" t="s">
        <v>8332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>
        <f t="shared" si="107"/>
        <v>3</v>
      </c>
    </row>
    <row r="1126" spans="1:22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9" t="s">
        <v>8331</v>
      </c>
      <c r="R1126" t="s">
        <v>8333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>
        <f t="shared" si="107"/>
        <v>3</v>
      </c>
    </row>
    <row r="1127" spans="1:22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9" t="s">
        <v>8331</v>
      </c>
      <c r="R1127" t="s">
        <v>8333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>
        <f t="shared" si="107"/>
        <v>7</v>
      </c>
    </row>
    <row r="1128" spans="1:22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9" t="s">
        <v>8331</v>
      </c>
      <c r="R1128" t="s">
        <v>8333</v>
      </c>
      <c r="S1128" s="13">
        <f t="shared" si="104"/>
        <v>42535.327476851846</v>
      </c>
      <c r="T1128" s="13">
        <f t="shared" si="105"/>
        <v>42565.327476851846</v>
      </c>
      <c r="U1128">
        <f t="shared" si="106"/>
        <v>2016</v>
      </c>
      <c r="V1128">
        <f t="shared" si="107"/>
        <v>6</v>
      </c>
    </row>
    <row r="1129" spans="1:22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9" t="s">
        <v>8331</v>
      </c>
      <c r="R1129" t="s">
        <v>8333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>
        <f t="shared" si="107"/>
        <v>10</v>
      </c>
    </row>
    <row r="1130" spans="1:22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9" t="s">
        <v>8331</v>
      </c>
      <c r="R1130" t="s">
        <v>8333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>
        <f t="shared" si="107"/>
        <v>7</v>
      </c>
    </row>
    <row r="1131" spans="1:22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9" t="s">
        <v>8331</v>
      </c>
      <c r="R1131" t="s">
        <v>8333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>
        <f t="shared" si="107"/>
        <v>5</v>
      </c>
    </row>
    <row r="1132" spans="1:22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9" t="s">
        <v>8331</v>
      </c>
      <c r="R1132" t="s">
        <v>8333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>
        <f t="shared" si="107"/>
        <v>9</v>
      </c>
    </row>
    <row r="1133" spans="1:22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9" t="s">
        <v>8331</v>
      </c>
      <c r="R1133" t="s">
        <v>8333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>
        <f t="shared" si="107"/>
        <v>11</v>
      </c>
    </row>
    <row r="1134" spans="1:22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9" t="s">
        <v>8331</v>
      </c>
      <c r="R1134" t="s">
        <v>8333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2016</v>
      </c>
      <c r="V1134">
        <f t="shared" si="107"/>
        <v>12</v>
      </c>
    </row>
    <row r="1135" spans="1:22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9" t="s">
        <v>8331</v>
      </c>
      <c r="R1135" t="s">
        <v>8333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>
        <f t="shared" si="107"/>
        <v>7</v>
      </c>
    </row>
    <row r="1136" spans="1:22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9" t="s">
        <v>8331</v>
      </c>
      <c r="R1136" t="s">
        <v>8333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>
        <f t="shared" si="107"/>
        <v>11</v>
      </c>
    </row>
    <row r="1137" spans="1:22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9" t="s">
        <v>8331</v>
      </c>
      <c r="R1137" t="s">
        <v>8333</v>
      </c>
      <c r="S1137" s="13">
        <f t="shared" si="104"/>
        <v>42558.989513888882</v>
      </c>
      <c r="T1137" s="13">
        <f t="shared" si="105"/>
        <v>42588.989513888882</v>
      </c>
      <c r="U1137">
        <f t="shared" si="106"/>
        <v>2016</v>
      </c>
      <c r="V1137">
        <f t="shared" si="107"/>
        <v>7</v>
      </c>
    </row>
    <row r="1138" spans="1:22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9" t="s">
        <v>8331</v>
      </c>
      <c r="R1138" t="s">
        <v>8333</v>
      </c>
      <c r="S1138" s="13">
        <f t="shared" si="104"/>
        <v>42327.671631944439</v>
      </c>
      <c r="T1138" s="13">
        <f t="shared" si="105"/>
        <v>42357.671631944439</v>
      </c>
      <c r="U1138">
        <f t="shared" si="106"/>
        <v>2015</v>
      </c>
      <c r="V1138">
        <f t="shared" si="107"/>
        <v>11</v>
      </c>
    </row>
    <row r="1139" spans="1:22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9" t="s">
        <v>8331</v>
      </c>
      <c r="R1139" t="s">
        <v>8333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>
        <f t="shared" si="107"/>
        <v>3</v>
      </c>
    </row>
    <row r="1140" spans="1:22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9" t="s">
        <v>8331</v>
      </c>
      <c r="R1140" t="s">
        <v>8333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>
        <f t="shared" si="107"/>
        <v>1</v>
      </c>
    </row>
    <row r="1141" spans="1:22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9" t="s">
        <v>8331</v>
      </c>
      <c r="R1141" t="s">
        <v>8333</v>
      </c>
      <c r="S1141" s="13">
        <f t="shared" si="104"/>
        <v>41975.347523148142</v>
      </c>
      <c r="T1141" s="13">
        <f t="shared" si="105"/>
        <v>42005.347523148142</v>
      </c>
      <c r="U1141">
        <f t="shared" si="106"/>
        <v>2014</v>
      </c>
      <c r="V1141">
        <f t="shared" si="107"/>
        <v>12</v>
      </c>
    </row>
    <row r="1142" spans="1:22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9" t="s">
        <v>8331</v>
      </c>
      <c r="R1142" t="s">
        <v>8333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>
        <f t="shared" si="107"/>
        <v>7</v>
      </c>
    </row>
    <row r="1143" spans="1:22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9" t="s">
        <v>8331</v>
      </c>
      <c r="R1143" t="s">
        <v>8333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>
        <f t="shared" si="107"/>
        <v>6</v>
      </c>
    </row>
    <row r="1144" spans="1:22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9" t="s">
        <v>8331</v>
      </c>
      <c r="R1144" t="s">
        <v>8333</v>
      </c>
      <c r="S1144" s="13">
        <f t="shared" si="104"/>
        <v>42022.006099537044</v>
      </c>
      <c r="T1144" s="13">
        <f t="shared" si="105"/>
        <v>42052.006099537044</v>
      </c>
      <c r="U1144">
        <f t="shared" si="106"/>
        <v>2015</v>
      </c>
      <c r="V1144">
        <f t="shared" si="107"/>
        <v>1</v>
      </c>
    </row>
    <row r="1145" spans="1:22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9" t="s">
        <v>8331</v>
      </c>
      <c r="R1145" t="s">
        <v>8333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>
        <f t="shared" si="107"/>
        <v>11</v>
      </c>
    </row>
    <row r="1146" spans="1:22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9" t="s">
        <v>8334</v>
      </c>
      <c r="R1146" t="s">
        <v>8335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>
        <f t="shared" si="107"/>
        <v>3</v>
      </c>
    </row>
    <row r="1147" spans="1:22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9" t="s">
        <v>8334</v>
      </c>
      <c r="R1147" t="s">
        <v>8335</v>
      </c>
      <c r="S1147" s="13">
        <f t="shared" si="104"/>
        <v>41854.747592592597</v>
      </c>
      <c r="T1147" s="13">
        <f t="shared" si="105"/>
        <v>41914.747592592597</v>
      </c>
      <c r="U1147">
        <f t="shared" si="106"/>
        <v>2014</v>
      </c>
      <c r="V1147">
        <f t="shared" si="107"/>
        <v>8</v>
      </c>
    </row>
    <row r="1148" spans="1:22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9" t="s">
        <v>8334</v>
      </c>
      <c r="R1148" t="s">
        <v>8335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>
        <f t="shared" si="107"/>
        <v>3</v>
      </c>
    </row>
    <row r="1149" spans="1:22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9" t="s">
        <v>8334</v>
      </c>
      <c r="R1149" t="s">
        <v>8335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>
        <f t="shared" si="107"/>
        <v>8</v>
      </c>
    </row>
    <row r="1150" spans="1:22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9" t="s">
        <v>8334</v>
      </c>
      <c r="R1150" t="s">
        <v>8335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>
        <f t="shared" si="107"/>
        <v>11</v>
      </c>
    </row>
    <row r="1151" spans="1:22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9" t="s">
        <v>8334</v>
      </c>
      <c r="R1151" t="s">
        <v>8335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>
        <f t="shared" si="107"/>
        <v>5</v>
      </c>
    </row>
    <row r="1152" spans="1:22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9" t="s">
        <v>8334</v>
      </c>
      <c r="R1152" t="s">
        <v>8335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2015</v>
      </c>
      <c r="V1152">
        <f t="shared" si="107"/>
        <v>11</v>
      </c>
    </row>
    <row r="1153" spans="1:22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9" t="s">
        <v>8334</v>
      </c>
      <c r="R1153" t="s">
        <v>8335</v>
      </c>
      <c r="S1153" s="13">
        <f t="shared" si="104"/>
        <v>42224.102581018517</v>
      </c>
      <c r="T1153" s="13">
        <f t="shared" si="105"/>
        <v>42254.102581018517</v>
      </c>
      <c r="U1153">
        <f t="shared" si="106"/>
        <v>2015</v>
      </c>
      <c r="V1153">
        <f t="shared" si="107"/>
        <v>8</v>
      </c>
    </row>
    <row r="1154" spans="1:22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s="9" t="s">
        <v>8334</v>
      </c>
      <c r="R1154" t="s">
        <v>8335</v>
      </c>
      <c r="S1154" s="13">
        <f t="shared" si="104"/>
        <v>42109.709629629629</v>
      </c>
      <c r="T1154" s="13">
        <f t="shared" si="105"/>
        <v>42139.709629629629</v>
      </c>
      <c r="U1154">
        <f t="shared" si="106"/>
        <v>2015</v>
      </c>
      <c r="V1154">
        <f t="shared" si="107"/>
        <v>4</v>
      </c>
    </row>
    <row r="1155" spans="1:22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ROUND(E1155/D1155*100,0)</f>
        <v>1</v>
      </c>
      <c r="P1155">
        <f t="shared" ref="P1155:P1218" si="109">IFERROR(ROUND(E1155/L1155,2),0)</f>
        <v>50</v>
      </c>
      <c r="Q1155" s="9" t="s">
        <v>8334</v>
      </c>
      <c r="R1155" t="s">
        <v>8335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>
        <f t="shared" ref="U1155:U1218" si="112">YEAR(S1155)</f>
        <v>2015</v>
      </c>
      <c r="V1155">
        <f t="shared" ref="V1155:V1218" si="113">MONTH(S1155)</f>
        <v>5</v>
      </c>
    </row>
    <row r="1156" spans="1:22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9" t="s">
        <v>8334</v>
      </c>
      <c r="R1156" t="s">
        <v>8335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>
        <f t="shared" si="113"/>
        <v>8</v>
      </c>
    </row>
    <row r="1157" spans="1:22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9" t="s">
        <v>8334</v>
      </c>
      <c r="R1157" t="s">
        <v>8335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>
        <f t="shared" si="113"/>
        <v>7</v>
      </c>
    </row>
    <row r="1158" spans="1:22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9" t="s">
        <v>8334</v>
      </c>
      <c r="R1158" t="s">
        <v>8335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>
        <f t="shared" si="113"/>
        <v>1</v>
      </c>
    </row>
    <row r="1159" spans="1:22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9" t="s">
        <v>8334</v>
      </c>
      <c r="R1159" t="s">
        <v>8335</v>
      </c>
      <c r="S1159" s="13">
        <f t="shared" si="110"/>
        <v>41918.628240740742</v>
      </c>
      <c r="T1159" s="13">
        <f t="shared" si="111"/>
        <v>41978.669907407413</v>
      </c>
      <c r="U1159">
        <f t="shared" si="112"/>
        <v>2014</v>
      </c>
      <c r="V1159">
        <f t="shared" si="113"/>
        <v>10</v>
      </c>
    </row>
    <row r="1160" spans="1:22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9" t="s">
        <v>8334</v>
      </c>
      <c r="R1160" t="s">
        <v>8335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>
        <f t="shared" si="113"/>
        <v>11</v>
      </c>
    </row>
    <row r="1161" spans="1:22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9" t="s">
        <v>8334</v>
      </c>
      <c r="R1161" t="s">
        <v>8335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>
        <f t="shared" si="113"/>
        <v>5</v>
      </c>
    </row>
    <row r="1162" spans="1:22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9" t="s">
        <v>8334</v>
      </c>
      <c r="R1162" t="s">
        <v>8335</v>
      </c>
      <c r="S1162" s="13">
        <f t="shared" si="110"/>
        <v>42061.154930555553</v>
      </c>
      <c r="T1162" s="13">
        <f t="shared" si="111"/>
        <v>42091.113263888896</v>
      </c>
      <c r="U1162">
        <f t="shared" si="112"/>
        <v>2015</v>
      </c>
      <c r="V1162">
        <f t="shared" si="113"/>
        <v>2</v>
      </c>
    </row>
    <row r="1163" spans="1:22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9" t="s">
        <v>8334</v>
      </c>
      <c r="R1163" t="s">
        <v>8335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>
        <f t="shared" si="113"/>
        <v>4</v>
      </c>
    </row>
    <row r="1164" spans="1:22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9" t="s">
        <v>8334</v>
      </c>
      <c r="R1164" t="s">
        <v>8335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>
        <f t="shared" si="113"/>
        <v>8</v>
      </c>
    </row>
    <row r="1165" spans="1:22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9" t="s">
        <v>8334</v>
      </c>
      <c r="R1165" t="s">
        <v>8335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>
        <f t="shared" si="113"/>
        <v>7</v>
      </c>
    </row>
    <row r="1166" spans="1:22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9" t="s">
        <v>8334</v>
      </c>
      <c r="R1166" t="s">
        <v>8335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>
        <f t="shared" si="113"/>
        <v>5</v>
      </c>
    </row>
    <row r="1167" spans="1:22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9" t="s">
        <v>8334</v>
      </c>
      <c r="R1167" t="s">
        <v>8335</v>
      </c>
      <c r="S1167" s="13">
        <f t="shared" si="110"/>
        <v>41792.214467592588</v>
      </c>
      <c r="T1167" s="13">
        <f t="shared" si="111"/>
        <v>41826.214467592588</v>
      </c>
      <c r="U1167">
        <f t="shared" si="112"/>
        <v>2014</v>
      </c>
      <c r="V1167">
        <f t="shared" si="113"/>
        <v>6</v>
      </c>
    </row>
    <row r="1168" spans="1:22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9" t="s">
        <v>8334</v>
      </c>
      <c r="R1168" t="s">
        <v>8335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>
        <f t="shared" si="113"/>
        <v>5</v>
      </c>
    </row>
    <row r="1169" spans="1:22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9" t="s">
        <v>8334</v>
      </c>
      <c r="R1169" t="s">
        <v>8335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>
        <f t="shared" si="113"/>
        <v>8</v>
      </c>
    </row>
    <row r="1170" spans="1:22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9" t="s">
        <v>8334</v>
      </c>
      <c r="R1170" t="s">
        <v>8335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>
        <f t="shared" si="113"/>
        <v>8</v>
      </c>
    </row>
    <row r="1171" spans="1:22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9" t="s">
        <v>8334</v>
      </c>
      <c r="R1171" t="s">
        <v>8335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>
        <f t="shared" si="113"/>
        <v>1</v>
      </c>
    </row>
    <row r="1172" spans="1:22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9" t="s">
        <v>8334</v>
      </c>
      <c r="R1172" t="s">
        <v>8335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>
        <f t="shared" si="113"/>
        <v>4</v>
      </c>
    </row>
    <row r="1173" spans="1:22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9" t="s">
        <v>8334</v>
      </c>
      <c r="R1173" t="s">
        <v>8335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>
        <f t="shared" si="113"/>
        <v>10</v>
      </c>
    </row>
    <row r="1174" spans="1:22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9" t="s">
        <v>8334</v>
      </c>
      <c r="R1174" t="s">
        <v>8335</v>
      </c>
      <c r="S1174" s="13">
        <f t="shared" si="110"/>
        <v>41841.682314814818</v>
      </c>
      <c r="T1174" s="13">
        <f t="shared" si="111"/>
        <v>41871.682314814818</v>
      </c>
      <c r="U1174">
        <f t="shared" si="112"/>
        <v>2014</v>
      </c>
      <c r="V1174">
        <f t="shared" si="113"/>
        <v>7</v>
      </c>
    </row>
    <row r="1175" spans="1:22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9" t="s">
        <v>8334</v>
      </c>
      <c r="R1175" t="s">
        <v>8335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>
        <f t="shared" si="113"/>
        <v>6</v>
      </c>
    </row>
    <row r="1176" spans="1:22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9" t="s">
        <v>8334</v>
      </c>
      <c r="R1176" t="s">
        <v>8335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>
        <f t="shared" si="113"/>
        <v>4</v>
      </c>
    </row>
    <row r="1177" spans="1:22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9" t="s">
        <v>8334</v>
      </c>
      <c r="R1177" t="s">
        <v>8335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>
        <f t="shared" si="113"/>
        <v>6</v>
      </c>
    </row>
    <row r="1178" spans="1:22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9" t="s">
        <v>8334</v>
      </c>
      <c r="R1178" t="s">
        <v>8335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>
        <f t="shared" si="113"/>
        <v>1</v>
      </c>
    </row>
    <row r="1179" spans="1:22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9" t="s">
        <v>8334</v>
      </c>
      <c r="R1179" t="s">
        <v>8335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>
        <f t="shared" si="113"/>
        <v>9</v>
      </c>
    </row>
    <row r="1180" spans="1:22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9" t="s">
        <v>8334</v>
      </c>
      <c r="R1180" t="s">
        <v>8335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>
        <f t="shared" si="113"/>
        <v>7</v>
      </c>
    </row>
    <row r="1181" spans="1:22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9" t="s">
        <v>8334</v>
      </c>
      <c r="R1181" t="s">
        <v>8335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>
        <f t="shared" si="113"/>
        <v>9</v>
      </c>
    </row>
    <row r="1182" spans="1:22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9" t="s">
        <v>8334</v>
      </c>
      <c r="R1182" t="s">
        <v>8335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>
        <f t="shared" si="113"/>
        <v>5</v>
      </c>
    </row>
    <row r="1183" spans="1:22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9" t="s">
        <v>8334</v>
      </c>
      <c r="R1183" t="s">
        <v>8335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>
        <f t="shared" si="113"/>
        <v>1</v>
      </c>
    </row>
    <row r="1184" spans="1:22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9" t="s">
        <v>8334</v>
      </c>
      <c r="R1184" t="s">
        <v>8335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2016</v>
      </c>
      <c r="V1184">
        <f t="shared" si="113"/>
        <v>12</v>
      </c>
    </row>
    <row r="1185" spans="1:22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9" t="s">
        <v>8334</v>
      </c>
      <c r="R1185" t="s">
        <v>8335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>
        <f t="shared" si="113"/>
        <v>10</v>
      </c>
    </row>
    <row r="1186" spans="1:22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9" t="s">
        <v>8336</v>
      </c>
      <c r="R1186" t="s">
        <v>8337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>
        <f t="shared" si="113"/>
        <v>1</v>
      </c>
    </row>
    <row r="1187" spans="1:22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9" t="s">
        <v>8336</v>
      </c>
      <c r="R1187" t="s">
        <v>8337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>
        <f t="shared" si="113"/>
        <v>5</v>
      </c>
    </row>
    <row r="1188" spans="1:22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9" t="s">
        <v>8336</v>
      </c>
      <c r="R1188" t="s">
        <v>8337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>
        <f t="shared" si="113"/>
        <v>4</v>
      </c>
    </row>
    <row r="1189" spans="1:22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9" t="s">
        <v>8336</v>
      </c>
      <c r="R1189" t="s">
        <v>8337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2015</v>
      </c>
      <c r="V1189">
        <f t="shared" si="113"/>
        <v>4</v>
      </c>
    </row>
    <row r="1190" spans="1:22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9" t="s">
        <v>8336</v>
      </c>
      <c r="R1190" t="s">
        <v>8337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>
        <f t="shared" si="113"/>
        <v>12</v>
      </c>
    </row>
    <row r="1191" spans="1:22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9" t="s">
        <v>8336</v>
      </c>
      <c r="R1191" t="s">
        <v>8337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>
        <f t="shared" si="113"/>
        <v>6</v>
      </c>
    </row>
    <row r="1192" spans="1:22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9" t="s">
        <v>8336</v>
      </c>
      <c r="R1192" t="s">
        <v>8337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>
        <f t="shared" si="113"/>
        <v>8</v>
      </c>
    </row>
    <row r="1193" spans="1:22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9" t="s">
        <v>8336</v>
      </c>
      <c r="R1193" t="s">
        <v>8337</v>
      </c>
      <c r="S1193" s="13">
        <f t="shared" si="110"/>
        <v>42419.603703703702</v>
      </c>
      <c r="T1193" s="13">
        <f t="shared" si="111"/>
        <v>42449.562037037031</v>
      </c>
      <c r="U1193">
        <f t="shared" si="112"/>
        <v>2016</v>
      </c>
      <c r="V1193">
        <f t="shared" si="113"/>
        <v>2</v>
      </c>
    </row>
    <row r="1194" spans="1:22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9" t="s">
        <v>8336</v>
      </c>
      <c r="R1194" t="s">
        <v>8337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>
        <f t="shared" si="113"/>
        <v>1</v>
      </c>
    </row>
    <row r="1195" spans="1:22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9" t="s">
        <v>8336</v>
      </c>
      <c r="R1195" t="s">
        <v>8337</v>
      </c>
      <c r="S1195" s="13">
        <f t="shared" si="110"/>
        <v>42409.776076388895</v>
      </c>
      <c r="T1195" s="13">
        <f t="shared" si="111"/>
        <v>42469.734409722223</v>
      </c>
      <c r="U1195">
        <f t="shared" si="112"/>
        <v>2016</v>
      </c>
      <c r="V1195">
        <f t="shared" si="113"/>
        <v>2</v>
      </c>
    </row>
    <row r="1196" spans="1:22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9" t="s">
        <v>8336</v>
      </c>
      <c r="R1196" t="s">
        <v>8337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>
        <f t="shared" si="113"/>
        <v>3</v>
      </c>
    </row>
    <row r="1197" spans="1:22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9" t="s">
        <v>8336</v>
      </c>
      <c r="R1197" t="s">
        <v>8337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2015</v>
      </c>
      <c r="V1197">
        <f t="shared" si="113"/>
        <v>10</v>
      </c>
    </row>
    <row r="1198" spans="1:22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9" t="s">
        <v>8336</v>
      </c>
      <c r="R1198" t="s">
        <v>8337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>
        <f t="shared" si="113"/>
        <v>11</v>
      </c>
    </row>
    <row r="1199" spans="1:22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9" t="s">
        <v>8336</v>
      </c>
      <c r="R1199" t="s">
        <v>8337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>
        <f t="shared" si="113"/>
        <v>5</v>
      </c>
    </row>
    <row r="1200" spans="1:22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9" t="s">
        <v>8336</v>
      </c>
      <c r="R1200" t="s">
        <v>8337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2015</v>
      </c>
      <c r="V1200">
        <f t="shared" si="113"/>
        <v>11</v>
      </c>
    </row>
    <row r="1201" spans="1:22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9" t="s">
        <v>8336</v>
      </c>
      <c r="R1201" t="s">
        <v>8337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>
        <f t="shared" si="113"/>
        <v>6</v>
      </c>
    </row>
    <row r="1202" spans="1:22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9" t="s">
        <v>8336</v>
      </c>
      <c r="R1202" t="s">
        <v>8337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>
        <f t="shared" si="113"/>
        <v>3</v>
      </c>
    </row>
    <row r="1203" spans="1:22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9" t="s">
        <v>8336</v>
      </c>
      <c r="R1203" t="s">
        <v>8337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>
        <f t="shared" si="113"/>
        <v>6</v>
      </c>
    </row>
    <row r="1204" spans="1:22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9" t="s">
        <v>8336</v>
      </c>
      <c r="R1204" t="s">
        <v>8337</v>
      </c>
      <c r="S1204" s="13">
        <f t="shared" si="110"/>
        <v>42152.288819444439</v>
      </c>
      <c r="T1204" s="13">
        <f t="shared" si="111"/>
        <v>42182.288819444439</v>
      </c>
      <c r="U1204">
        <f t="shared" si="112"/>
        <v>2015</v>
      </c>
      <c r="V1204">
        <f t="shared" si="113"/>
        <v>5</v>
      </c>
    </row>
    <row r="1205" spans="1:22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9" t="s">
        <v>8336</v>
      </c>
      <c r="R1205" t="s">
        <v>8337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>
        <f t="shared" si="113"/>
        <v>5</v>
      </c>
    </row>
    <row r="1206" spans="1:22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9" t="s">
        <v>8336</v>
      </c>
      <c r="R1206" t="s">
        <v>8337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>
        <f t="shared" si="113"/>
        <v>10</v>
      </c>
    </row>
    <row r="1207" spans="1:22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9" t="s">
        <v>8336</v>
      </c>
      <c r="R1207" t="s">
        <v>8337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>
        <f t="shared" si="113"/>
        <v>5</v>
      </c>
    </row>
    <row r="1208" spans="1:22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9" t="s">
        <v>8336</v>
      </c>
      <c r="R1208" t="s">
        <v>8337</v>
      </c>
      <c r="S1208" s="13">
        <f t="shared" si="110"/>
        <v>42772.776076388895</v>
      </c>
      <c r="T1208" s="13">
        <f t="shared" si="111"/>
        <v>42805.561805555553</v>
      </c>
      <c r="U1208">
        <f t="shared" si="112"/>
        <v>2017</v>
      </c>
      <c r="V1208">
        <f t="shared" si="113"/>
        <v>2</v>
      </c>
    </row>
    <row r="1209" spans="1:22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9" t="s">
        <v>8336</v>
      </c>
      <c r="R1209" t="s">
        <v>8337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>
        <f t="shared" si="113"/>
        <v>3</v>
      </c>
    </row>
    <row r="1210" spans="1:22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9" t="s">
        <v>8336</v>
      </c>
      <c r="R1210" t="s">
        <v>8337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>
        <f t="shared" si="113"/>
        <v>2</v>
      </c>
    </row>
    <row r="1211" spans="1:22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9" t="s">
        <v>8336</v>
      </c>
      <c r="R1211" t="s">
        <v>8337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>
        <f t="shared" si="113"/>
        <v>1</v>
      </c>
    </row>
    <row r="1212" spans="1:22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9" t="s">
        <v>8336</v>
      </c>
      <c r="R1212" t="s">
        <v>8337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2015</v>
      </c>
      <c r="V1212">
        <f t="shared" si="113"/>
        <v>5</v>
      </c>
    </row>
    <row r="1213" spans="1:22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9" t="s">
        <v>8336</v>
      </c>
      <c r="R1213" t="s">
        <v>8337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>
        <f t="shared" si="113"/>
        <v>5</v>
      </c>
    </row>
    <row r="1214" spans="1:22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9" t="s">
        <v>8336</v>
      </c>
      <c r="R1214" t="s">
        <v>8337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>
        <f t="shared" si="113"/>
        <v>11</v>
      </c>
    </row>
    <row r="1215" spans="1:22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9" t="s">
        <v>8336</v>
      </c>
      <c r="R1215" t="s">
        <v>8337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2016</v>
      </c>
      <c r="V1215">
        <f t="shared" si="113"/>
        <v>12</v>
      </c>
    </row>
    <row r="1216" spans="1:22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9" t="s">
        <v>8336</v>
      </c>
      <c r="R1216" t="s">
        <v>8337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>
        <f t="shared" si="113"/>
        <v>4</v>
      </c>
    </row>
    <row r="1217" spans="1:22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9" t="s">
        <v>8336</v>
      </c>
      <c r="R1217" t="s">
        <v>8337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>
        <f t="shared" si="113"/>
        <v>4</v>
      </c>
    </row>
    <row r="1218" spans="1:22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s="9" t="s">
        <v>8336</v>
      </c>
      <c r="R1218" t="s">
        <v>8337</v>
      </c>
      <c r="S1218" s="13">
        <f t="shared" si="110"/>
        <v>42247.616400462968</v>
      </c>
      <c r="T1218" s="13">
        <f t="shared" si="111"/>
        <v>42279.960416666669</v>
      </c>
      <c r="U1218">
        <f t="shared" si="112"/>
        <v>2015</v>
      </c>
      <c r="V1218">
        <f t="shared" si="113"/>
        <v>8</v>
      </c>
    </row>
    <row r="1219" spans="1:22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ROUND(E1219/D1219*100,0)</f>
        <v>103</v>
      </c>
      <c r="P1219">
        <f t="shared" ref="P1219:P1282" si="115">IFERROR(ROUND(E1219/L1219,2),0)</f>
        <v>148.57</v>
      </c>
      <c r="Q1219" s="9" t="s">
        <v>8336</v>
      </c>
      <c r="R1219" t="s">
        <v>8337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>
        <f t="shared" ref="U1219:U1282" si="118">YEAR(S1219)</f>
        <v>2016</v>
      </c>
      <c r="V1219">
        <f t="shared" ref="V1219:V1282" si="119">MONTH(S1219)</f>
        <v>6</v>
      </c>
    </row>
    <row r="1220" spans="1:22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9" t="s">
        <v>8336</v>
      </c>
      <c r="R1220" t="s">
        <v>8337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2015</v>
      </c>
      <c r="V1220">
        <f t="shared" si="119"/>
        <v>10</v>
      </c>
    </row>
    <row r="1221" spans="1:22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9" t="s">
        <v>8336</v>
      </c>
      <c r="R1221" t="s">
        <v>8337</v>
      </c>
      <c r="S1221" s="13">
        <f t="shared" si="116"/>
        <v>42633.461956018517</v>
      </c>
      <c r="T1221" s="13">
        <f t="shared" si="117"/>
        <v>42663.461956018517</v>
      </c>
      <c r="U1221">
        <f t="shared" si="118"/>
        <v>2016</v>
      </c>
      <c r="V1221">
        <f t="shared" si="119"/>
        <v>9</v>
      </c>
    </row>
    <row r="1222" spans="1:22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9" t="s">
        <v>8336</v>
      </c>
      <c r="R1222" t="s">
        <v>8337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>
        <f t="shared" si="119"/>
        <v>7</v>
      </c>
    </row>
    <row r="1223" spans="1:22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9" t="s">
        <v>8336</v>
      </c>
      <c r="R1223" t="s">
        <v>8337</v>
      </c>
      <c r="S1223" s="13">
        <f t="shared" si="116"/>
        <v>42680.47555555556</v>
      </c>
      <c r="T1223" s="13">
        <f t="shared" si="117"/>
        <v>42708</v>
      </c>
      <c r="U1223">
        <f t="shared" si="118"/>
        <v>2016</v>
      </c>
      <c r="V1223">
        <f t="shared" si="119"/>
        <v>11</v>
      </c>
    </row>
    <row r="1224" spans="1:22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9" t="s">
        <v>8336</v>
      </c>
      <c r="R1224" t="s">
        <v>8337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>
        <f t="shared" si="119"/>
        <v>3</v>
      </c>
    </row>
    <row r="1225" spans="1:22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9" t="s">
        <v>8336</v>
      </c>
      <c r="R1225" t="s">
        <v>8337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>
        <f t="shared" si="119"/>
        <v>10</v>
      </c>
    </row>
    <row r="1226" spans="1:22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9" t="s">
        <v>8323</v>
      </c>
      <c r="R1226" t="s">
        <v>8338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>
        <f t="shared" si="119"/>
        <v>4</v>
      </c>
    </row>
    <row r="1227" spans="1:22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9" t="s">
        <v>8323</v>
      </c>
      <c r="R1227" t="s">
        <v>8338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>
        <f t="shared" si="119"/>
        <v>8</v>
      </c>
    </row>
    <row r="1228" spans="1:22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9" t="s">
        <v>8323</v>
      </c>
      <c r="R1228" t="s">
        <v>8338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>
        <f t="shared" si="119"/>
        <v>3</v>
      </c>
    </row>
    <row r="1229" spans="1:22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9" t="s">
        <v>8323</v>
      </c>
      <c r="R1229" t="s">
        <v>8338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>
        <f t="shared" si="119"/>
        <v>7</v>
      </c>
    </row>
    <row r="1230" spans="1:22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9" t="s">
        <v>8323</v>
      </c>
      <c r="R1230" t="s">
        <v>8338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>
        <f t="shared" si="119"/>
        <v>7</v>
      </c>
    </row>
    <row r="1231" spans="1:22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9" t="s">
        <v>8323</v>
      </c>
      <c r="R1231" t="s">
        <v>8338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>
        <f t="shared" si="119"/>
        <v>3</v>
      </c>
    </row>
    <row r="1232" spans="1:22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9" t="s">
        <v>8323</v>
      </c>
      <c r="R1232" t="s">
        <v>8338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>
        <f t="shared" si="119"/>
        <v>1</v>
      </c>
    </row>
    <row r="1233" spans="1:22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9" t="s">
        <v>8323</v>
      </c>
      <c r="R1233" t="s">
        <v>8338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>
        <f t="shared" si="119"/>
        <v>7</v>
      </c>
    </row>
    <row r="1234" spans="1:22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9" t="s">
        <v>8323</v>
      </c>
      <c r="R1234" t="s">
        <v>8338</v>
      </c>
      <c r="S1234" s="13">
        <f t="shared" si="116"/>
        <v>41506.848032407412</v>
      </c>
      <c r="T1234" s="13">
        <f t="shared" si="117"/>
        <v>41553.848032407412</v>
      </c>
      <c r="U1234">
        <f t="shared" si="118"/>
        <v>2013</v>
      </c>
      <c r="V1234">
        <f t="shared" si="119"/>
        <v>8</v>
      </c>
    </row>
    <row r="1235" spans="1:22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9" t="s">
        <v>8323</v>
      </c>
      <c r="R1235" t="s">
        <v>8338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>
        <f t="shared" si="119"/>
        <v>1</v>
      </c>
    </row>
    <row r="1236" spans="1:22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9" t="s">
        <v>8323</v>
      </c>
      <c r="R1236" t="s">
        <v>8338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>
        <f t="shared" si="119"/>
        <v>1</v>
      </c>
    </row>
    <row r="1237" spans="1:22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9" t="s">
        <v>8323</v>
      </c>
      <c r="R1237" t="s">
        <v>8338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>
        <f t="shared" si="119"/>
        <v>11</v>
      </c>
    </row>
    <row r="1238" spans="1:22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9" t="s">
        <v>8323</v>
      </c>
      <c r="R1238" t="s">
        <v>8338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>
        <f t="shared" si="119"/>
        <v>7</v>
      </c>
    </row>
    <row r="1239" spans="1:22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9" t="s">
        <v>8323</v>
      </c>
      <c r="R1239" t="s">
        <v>8338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>
        <f t="shared" si="119"/>
        <v>8</v>
      </c>
    </row>
    <row r="1240" spans="1:22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9" t="s">
        <v>8323</v>
      </c>
      <c r="R1240" t="s">
        <v>8338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>
        <f t="shared" si="119"/>
        <v>7</v>
      </c>
    </row>
    <row r="1241" spans="1:22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9" t="s">
        <v>8323</v>
      </c>
      <c r="R1241" t="s">
        <v>8338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2011</v>
      </c>
      <c r="V1241">
        <f t="shared" si="119"/>
        <v>12</v>
      </c>
    </row>
    <row r="1242" spans="1:22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9" t="s">
        <v>8323</v>
      </c>
      <c r="R1242" t="s">
        <v>8338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>
        <f t="shared" si="119"/>
        <v>5</v>
      </c>
    </row>
    <row r="1243" spans="1:22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9" t="s">
        <v>8323</v>
      </c>
      <c r="R1243" t="s">
        <v>8338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>
        <f t="shared" si="119"/>
        <v>10</v>
      </c>
    </row>
    <row r="1244" spans="1:22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9" t="s">
        <v>8323</v>
      </c>
      <c r="R1244" t="s">
        <v>8338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>
        <f t="shared" si="119"/>
        <v>8</v>
      </c>
    </row>
    <row r="1245" spans="1:22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9" t="s">
        <v>8323</v>
      </c>
      <c r="R1245" t="s">
        <v>8338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2011</v>
      </c>
      <c r="V1245">
        <f t="shared" si="119"/>
        <v>5</v>
      </c>
    </row>
    <row r="1246" spans="1:22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9" t="s">
        <v>8323</v>
      </c>
      <c r="R1246" t="s">
        <v>8324</v>
      </c>
      <c r="S1246" s="13">
        <f t="shared" si="116"/>
        <v>41355.825497685182</v>
      </c>
      <c r="T1246" s="13">
        <f t="shared" si="117"/>
        <v>41386.875</v>
      </c>
      <c r="U1246">
        <f t="shared" si="118"/>
        <v>2013</v>
      </c>
      <c r="V1246">
        <f t="shared" si="119"/>
        <v>3</v>
      </c>
    </row>
    <row r="1247" spans="1:22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9" t="s">
        <v>8323</v>
      </c>
      <c r="R1247" t="s">
        <v>8324</v>
      </c>
      <c r="S1247" s="13">
        <f t="shared" si="116"/>
        <v>41774.599930555552</v>
      </c>
      <c r="T1247" s="13">
        <f t="shared" si="117"/>
        <v>41804.599930555552</v>
      </c>
      <c r="U1247">
        <f t="shared" si="118"/>
        <v>2014</v>
      </c>
      <c r="V1247">
        <f t="shared" si="119"/>
        <v>5</v>
      </c>
    </row>
    <row r="1248" spans="1:22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9" t="s">
        <v>8323</v>
      </c>
      <c r="R1248" t="s">
        <v>8324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>
        <f t="shared" si="119"/>
        <v>10</v>
      </c>
    </row>
    <row r="1249" spans="1:22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9" t="s">
        <v>8323</v>
      </c>
      <c r="R1249" t="s">
        <v>8324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>
        <f t="shared" si="119"/>
        <v>4</v>
      </c>
    </row>
    <row r="1250" spans="1:22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9" t="s">
        <v>8323</v>
      </c>
      <c r="R1250" t="s">
        <v>8324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>
        <f t="shared" si="119"/>
        <v>5</v>
      </c>
    </row>
    <row r="1251" spans="1:22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9" t="s">
        <v>8323</v>
      </c>
      <c r="R1251" t="s">
        <v>8324</v>
      </c>
      <c r="S1251" s="13">
        <f t="shared" si="116"/>
        <v>41067.74086805556</v>
      </c>
      <c r="T1251" s="13">
        <f t="shared" si="117"/>
        <v>41097.74086805556</v>
      </c>
      <c r="U1251">
        <f t="shared" si="118"/>
        <v>2012</v>
      </c>
      <c r="V1251">
        <f t="shared" si="119"/>
        <v>6</v>
      </c>
    </row>
    <row r="1252" spans="1:22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9" t="s">
        <v>8323</v>
      </c>
      <c r="R1252" t="s">
        <v>8324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>
        <f t="shared" si="119"/>
        <v>7</v>
      </c>
    </row>
    <row r="1253" spans="1:22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9" t="s">
        <v>8323</v>
      </c>
      <c r="R1253" t="s">
        <v>8324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>
        <f t="shared" si="119"/>
        <v>7</v>
      </c>
    </row>
    <row r="1254" spans="1:22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9" t="s">
        <v>8323</v>
      </c>
      <c r="R1254" t="s">
        <v>8324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>
        <f t="shared" si="119"/>
        <v>9</v>
      </c>
    </row>
    <row r="1255" spans="1:22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9" t="s">
        <v>8323</v>
      </c>
      <c r="R1255" t="s">
        <v>8324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>
        <f t="shared" si="119"/>
        <v>8</v>
      </c>
    </row>
    <row r="1256" spans="1:22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9" t="s">
        <v>8323</v>
      </c>
      <c r="R1256" t="s">
        <v>8324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2010</v>
      </c>
      <c r="V1256">
        <f t="shared" si="119"/>
        <v>11</v>
      </c>
    </row>
    <row r="1257" spans="1:22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9" t="s">
        <v>8323</v>
      </c>
      <c r="R1257" t="s">
        <v>8324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>
        <f t="shared" si="119"/>
        <v>11</v>
      </c>
    </row>
    <row r="1258" spans="1:22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9" t="s">
        <v>8323</v>
      </c>
      <c r="R1258" t="s">
        <v>8324</v>
      </c>
      <c r="S1258" s="13">
        <f t="shared" si="116"/>
        <v>40921.919340277782</v>
      </c>
      <c r="T1258" s="13">
        <f t="shared" si="117"/>
        <v>40951.919340277782</v>
      </c>
      <c r="U1258">
        <f t="shared" si="118"/>
        <v>2012</v>
      </c>
      <c r="V1258">
        <f t="shared" si="119"/>
        <v>1</v>
      </c>
    </row>
    <row r="1259" spans="1:22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9" t="s">
        <v>8323</v>
      </c>
      <c r="R1259" t="s">
        <v>8324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>
        <f t="shared" si="119"/>
        <v>2</v>
      </c>
    </row>
    <row r="1260" spans="1:22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9" t="s">
        <v>8323</v>
      </c>
      <c r="R1260" t="s">
        <v>8324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>
        <f t="shared" si="119"/>
        <v>8</v>
      </c>
    </row>
    <row r="1261" spans="1:22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9" t="s">
        <v>8323</v>
      </c>
      <c r="R1261" t="s">
        <v>8324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>
        <f t="shared" si="119"/>
        <v>5</v>
      </c>
    </row>
    <row r="1262" spans="1:22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9" t="s">
        <v>8323</v>
      </c>
      <c r="R1262" t="s">
        <v>8324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>
        <f t="shared" si="119"/>
        <v>1</v>
      </c>
    </row>
    <row r="1263" spans="1:22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9" t="s">
        <v>8323</v>
      </c>
      <c r="R1263" t="s">
        <v>8324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2013</v>
      </c>
      <c r="V1263">
        <f t="shared" si="119"/>
        <v>12</v>
      </c>
    </row>
    <row r="1264" spans="1:22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9" t="s">
        <v>8323</v>
      </c>
      <c r="R1264" t="s">
        <v>8324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>
        <f t="shared" si="119"/>
        <v>1</v>
      </c>
    </row>
    <row r="1265" spans="1:22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9" t="s">
        <v>8323</v>
      </c>
      <c r="R1265" t="s">
        <v>8324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>
        <f t="shared" si="119"/>
        <v>2</v>
      </c>
    </row>
    <row r="1266" spans="1:22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9" t="s">
        <v>8323</v>
      </c>
      <c r="R1266" t="s">
        <v>8324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>
        <f t="shared" si="119"/>
        <v>9</v>
      </c>
    </row>
    <row r="1267" spans="1:22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9" t="s">
        <v>8323</v>
      </c>
      <c r="R1267" t="s">
        <v>8324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>
        <f t="shared" si="119"/>
        <v>10</v>
      </c>
    </row>
    <row r="1268" spans="1:22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9" t="s">
        <v>8323</v>
      </c>
      <c r="R1268" t="s">
        <v>8324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2013</v>
      </c>
      <c r="V1268">
        <f t="shared" si="119"/>
        <v>12</v>
      </c>
    </row>
    <row r="1269" spans="1:22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9" t="s">
        <v>8323</v>
      </c>
      <c r="R1269" t="s">
        <v>8324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>
        <f t="shared" si="119"/>
        <v>6</v>
      </c>
    </row>
    <row r="1270" spans="1:22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9" t="s">
        <v>8323</v>
      </c>
      <c r="R1270" t="s">
        <v>8324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>
        <f t="shared" si="119"/>
        <v>8</v>
      </c>
    </row>
    <row r="1271" spans="1:22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9" t="s">
        <v>8323</v>
      </c>
      <c r="R1271" t="s">
        <v>8324</v>
      </c>
      <c r="S1271" s="13">
        <f t="shared" si="116"/>
        <v>42445.823055555549</v>
      </c>
      <c r="T1271" s="13">
        <f t="shared" si="117"/>
        <v>42476</v>
      </c>
      <c r="U1271">
        <f t="shared" si="118"/>
        <v>2016</v>
      </c>
      <c r="V1271">
        <f t="shared" si="119"/>
        <v>3</v>
      </c>
    </row>
    <row r="1272" spans="1:22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9" t="s">
        <v>8323</v>
      </c>
      <c r="R1272" t="s">
        <v>8324</v>
      </c>
      <c r="S1272" s="13">
        <f t="shared" si="116"/>
        <v>40933.856967592597</v>
      </c>
      <c r="T1272" s="13">
        <f t="shared" si="117"/>
        <v>40993.815300925926</v>
      </c>
      <c r="U1272">
        <f t="shared" si="118"/>
        <v>2012</v>
      </c>
      <c r="V1272">
        <f t="shared" si="119"/>
        <v>1</v>
      </c>
    </row>
    <row r="1273" spans="1:22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9" t="s">
        <v>8323</v>
      </c>
      <c r="R1273" t="s">
        <v>8324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>
        <f t="shared" si="119"/>
        <v>10</v>
      </c>
    </row>
    <row r="1274" spans="1:22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9" t="s">
        <v>8323</v>
      </c>
      <c r="R1274" t="s">
        <v>8324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>
        <f t="shared" si="119"/>
        <v>4</v>
      </c>
    </row>
    <row r="1275" spans="1:22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9" t="s">
        <v>8323</v>
      </c>
      <c r="R1275" t="s">
        <v>8324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>
        <f t="shared" si="119"/>
        <v>8</v>
      </c>
    </row>
    <row r="1276" spans="1:22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9" t="s">
        <v>8323</v>
      </c>
      <c r="R1276" t="s">
        <v>8324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>
        <f t="shared" si="119"/>
        <v>7</v>
      </c>
    </row>
    <row r="1277" spans="1:22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9" t="s">
        <v>8323</v>
      </c>
      <c r="R1277" t="s">
        <v>8324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>
        <f t="shared" si="119"/>
        <v>7</v>
      </c>
    </row>
    <row r="1278" spans="1:22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9" t="s">
        <v>8323</v>
      </c>
      <c r="R1278" t="s">
        <v>8324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>
        <f t="shared" si="119"/>
        <v>7</v>
      </c>
    </row>
    <row r="1279" spans="1:22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9" t="s">
        <v>8323</v>
      </c>
      <c r="R1279" t="s">
        <v>8324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>
        <f t="shared" si="119"/>
        <v>7</v>
      </c>
    </row>
    <row r="1280" spans="1:22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9" t="s">
        <v>8323</v>
      </c>
      <c r="R1280" t="s">
        <v>8324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>
        <f t="shared" si="119"/>
        <v>5</v>
      </c>
    </row>
    <row r="1281" spans="1:22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9" t="s">
        <v>8323</v>
      </c>
      <c r="R1281" t="s">
        <v>8324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>
        <f t="shared" si="119"/>
        <v>2</v>
      </c>
    </row>
    <row r="1282" spans="1:22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s="9" t="s">
        <v>8323</v>
      </c>
      <c r="R1282" t="s">
        <v>8324</v>
      </c>
      <c r="S1282" s="13">
        <f t="shared" si="116"/>
        <v>40513.757569444446</v>
      </c>
      <c r="T1282" s="13">
        <f t="shared" si="117"/>
        <v>40603.757569444446</v>
      </c>
      <c r="U1282">
        <f t="shared" si="118"/>
        <v>2010</v>
      </c>
      <c r="V1282">
        <f t="shared" si="119"/>
        <v>12</v>
      </c>
    </row>
    <row r="1283" spans="1:22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ROUND(E1283/D1283*100,0)</f>
        <v>111</v>
      </c>
      <c r="P1283">
        <f t="shared" ref="P1283:P1346" si="121">IFERROR(ROUND(E1283/L1283,2),0)</f>
        <v>104.73</v>
      </c>
      <c r="Q1283" s="9" t="s">
        <v>8323</v>
      </c>
      <c r="R1283" t="s">
        <v>8324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>
        <f t="shared" ref="U1283:U1346" si="124">YEAR(S1283)</f>
        <v>2013</v>
      </c>
      <c r="V1283">
        <f t="shared" ref="V1283:V1346" si="125">MONTH(S1283)</f>
        <v>7</v>
      </c>
    </row>
    <row r="1284" spans="1:22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9" t="s">
        <v>8323</v>
      </c>
      <c r="R1284" t="s">
        <v>8324</v>
      </c>
      <c r="S1284" s="13">
        <f t="shared" si="122"/>
        <v>41586.475173611114</v>
      </c>
      <c r="T1284" s="13">
        <f t="shared" si="123"/>
        <v>41617.207638888889</v>
      </c>
      <c r="U1284">
        <f t="shared" si="124"/>
        <v>2013</v>
      </c>
      <c r="V1284">
        <f t="shared" si="125"/>
        <v>11</v>
      </c>
    </row>
    <row r="1285" spans="1:22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9" t="s">
        <v>8323</v>
      </c>
      <c r="R1285" t="s">
        <v>8324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>
        <f t="shared" si="125"/>
        <v>2</v>
      </c>
    </row>
    <row r="1286" spans="1:22" ht="60" hidden="1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9" t="s">
        <v>8315</v>
      </c>
      <c r="R1286" t="s">
        <v>8316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>
        <f t="shared" si="125"/>
        <v>12</v>
      </c>
    </row>
    <row r="1287" spans="1:22" ht="60" hidden="1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9" t="s">
        <v>8315</v>
      </c>
      <c r="R1287" t="s">
        <v>8316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>
        <f t="shared" si="125"/>
        <v>6</v>
      </c>
    </row>
    <row r="1288" spans="1:22" ht="45" hidden="1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9" t="s">
        <v>8315</v>
      </c>
      <c r="R1288" t="s">
        <v>8316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>
        <f t="shared" si="125"/>
        <v>2</v>
      </c>
    </row>
    <row r="1289" spans="1:22" ht="90" hidden="1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9" t="s">
        <v>8315</v>
      </c>
      <c r="R1289" t="s">
        <v>8316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>
        <f t="shared" si="125"/>
        <v>4</v>
      </c>
    </row>
    <row r="1290" spans="1:22" ht="60" hidden="1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9" t="s">
        <v>8315</v>
      </c>
      <c r="R1290" t="s">
        <v>8316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>
        <f t="shared" si="125"/>
        <v>7</v>
      </c>
    </row>
    <row r="1291" spans="1:22" ht="45" hidden="1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9" t="s">
        <v>8315</v>
      </c>
      <c r="R1291" t="s">
        <v>8316</v>
      </c>
      <c r="S1291" s="13">
        <f t="shared" si="122"/>
        <v>42709.134780092587</v>
      </c>
      <c r="T1291" s="13">
        <f t="shared" si="123"/>
        <v>42739.134780092587</v>
      </c>
      <c r="U1291">
        <f t="shared" si="124"/>
        <v>2016</v>
      </c>
      <c r="V1291">
        <f t="shared" si="125"/>
        <v>12</v>
      </c>
    </row>
    <row r="1292" spans="1:22" ht="30" hidden="1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9" t="s">
        <v>8315</v>
      </c>
      <c r="R1292" t="s">
        <v>8316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>
        <f t="shared" si="125"/>
        <v>3</v>
      </c>
    </row>
    <row r="1293" spans="1:22" ht="60" hidden="1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9" t="s">
        <v>8315</v>
      </c>
      <c r="R1293" t="s">
        <v>8316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>
        <f t="shared" si="125"/>
        <v>3</v>
      </c>
    </row>
    <row r="1294" spans="1:22" ht="60" hidden="1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9" t="s">
        <v>8315</v>
      </c>
      <c r="R1294" t="s">
        <v>8316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>
        <f t="shared" si="125"/>
        <v>9</v>
      </c>
    </row>
    <row r="1295" spans="1:22" ht="60" hidden="1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9" t="s">
        <v>8315</v>
      </c>
      <c r="R1295" t="s">
        <v>8316</v>
      </c>
      <c r="S1295" s="13">
        <f t="shared" si="122"/>
        <v>42292.701053240744</v>
      </c>
      <c r="T1295" s="13">
        <f t="shared" si="123"/>
        <v>42322.742719907401</v>
      </c>
      <c r="U1295">
        <f t="shared" si="124"/>
        <v>2015</v>
      </c>
      <c r="V1295">
        <f t="shared" si="125"/>
        <v>10</v>
      </c>
    </row>
    <row r="1296" spans="1:22" ht="60" hidden="1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9" t="s">
        <v>8315</v>
      </c>
      <c r="R1296" t="s">
        <v>8316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>
        <f t="shared" si="125"/>
        <v>10</v>
      </c>
    </row>
    <row r="1297" spans="1:22" ht="60" hidden="1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9" t="s">
        <v>8315</v>
      </c>
      <c r="R1297" t="s">
        <v>8316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>
        <f t="shared" si="125"/>
        <v>6</v>
      </c>
    </row>
    <row r="1298" spans="1:22" ht="60" hidden="1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9" t="s">
        <v>8315</v>
      </c>
      <c r="R1298" t="s">
        <v>8316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>
        <f t="shared" si="125"/>
        <v>2</v>
      </c>
    </row>
    <row r="1299" spans="1:22" ht="60" hidden="1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9" t="s">
        <v>8315</v>
      </c>
      <c r="R1299" t="s">
        <v>8316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>
        <f t="shared" si="125"/>
        <v>4</v>
      </c>
    </row>
    <row r="1300" spans="1:22" ht="60" hidden="1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9" t="s">
        <v>8315</v>
      </c>
      <c r="R1300" t="s">
        <v>8316</v>
      </c>
      <c r="S1300" s="13">
        <f t="shared" si="122"/>
        <v>42458.680925925932</v>
      </c>
      <c r="T1300" s="13">
        <f t="shared" si="123"/>
        <v>42488.680925925932</v>
      </c>
      <c r="U1300">
        <f t="shared" si="124"/>
        <v>2016</v>
      </c>
      <c r="V1300">
        <f t="shared" si="125"/>
        <v>3</v>
      </c>
    </row>
    <row r="1301" spans="1:22" ht="45" hidden="1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9" t="s">
        <v>8315</v>
      </c>
      <c r="R1301" t="s">
        <v>8316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>
        <f t="shared" si="125"/>
        <v>6</v>
      </c>
    </row>
    <row r="1302" spans="1:22" ht="60" hidden="1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9" t="s">
        <v>8315</v>
      </c>
      <c r="R1302" t="s">
        <v>8316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>
        <f t="shared" si="125"/>
        <v>4</v>
      </c>
    </row>
    <row r="1303" spans="1:22" ht="60" hidden="1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9" t="s">
        <v>8315</v>
      </c>
      <c r="R1303" t="s">
        <v>8316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2015</v>
      </c>
      <c r="V1303">
        <f t="shared" si="125"/>
        <v>7</v>
      </c>
    </row>
    <row r="1304" spans="1:22" ht="45" hidden="1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9" t="s">
        <v>8315</v>
      </c>
      <c r="R1304" t="s">
        <v>8316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>
        <f t="shared" si="125"/>
        <v>11</v>
      </c>
    </row>
    <row r="1305" spans="1:22" ht="30" hidden="1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9" t="s">
        <v>8315</v>
      </c>
      <c r="R1305" t="s">
        <v>8316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>
        <f t="shared" si="125"/>
        <v>7</v>
      </c>
    </row>
    <row r="1306" spans="1:22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9" t="s">
        <v>8317</v>
      </c>
      <c r="R1306" t="s">
        <v>8319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>
        <f t="shared" si="125"/>
        <v>1</v>
      </c>
    </row>
    <row r="1307" spans="1:22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9" t="s">
        <v>8317</v>
      </c>
      <c r="R1307" t="s">
        <v>8319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>
        <f t="shared" si="125"/>
        <v>6</v>
      </c>
    </row>
    <row r="1308" spans="1:22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9" t="s">
        <v>8317</v>
      </c>
      <c r="R1308" t="s">
        <v>8319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>
        <f t="shared" si="125"/>
        <v>11</v>
      </c>
    </row>
    <row r="1309" spans="1:22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9" t="s">
        <v>8317</v>
      </c>
      <c r="R1309" t="s">
        <v>8319</v>
      </c>
      <c r="S1309" s="13">
        <f t="shared" si="122"/>
        <v>42387.503229166665</v>
      </c>
      <c r="T1309" s="13">
        <f t="shared" si="123"/>
        <v>42417.503229166665</v>
      </c>
      <c r="U1309">
        <f t="shared" si="124"/>
        <v>2016</v>
      </c>
      <c r="V1309">
        <f t="shared" si="125"/>
        <v>1</v>
      </c>
    </row>
    <row r="1310" spans="1:22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9" t="s">
        <v>8317</v>
      </c>
      <c r="R1310" t="s">
        <v>8319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>
        <f t="shared" si="125"/>
        <v>8</v>
      </c>
    </row>
    <row r="1311" spans="1:22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9" t="s">
        <v>8317</v>
      </c>
      <c r="R1311" t="s">
        <v>8319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>
        <f t="shared" si="125"/>
        <v>9</v>
      </c>
    </row>
    <row r="1312" spans="1:22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9" t="s">
        <v>8317</v>
      </c>
      <c r="R1312" t="s">
        <v>8319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>
        <f t="shared" si="125"/>
        <v>7</v>
      </c>
    </row>
    <row r="1313" spans="1:22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9" t="s">
        <v>8317</v>
      </c>
      <c r="R1313" t="s">
        <v>8319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>
        <f t="shared" si="125"/>
        <v>10</v>
      </c>
    </row>
    <row r="1314" spans="1:22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9" t="s">
        <v>8317</v>
      </c>
      <c r="R1314" t="s">
        <v>8319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>
        <f t="shared" si="125"/>
        <v>3</v>
      </c>
    </row>
    <row r="1315" spans="1:22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9" t="s">
        <v>8317</v>
      </c>
      <c r="R1315" t="s">
        <v>8319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>
        <f t="shared" si="125"/>
        <v>2</v>
      </c>
    </row>
    <row r="1316" spans="1:22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9" t="s">
        <v>8317</v>
      </c>
      <c r="R1316" t="s">
        <v>8319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>
        <f t="shared" si="125"/>
        <v>8</v>
      </c>
    </row>
    <row r="1317" spans="1:22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9" t="s">
        <v>8317</v>
      </c>
      <c r="R1317" t="s">
        <v>8319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>
        <f t="shared" si="125"/>
        <v>10</v>
      </c>
    </row>
    <row r="1318" spans="1:22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9" t="s">
        <v>8317</v>
      </c>
      <c r="R1318" t="s">
        <v>8319</v>
      </c>
      <c r="S1318" s="13">
        <f t="shared" si="122"/>
        <v>42393.961909722217</v>
      </c>
      <c r="T1318" s="13">
        <f t="shared" si="123"/>
        <v>42428.961909722217</v>
      </c>
      <c r="U1318">
        <f t="shared" si="124"/>
        <v>2016</v>
      </c>
      <c r="V1318">
        <f t="shared" si="125"/>
        <v>1</v>
      </c>
    </row>
    <row r="1319" spans="1:22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9" t="s">
        <v>8317</v>
      </c>
      <c r="R1319" t="s">
        <v>8319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>
        <f t="shared" si="125"/>
        <v>5</v>
      </c>
    </row>
    <row r="1320" spans="1:22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9" t="s">
        <v>8317</v>
      </c>
      <c r="R1320" t="s">
        <v>8319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2014</v>
      </c>
      <c r="V1320">
        <f t="shared" si="125"/>
        <v>12</v>
      </c>
    </row>
    <row r="1321" spans="1:22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9" t="s">
        <v>8317</v>
      </c>
      <c r="R1321" t="s">
        <v>8319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>
        <f t="shared" si="125"/>
        <v>6</v>
      </c>
    </row>
    <row r="1322" spans="1:22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9" t="s">
        <v>8317</v>
      </c>
      <c r="R1322" t="s">
        <v>8319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>
        <f t="shared" si="125"/>
        <v>12</v>
      </c>
    </row>
    <row r="1323" spans="1:22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9" t="s">
        <v>8317</v>
      </c>
      <c r="R1323" t="s">
        <v>8319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>
        <f t="shared" si="125"/>
        <v>11</v>
      </c>
    </row>
    <row r="1324" spans="1:22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9" t="s">
        <v>8317</v>
      </c>
      <c r="R1324" t="s">
        <v>8319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>
        <f t="shared" si="125"/>
        <v>4</v>
      </c>
    </row>
    <row r="1325" spans="1:22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9" t="s">
        <v>8317</v>
      </c>
      <c r="R1325" t="s">
        <v>8319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>
        <f t="shared" si="125"/>
        <v>3</v>
      </c>
    </row>
    <row r="1326" spans="1:22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9" t="s">
        <v>8317</v>
      </c>
      <c r="R1326" t="s">
        <v>8319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>
        <f t="shared" si="125"/>
        <v>9</v>
      </c>
    </row>
    <row r="1327" spans="1:22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9" t="s">
        <v>8317</v>
      </c>
      <c r="R1327" t="s">
        <v>8319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>
        <f t="shared" si="125"/>
        <v>11</v>
      </c>
    </row>
    <row r="1328" spans="1:22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9" t="s">
        <v>8317</v>
      </c>
      <c r="R1328" t="s">
        <v>8319</v>
      </c>
      <c r="S1328" s="13">
        <f t="shared" si="122"/>
        <v>41974.791990740734</v>
      </c>
      <c r="T1328" s="13">
        <f t="shared" si="123"/>
        <v>42019.791990740734</v>
      </c>
      <c r="U1328">
        <f t="shared" si="124"/>
        <v>2014</v>
      </c>
      <c r="V1328">
        <f t="shared" si="125"/>
        <v>12</v>
      </c>
    </row>
    <row r="1329" spans="1:22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9" t="s">
        <v>8317</v>
      </c>
      <c r="R1329" t="s">
        <v>8319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>
        <f t="shared" si="125"/>
        <v>4</v>
      </c>
    </row>
    <row r="1330" spans="1:22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9" t="s">
        <v>8317</v>
      </c>
      <c r="R1330" t="s">
        <v>8319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>
        <f t="shared" si="125"/>
        <v>8</v>
      </c>
    </row>
    <row r="1331" spans="1:22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9" t="s">
        <v>8317</v>
      </c>
      <c r="R1331" t="s">
        <v>8319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>
        <f t="shared" si="125"/>
        <v>10</v>
      </c>
    </row>
    <row r="1332" spans="1:22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9" t="s">
        <v>8317</v>
      </c>
      <c r="R1332" t="s">
        <v>8319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>
        <f t="shared" si="125"/>
        <v>6</v>
      </c>
    </row>
    <row r="1333" spans="1:22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9" t="s">
        <v>8317</v>
      </c>
      <c r="R1333" t="s">
        <v>8319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>
        <f t="shared" si="125"/>
        <v>7</v>
      </c>
    </row>
    <row r="1334" spans="1:22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9" t="s">
        <v>8317</v>
      </c>
      <c r="R1334" t="s">
        <v>8319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2016</v>
      </c>
      <c r="V1334">
        <f t="shared" si="125"/>
        <v>12</v>
      </c>
    </row>
    <row r="1335" spans="1:22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9" t="s">
        <v>8317</v>
      </c>
      <c r="R1335" t="s">
        <v>8319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>
        <f t="shared" si="125"/>
        <v>6</v>
      </c>
    </row>
    <row r="1336" spans="1:22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9" t="s">
        <v>8317</v>
      </c>
      <c r="R1336" t="s">
        <v>8319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>
        <f t="shared" si="125"/>
        <v>2</v>
      </c>
    </row>
    <row r="1337" spans="1:22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9" t="s">
        <v>8317</v>
      </c>
      <c r="R1337" t="s">
        <v>8319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>
        <f t="shared" si="125"/>
        <v>11</v>
      </c>
    </row>
    <row r="1338" spans="1:22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9" t="s">
        <v>8317</v>
      </c>
      <c r="R1338" t="s">
        <v>8319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>
        <f t="shared" si="125"/>
        <v>11</v>
      </c>
    </row>
    <row r="1339" spans="1:22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9" t="s">
        <v>8317</v>
      </c>
      <c r="R1339" t="s">
        <v>8319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>
        <f t="shared" si="125"/>
        <v>2</v>
      </c>
    </row>
    <row r="1340" spans="1:22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9" t="s">
        <v>8317</v>
      </c>
      <c r="R1340" t="s">
        <v>8319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>
        <f t="shared" si="125"/>
        <v>7</v>
      </c>
    </row>
    <row r="1341" spans="1:22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9" t="s">
        <v>8317</v>
      </c>
      <c r="R1341" t="s">
        <v>8319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>
        <f t="shared" si="125"/>
        <v>10</v>
      </c>
    </row>
    <row r="1342" spans="1:22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9" t="s">
        <v>8317</v>
      </c>
      <c r="R1342" t="s">
        <v>8319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>
        <f t="shared" si="125"/>
        <v>7</v>
      </c>
    </row>
    <row r="1343" spans="1:22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9" t="s">
        <v>8317</v>
      </c>
      <c r="R1343" t="s">
        <v>8319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>
        <f t="shared" si="125"/>
        <v>8</v>
      </c>
    </row>
    <row r="1344" spans="1:22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9" t="s">
        <v>8317</v>
      </c>
      <c r="R1344" t="s">
        <v>8319</v>
      </c>
      <c r="S1344" s="13">
        <f t="shared" si="122"/>
        <v>42172.816423611104</v>
      </c>
      <c r="T1344" s="13">
        <f t="shared" si="123"/>
        <v>42202.816423611104</v>
      </c>
      <c r="U1344">
        <f t="shared" si="124"/>
        <v>2015</v>
      </c>
      <c r="V1344">
        <f t="shared" si="125"/>
        <v>6</v>
      </c>
    </row>
    <row r="1345" spans="1:22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9" t="s">
        <v>8317</v>
      </c>
      <c r="R1345" t="s">
        <v>8319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>
        <f t="shared" si="125"/>
        <v>6</v>
      </c>
    </row>
    <row r="1346" spans="1:22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s="9" t="s">
        <v>8320</v>
      </c>
      <c r="R1346" t="s">
        <v>8321</v>
      </c>
      <c r="S1346" s="13">
        <f t="shared" si="122"/>
        <v>42522.789803240739</v>
      </c>
      <c r="T1346" s="13">
        <f t="shared" si="123"/>
        <v>42551.789803240739</v>
      </c>
      <c r="U1346">
        <f t="shared" si="124"/>
        <v>2016</v>
      </c>
      <c r="V1346">
        <f t="shared" si="125"/>
        <v>6</v>
      </c>
    </row>
    <row r="1347" spans="1:22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ROUND(E1347/D1347*100,0)</f>
        <v>125</v>
      </c>
      <c r="P1347">
        <f t="shared" ref="P1347:P1410" si="127">IFERROR(ROUND(E1347/L1347,2),0)</f>
        <v>53.57</v>
      </c>
      <c r="Q1347" s="9" t="s">
        <v>8320</v>
      </c>
      <c r="R1347" t="s">
        <v>8321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>
        <f t="shared" ref="U1347:U1410" si="130">YEAR(S1347)</f>
        <v>2014</v>
      </c>
      <c r="V1347">
        <f t="shared" ref="V1347:V1410" si="131">MONTH(S1347)</f>
        <v>6</v>
      </c>
    </row>
    <row r="1348" spans="1:22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9" t="s">
        <v>8320</v>
      </c>
      <c r="R1348" t="s">
        <v>8321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>
        <f t="shared" si="131"/>
        <v>5</v>
      </c>
    </row>
    <row r="1349" spans="1:22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9" t="s">
        <v>8320</v>
      </c>
      <c r="R1349" t="s">
        <v>8321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>
        <f t="shared" si="131"/>
        <v>2</v>
      </c>
    </row>
    <row r="1350" spans="1:22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9" t="s">
        <v>8320</v>
      </c>
      <c r="R1350" t="s">
        <v>8321</v>
      </c>
      <c r="S1350" s="13">
        <f t="shared" si="128"/>
        <v>41963.506168981476</v>
      </c>
      <c r="T1350" s="13">
        <f t="shared" si="129"/>
        <v>41991.506168981476</v>
      </c>
      <c r="U1350">
        <f t="shared" si="130"/>
        <v>2014</v>
      </c>
      <c r="V1350">
        <f t="shared" si="131"/>
        <v>11</v>
      </c>
    </row>
    <row r="1351" spans="1:22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9" t="s">
        <v>8320</v>
      </c>
      <c r="R1351" t="s">
        <v>8321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>
        <f t="shared" si="131"/>
        <v>11</v>
      </c>
    </row>
    <row r="1352" spans="1:22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9" t="s">
        <v>8320</v>
      </c>
      <c r="R1352" t="s">
        <v>8321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>
        <f t="shared" si="131"/>
        <v>11</v>
      </c>
    </row>
    <row r="1353" spans="1:22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9" t="s">
        <v>8320</v>
      </c>
      <c r="R1353" t="s">
        <v>8321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>
        <f t="shared" si="131"/>
        <v>1</v>
      </c>
    </row>
    <row r="1354" spans="1:22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9" t="s">
        <v>8320</v>
      </c>
      <c r="R1354" t="s">
        <v>8321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>
        <f t="shared" si="131"/>
        <v>7</v>
      </c>
    </row>
    <row r="1355" spans="1:22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9" t="s">
        <v>8320</v>
      </c>
      <c r="R1355" t="s">
        <v>8321</v>
      </c>
      <c r="S1355" s="13">
        <f t="shared" si="128"/>
        <v>41309.11791666667</v>
      </c>
      <c r="T1355" s="13">
        <f t="shared" si="129"/>
        <v>41344</v>
      </c>
      <c r="U1355">
        <f t="shared" si="130"/>
        <v>2013</v>
      </c>
      <c r="V1355">
        <f t="shared" si="131"/>
        <v>2</v>
      </c>
    </row>
    <row r="1356" spans="1:22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9" t="s">
        <v>8320</v>
      </c>
      <c r="R1356" t="s">
        <v>8321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>
        <f t="shared" si="131"/>
        <v>5</v>
      </c>
    </row>
    <row r="1357" spans="1:22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9" t="s">
        <v>8320</v>
      </c>
      <c r="R1357" t="s">
        <v>8321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>
        <f t="shared" si="131"/>
        <v>10</v>
      </c>
    </row>
    <row r="1358" spans="1:22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9" t="s">
        <v>8320</v>
      </c>
      <c r="R1358" t="s">
        <v>8321</v>
      </c>
      <c r="S1358" s="13">
        <f t="shared" si="128"/>
        <v>41430.038888888892</v>
      </c>
      <c r="T1358" s="13">
        <f t="shared" si="129"/>
        <v>41460.038888888892</v>
      </c>
      <c r="U1358">
        <f t="shared" si="130"/>
        <v>2013</v>
      </c>
      <c r="V1358">
        <f t="shared" si="131"/>
        <v>6</v>
      </c>
    </row>
    <row r="1359" spans="1:22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9" t="s">
        <v>8320</v>
      </c>
      <c r="R1359" t="s">
        <v>8321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>
        <f t="shared" si="131"/>
        <v>1</v>
      </c>
    </row>
    <row r="1360" spans="1:22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9" t="s">
        <v>8320</v>
      </c>
      <c r="R1360" t="s">
        <v>8321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>
        <f t="shared" si="131"/>
        <v>5</v>
      </c>
    </row>
    <row r="1361" spans="1:22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9" t="s">
        <v>8320</v>
      </c>
      <c r="R1361" t="s">
        <v>8321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>
        <f t="shared" si="131"/>
        <v>5</v>
      </c>
    </row>
    <row r="1362" spans="1:22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9" t="s">
        <v>8320</v>
      </c>
      <c r="R1362" t="s">
        <v>8321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>
        <f t="shared" si="131"/>
        <v>7</v>
      </c>
    </row>
    <row r="1363" spans="1:22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9" t="s">
        <v>8320</v>
      </c>
      <c r="R1363" t="s">
        <v>8321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>
        <f t="shared" si="131"/>
        <v>5</v>
      </c>
    </row>
    <row r="1364" spans="1:22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9" t="s">
        <v>8320</v>
      </c>
      <c r="R1364" t="s">
        <v>8321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>
        <f t="shared" si="131"/>
        <v>7</v>
      </c>
    </row>
    <row r="1365" spans="1:22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9" t="s">
        <v>8320</v>
      </c>
      <c r="R1365" t="s">
        <v>8321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>
        <f t="shared" si="131"/>
        <v>1</v>
      </c>
    </row>
    <row r="1366" spans="1:22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9" t="s">
        <v>8323</v>
      </c>
      <c r="R1366" t="s">
        <v>8324</v>
      </c>
      <c r="S1366" s="13">
        <f t="shared" si="128"/>
        <v>41951.695671296293</v>
      </c>
      <c r="T1366" s="13">
        <f t="shared" si="129"/>
        <v>42011.6956712963</v>
      </c>
      <c r="U1366">
        <f t="shared" si="130"/>
        <v>2014</v>
      </c>
      <c r="V1366">
        <f t="shared" si="131"/>
        <v>11</v>
      </c>
    </row>
    <row r="1367" spans="1:22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9" t="s">
        <v>8323</v>
      </c>
      <c r="R1367" t="s">
        <v>8324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>
        <f t="shared" si="131"/>
        <v>2</v>
      </c>
    </row>
    <row r="1368" spans="1:22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9" t="s">
        <v>8323</v>
      </c>
      <c r="R1368" t="s">
        <v>8324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>
        <f t="shared" si="131"/>
        <v>10</v>
      </c>
    </row>
    <row r="1369" spans="1:22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9" t="s">
        <v>8323</v>
      </c>
      <c r="R1369" t="s">
        <v>8324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>
        <f t="shared" si="131"/>
        <v>10</v>
      </c>
    </row>
    <row r="1370" spans="1:22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9" t="s">
        <v>8323</v>
      </c>
      <c r="R1370" t="s">
        <v>8324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>
        <f t="shared" si="131"/>
        <v>5</v>
      </c>
    </row>
    <row r="1371" spans="1:22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9" t="s">
        <v>8323</v>
      </c>
      <c r="R1371" t="s">
        <v>8324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>
        <f t="shared" si="131"/>
        <v>3</v>
      </c>
    </row>
    <row r="1372" spans="1:22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9" t="s">
        <v>8323</v>
      </c>
      <c r="R1372" t="s">
        <v>8324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>
        <f t="shared" si="131"/>
        <v>10</v>
      </c>
    </row>
    <row r="1373" spans="1:22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9" t="s">
        <v>8323</v>
      </c>
      <c r="R1373" t="s">
        <v>8324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>
        <f t="shared" si="131"/>
        <v>4</v>
      </c>
    </row>
    <row r="1374" spans="1:22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9" t="s">
        <v>8323</v>
      </c>
      <c r="R1374" t="s">
        <v>8324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>
        <f t="shared" si="131"/>
        <v>6</v>
      </c>
    </row>
    <row r="1375" spans="1:22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9" t="s">
        <v>8323</v>
      </c>
      <c r="R1375" t="s">
        <v>8324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>
        <f t="shared" si="131"/>
        <v>11</v>
      </c>
    </row>
    <row r="1376" spans="1:22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9" t="s">
        <v>8323</v>
      </c>
      <c r="R1376" t="s">
        <v>8324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>
        <f t="shared" si="131"/>
        <v>2</v>
      </c>
    </row>
    <row r="1377" spans="1:22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9" t="s">
        <v>8323</v>
      </c>
      <c r="R1377" t="s">
        <v>8324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2016</v>
      </c>
      <c r="V1377">
        <f t="shared" si="131"/>
        <v>12</v>
      </c>
    </row>
    <row r="1378" spans="1:22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9" t="s">
        <v>8323</v>
      </c>
      <c r="R1378" t="s">
        <v>8324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>
        <f t="shared" si="131"/>
        <v>11</v>
      </c>
    </row>
    <row r="1379" spans="1:22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9" t="s">
        <v>8323</v>
      </c>
      <c r="R1379" t="s">
        <v>8324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>
        <f t="shared" si="131"/>
        <v>1</v>
      </c>
    </row>
    <row r="1380" spans="1:22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9" t="s">
        <v>8323</v>
      </c>
      <c r="R1380" t="s">
        <v>8324</v>
      </c>
      <c r="S1380" s="13">
        <f t="shared" si="128"/>
        <v>42568.759374999994</v>
      </c>
      <c r="T1380" s="13">
        <f t="shared" si="129"/>
        <v>42583.759374999994</v>
      </c>
      <c r="U1380">
        <f t="shared" si="130"/>
        <v>2016</v>
      </c>
      <c r="V1380">
        <f t="shared" si="131"/>
        <v>7</v>
      </c>
    </row>
    <row r="1381" spans="1:22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9" t="s">
        <v>8323</v>
      </c>
      <c r="R1381" t="s">
        <v>8324</v>
      </c>
      <c r="S1381" s="13">
        <f t="shared" si="128"/>
        <v>42130.491620370376</v>
      </c>
      <c r="T1381" s="13">
        <f t="shared" si="129"/>
        <v>42160.491620370376</v>
      </c>
      <c r="U1381">
        <f t="shared" si="130"/>
        <v>2015</v>
      </c>
      <c r="V1381">
        <f t="shared" si="131"/>
        <v>5</v>
      </c>
    </row>
    <row r="1382" spans="1:22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9" t="s">
        <v>8323</v>
      </c>
      <c r="R1382" t="s">
        <v>8324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>
        <f t="shared" si="131"/>
        <v>5</v>
      </c>
    </row>
    <row r="1383" spans="1:22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9" t="s">
        <v>8323</v>
      </c>
      <c r="R1383" t="s">
        <v>8324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>
        <f t="shared" si="131"/>
        <v>11</v>
      </c>
    </row>
    <row r="1384" spans="1:22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9" t="s">
        <v>8323</v>
      </c>
      <c r="R1384" t="s">
        <v>8324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>
        <f t="shared" si="131"/>
        <v>4</v>
      </c>
    </row>
    <row r="1385" spans="1:22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9" t="s">
        <v>8323</v>
      </c>
      <c r="R1385" t="s">
        <v>8324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>
        <f t="shared" si="131"/>
        <v>12</v>
      </c>
    </row>
    <row r="1386" spans="1:22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9" t="s">
        <v>8323</v>
      </c>
      <c r="R1386" t="s">
        <v>8324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>
        <f t="shared" si="131"/>
        <v>6</v>
      </c>
    </row>
    <row r="1387" spans="1:22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9" t="s">
        <v>8323</v>
      </c>
      <c r="R1387" t="s">
        <v>8324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>
        <f t="shared" si="131"/>
        <v>3</v>
      </c>
    </row>
    <row r="1388" spans="1:22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9" t="s">
        <v>8323</v>
      </c>
      <c r="R1388" t="s">
        <v>8324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>
        <f t="shared" si="131"/>
        <v>6</v>
      </c>
    </row>
    <row r="1389" spans="1:22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9" t="s">
        <v>8323</v>
      </c>
      <c r="R1389" t="s">
        <v>8324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2015</v>
      </c>
      <c r="V1389">
        <f t="shared" si="131"/>
        <v>5</v>
      </c>
    </row>
    <row r="1390" spans="1:22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9" t="s">
        <v>8323</v>
      </c>
      <c r="R1390" t="s">
        <v>8324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>
        <f t="shared" si="131"/>
        <v>9</v>
      </c>
    </row>
    <row r="1391" spans="1:22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9" t="s">
        <v>8323</v>
      </c>
      <c r="R1391" t="s">
        <v>8324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>
        <f t="shared" si="131"/>
        <v>7</v>
      </c>
    </row>
    <row r="1392" spans="1:22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9" t="s">
        <v>8323</v>
      </c>
      <c r="R1392" t="s">
        <v>8324</v>
      </c>
      <c r="S1392" s="13">
        <f t="shared" si="128"/>
        <v>42087.803310185183</v>
      </c>
      <c r="T1392" s="13">
        <f t="shared" si="129"/>
        <v>42121.716666666667</v>
      </c>
      <c r="U1392">
        <f t="shared" si="130"/>
        <v>2015</v>
      </c>
      <c r="V1392">
        <f t="shared" si="131"/>
        <v>3</v>
      </c>
    </row>
    <row r="1393" spans="1:22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9" t="s">
        <v>8323</v>
      </c>
      <c r="R1393" t="s">
        <v>8324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>
        <f t="shared" si="131"/>
        <v>7</v>
      </c>
    </row>
    <row r="1394" spans="1:22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9" t="s">
        <v>8323</v>
      </c>
      <c r="R1394" t="s">
        <v>8324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>
        <f t="shared" si="131"/>
        <v>2</v>
      </c>
    </row>
    <row r="1395" spans="1:22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9" t="s">
        <v>8323</v>
      </c>
      <c r="R1395" t="s">
        <v>8324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>
        <f t="shared" si="131"/>
        <v>7</v>
      </c>
    </row>
    <row r="1396" spans="1:22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9" t="s">
        <v>8323</v>
      </c>
      <c r="R1396" t="s">
        <v>8324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2017</v>
      </c>
      <c r="V1396">
        <f t="shared" si="131"/>
        <v>1</v>
      </c>
    </row>
    <row r="1397" spans="1:22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9" t="s">
        <v>8323</v>
      </c>
      <c r="R1397" t="s">
        <v>8324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2016</v>
      </c>
      <c r="V1397">
        <f t="shared" si="131"/>
        <v>12</v>
      </c>
    </row>
    <row r="1398" spans="1:22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9" t="s">
        <v>8323</v>
      </c>
      <c r="R1398" t="s">
        <v>8324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>
        <f t="shared" si="131"/>
        <v>1</v>
      </c>
    </row>
    <row r="1399" spans="1:22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9" t="s">
        <v>8323</v>
      </c>
      <c r="R1399" t="s">
        <v>8324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>
        <f t="shared" si="131"/>
        <v>9</v>
      </c>
    </row>
    <row r="1400" spans="1:22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9" t="s">
        <v>8323</v>
      </c>
      <c r="R1400" t="s">
        <v>8324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>
        <f t="shared" si="131"/>
        <v>6</v>
      </c>
    </row>
    <row r="1401" spans="1:22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9" t="s">
        <v>8323</v>
      </c>
      <c r="R1401" t="s">
        <v>8324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>
        <f t="shared" si="131"/>
        <v>9</v>
      </c>
    </row>
    <row r="1402" spans="1:22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9" t="s">
        <v>8323</v>
      </c>
      <c r="R1402" t="s">
        <v>8324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>
        <f t="shared" si="131"/>
        <v>5</v>
      </c>
    </row>
    <row r="1403" spans="1:22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9" t="s">
        <v>8323</v>
      </c>
      <c r="R1403" t="s">
        <v>8324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>
        <f t="shared" si="131"/>
        <v>5</v>
      </c>
    </row>
    <row r="1404" spans="1:22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9" t="s">
        <v>8323</v>
      </c>
      <c r="R1404" t="s">
        <v>8324</v>
      </c>
      <c r="S1404" s="13">
        <f t="shared" si="128"/>
        <v>42065.053368055553</v>
      </c>
      <c r="T1404" s="13">
        <f t="shared" si="129"/>
        <v>42125.011701388896</v>
      </c>
      <c r="U1404">
        <f t="shared" si="130"/>
        <v>2015</v>
      </c>
      <c r="V1404">
        <f t="shared" si="131"/>
        <v>3</v>
      </c>
    </row>
    <row r="1405" spans="1:22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9" t="s">
        <v>8323</v>
      </c>
      <c r="R1405" t="s">
        <v>8324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>
        <f t="shared" si="131"/>
        <v>6</v>
      </c>
    </row>
    <row r="1406" spans="1:22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9" t="s">
        <v>8320</v>
      </c>
      <c r="R1406" t="s">
        <v>8339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>
        <f t="shared" si="131"/>
        <v>1</v>
      </c>
    </row>
    <row r="1407" spans="1:22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9" t="s">
        <v>8320</v>
      </c>
      <c r="R1407" t="s">
        <v>8339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>
        <f t="shared" si="131"/>
        <v>10</v>
      </c>
    </row>
    <row r="1408" spans="1:22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9" t="s">
        <v>8320</v>
      </c>
      <c r="R1408" t="s">
        <v>8339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>
        <f t="shared" si="131"/>
        <v>10</v>
      </c>
    </row>
    <row r="1409" spans="1:22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9" t="s">
        <v>8320</v>
      </c>
      <c r="R1409" t="s">
        <v>8339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>
        <f t="shared" si="131"/>
        <v>7</v>
      </c>
    </row>
    <row r="1410" spans="1:22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s="9" t="s">
        <v>8320</v>
      </c>
      <c r="R1410" t="s">
        <v>8339</v>
      </c>
      <c r="S1410" s="13">
        <f t="shared" si="128"/>
        <v>42291.872175925921</v>
      </c>
      <c r="T1410" s="13">
        <f t="shared" si="129"/>
        <v>42321.913842592592</v>
      </c>
      <c r="U1410">
        <f t="shared" si="130"/>
        <v>2015</v>
      </c>
      <c r="V1410">
        <f t="shared" si="131"/>
        <v>10</v>
      </c>
    </row>
    <row r="1411" spans="1:22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ROUND(E1411/D1411*100,0)</f>
        <v>0</v>
      </c>
      <c r="P1411">
        <f t="shared" ref="P1411:P1474" si="133">IFERROR(ROUND(E1411/L1411,2),0)</f>
        <v>0</v>
      </c>
      <c r="Q1411" s="9" t="s">
        <v>8320</v>
      </c>
      <c r="R1411" t="s">
        <v>8339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>
        <f t="shared" ref="U1411:U1474" si="136">YEAR(S1411)</f>
        <v>2014</v>
      </c>
      <c r="V1411">
        <f t="shared" ref="V1411:V1474" si="137">MONTH(S1411)</f>
        <v>11</v>
      </c>
    </row>
    <row r="1412" spans="1:22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9" t="s">
        <v>8320</v>
      </c>
      <c r="R1412" t="s">
        <v>8339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>
        <f t="shared" si="137"/>
        <v>4</v>
      </c>
    </row>
    <row r="1413" spans="1:22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9" t="s">
        <v>8320</v>
      </c>
      <c r="R1413" t="s">
        <v>8339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>
        <f t="shared" si="137"/>
        <v>1</v>
      </c>
    </row>
    <row r="1414" spans="1:22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9" t="s">
        <v>8320</v>
      </c>
      <c r="R1414" t="s">
        <v>8339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>
        <f t="shared" si="137"/>
        <v>11</v>
      </c>
    </row>
    <row r="1415" spans="1:22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9" t="s">
        <v>8320</v>
      </c>
      <c r="R1415" t="s">
        <v>8339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2015</v>
      </c>
      <c r="V1415">
        <f t="shared" si="137"/>
        <v>12</v>
      </c>
    </row>
    <row r="1416" spans="1:22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9" t="s">
        <v>8320</v>
      </c>
      <c r="R1416" t="s">
        <v>8339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2016</v>
      </c>
      <c r="V1416">
        <f t="shared" si="137"/>
        <v>12</v>
      </c>
    </row>
    <row r="1417" spans="1:22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9" t="s">
        <v>8320</v>
      </c>
      <c r="R1417" t="s">
        <v>8339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>
        <f t="shared" si="137"/>
        <v>7</v>
      </c>
    </row>
    <row r="1418" spans="1:22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9" t="s">
        <v>8320</v>
      </c>
      <c r="R1418" t="s">
        <v>8339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>
        <f t="shared" si="137"/>
        <v>10</v>
      </c>
    </row>
    <row r="1419" spans="1:22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9" t="s">
        <v>8320</v>
      </c>
      <c r="R1419" t="s">
        <v>8339</v>
      </c>
      <c r="S1419" s="13">
        <f t="shared" si="134"/>
        <v>42232.15016203704</v>
      </c>
      <c r="T1419" s="13">
        <f t="shared" si="135"/>
        <v>42262.465972222228</v>
      </c>
      <c r="U1419">
        <f t="shared" si="136"/>
        <v>2015</v>
      </c>
      <c r="V1419">
        <f t="shared" si="137"/>
        <v>8</v>
      </c>
    </row>
    <row r="1420" spans="1:22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9" t="s">
        <v>8320</v>
      </c>
      <c r="R1420" t="s">
        <v>8339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>
        <f t="shared" si="137"/>
        <v>1</v>
      </c>
    </row>
    <row r="1421" spans="1:22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9" t="s">
        <v>8320</v>
      </c>
      <c r="R1421" t="s">
        <v>8339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>
        <f t="shared" si="137"/>
        <v>9</v>
      </c>
    </row>
    <row r="1422" spans="1:22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9" t="s">
        <v>8320</v>
      </c>
      <c r="R1422" t="s">
        <v>8339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>
        <f t="shared" si="137"/>
        <v>6</v>
      </c>
    </row>
    <row r="1423" spans="1:22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9" t="s">
        <v>8320</v>
      </c>
      <c r="R1423" t="s">
        <v>8339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>
        <f t="shared" si="137"/>
        <v>1</v>
      </c>
    </row>
    <row r="1424" spans="1:22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9" t="s">
        <v>8320</v>
      </c>
      <c r="R1424" t="s">
        <v>8339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>
        <f t="shared" si="137"/>
        <v>8</v>
      </c>
    </row>
    <row r="1425" spans="1:22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9" t="s">
        <v>8320</v>
      </c>
      <c r="R1425" t="s">
        <v>8339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2015</v>
      </c>
      <c r="V1425">
        <f t="shared" si="137"/>
        <v>12</v>
      </c>
    </row>
    <row r="1426" spans="1:22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9" t="s">
        <v>8320</v>
      </c>
      <c r="R1426" t="s">
        <v>8339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>
        <f t="shared" si="137"/>
        <v>11</v>
      </c>
    </row>
    <row r="1427" spans="1:22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9" t="s">
        <v>8320</v>
      </c>
      <c r="R1427" t="s">
        <v>8339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>
        <f t="shared" si="137"/>
        <v>3</v>
      </c>
    </row>
    <row r="1428" spans="1:22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9" t="s">
        <v>8320</v>
      </c>
      <c r="R1428" t="s">
        <v>8339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>
        <f t="shared" si="137"/>
        <v>6</v>
      </c>
    </row>
    <row r="1429" spans="1:22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9" t="s">
        <v>8320</v>
      </c>
      <c r="R1429" t="s">
        <v>8339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>
        <f t="shared" si="137"/>
        <v>8</v>
      </c>
    </row>
    <row r="1430" spans="1:22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9" t="s">
        <v>8320</v>
      </c>
      <c r="R1430" t="s">
        <v>8339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>
        <f t="shared" si="137"/>
        <v>3</v>
      </c>
    </row>
    <row r="1431" spans="1:22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9" t="s">
        <v>8320</v>
      </c>
      <c r="R1431" t="s">
        <v>8339</v>
      </c>
      <c r="S1431" s="13">
        <f t="shared" si="134"/>
        <v>42074.060671296291</v>
      </c>
      <c r="T1431" s="13">
        <f t="shared" si="135"/>
        <v>42104.060671296291</v>
      </c>
      <c r="U1431">
        <f t="shared" si="136"/>
        <v>2015</v>
      </c>
      <c r="V1431">
        <f t="shared" si="137"/>
        <v>3</v>
      </c>
    </row>
    <row r="1432" spans="1:22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9" t="s">
        <v>8320</v>
      </c>
      <c r="R1432" t="s">
        <v>8339</v>
      </c>
      <c r="S1432" s="13">
        <f t="shared" si="134"/>
        <v>41961.813518518517</v>
      </c>
      <c r="T1432" s="13">
        <f t="shared" si="135"/>
        <v>41992.813518518517</v>
      </c>
      <c r="U1432">
        <f t="shared" si="136"/>
        <v>2014</v>
      </c>
      <c r="V1432">
        <f t="shared" si="137"/>
        <v>11</v>
      </c>
    </row>
    <row r="1433" spans="1:22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9" t="s">
        <v>8320</v>
      </c>
      <c r="R1433" t="s">
        <v>8339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>
        <f t="shared" si="137"/>
        <v>10</v>
      </c>
    </row>
    <row r="1434" spans="1:22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9" t="s">
        <v>8320</v>
      </c>
      <c r="R1434" t="s">
        <v>8339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>
        <f t="shared" si="137"/>
        <v>6</v>
      </c>
    </row>
    <row r="1435" spans="1:22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9" t="s">
        <v>8320</v>
      </c>
      <c r="R1435" t="s">
        <v>8339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>
        <f t="shared" si="137"/>
        <v>10</v>
      </c>
    </row>
    <row r="1436" spans="1:22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9" t="s">
        <v>8320</v>
      </c>
      <c r="R1436" t="s">
        <v>8339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2015</v>
      </c>
      <c r="V1436">
        <f t="shared" si="137"/>
        <v>5</v>
      </c>
    </row>
    <row r="1437" spans="1:22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9" t="s">
        <v>8320</v>
      </c>
      <c r="R1437" t="s">
        <v>8339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>
        <f t="shared" si="137"/>
        <v>9</v>
      </c>
    </row>
    <row r="1438" spans="1:22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9" t="s">
        <v>8320</v>
      </c>
      <c r="R1438" t="s">
        <v>8339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>
        <f t="shared" si="137"/>
        <v>1</v>
      </c>
    </row>
    <row r="1439" spans="1:22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9" t="s">
        <v>8320</v>
      </c>
      <c r="R1439" t="s">
        <v>8339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>
        <f t="shared" si="137"/>
        <v>6</v>
      </c>
    </row>
    <row r="1440" spans="1:22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9" t="s">
        <v>8320</v>
      </c>
      <c r="R1440" t="s">
        <v>8339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>
        <f t="shared" si="137"/>
        <v>3</v>
      </c>
    </row>
    <row r="1441" spans="1:22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9" t="s">
        <v>8320</v>
      </c>
      <c r="R1441" t="s">
        <v>8339</v>
      </c>
      <c r="S1441" s="13">
        <f t="shared" si="134"/>
        <v>42040.829872685179</v>
      </c>
      <c r="T1441" s="13">
        <f t="shared" si="135"/>
        <v>42070.829872685179</v>
      </c>
      <c r="U1441">
        <f t="shared" si="136"/>
        <v>2015</v>
      </c>
      <c r="V1441">
        <f t="shared" si="137"/>
        <v>2</v>
      </c>
    </row>
    <row r="1442" spans="1:22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9" t="s">
        <v>8320</v>
      </c>
      <c r="R1442" t="s">
        <v>8339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>
        <f t="shared" si="137"/>
        <v>4</v>
      </c>
    </row>
    <row r="1443" spans="1:22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9" t="s">
        <v>8320</v>
      </c>
      <c r="R1443" t="s">
        <v>8339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>
        <f t="shared" si="137"/>
        <v>7</v>
      </c>
    </row>
    <row r="1444" spans="1:22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9" t="s">
        <v>8320</v>
      </c>
      <c r="R1444" t="s">
        <v>8339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>
        <f t="shared" si="137"/>
        <v>4</v>
      </c>
    </row>
    <row r="1445" spans="1:22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9" t="s">
        <v>8320</v>
      </c>
      <c r="R1445" t="s">
        <v>8339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2016</v>
      </c>
      <c r="V1445">
        <f t="shared" si="137"/>
        <v>12</v>
      </c>
    </row>
    <row r="1446" spans="1:22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9" t="s">
        <v>8320</v>
      </c>
      <c r="R1446" t="s">
        <v>8339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>
        <f t="shared" si="137"/>
        <v>7</v>
      </c>
    </row>
    <row r="1447" spans="1:22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9" t="s">
        <v>8320</v>
      </c>
      <c r="R1447" t="s">
        <v>8339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>
        <f t="shared" si="137"/>
        <v>5</v>
      </c>
    </row>
    <row r="1448" spans="1:22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9" t="s">
        <v>8320</v>
      </c>
      <c r="R1448" t="s">
        <v>8339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>
        <f t="shared" si="137"/>
        <v>4</v>
      </c>
    </row>
    <row r="1449" spans="1:22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9" t="s">
        <v>8320</v>
      </c>
      <c r="R1449" t="s">
        <v>8339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>
        <f t="shared" si="137"/>
        <v>6</v>
      </c>
    </row>
    <row r="1450" spans="1:22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9" t="s">
        <v>8320</v>
      </c>
      <c r="R1450" t="s">
        <v>8339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>
        <f t="shared" si="137"/>
        <v>4</v>
      </c>
    </row>
    <row r="1451" spans="1:22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9" t="s">
        <v>8320</v>
      </c>
      <c r="R1451" t="s">
        <v>8339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>
        <f t="shared" si="137"/>
        <v>3</v>
      </c>
    </row>
    <row r="1452" spans="1:22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9" t="s">
        <v>8320</v>
      </c>
      <c r="R1452" t="s">
        <v>8339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>
        <f t="shared" si="137"/>
        <v>1</v>
      </c>
    </row>
    <row r="1453" spans="1:22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9" t="s">
        <v>8320</v>
      </c>
      <c r="R1453" t="s">
        <v>8339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>
        <f t="shared" si="137"/>
        <v>10</v>
      </c>
    </row>
    <row r="1454" spans="1:22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9" t="s">
        <v>8320</v>
      </c>
      <c r="R1454" t="s">
        <v>8339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>
        <f t="shared" si="137"/>
        <v>6</v>
      </c>
    </row>
    <row r="1455" spans="1:22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9" t="s">
        <v>8320</v>
      </c>
      <c r="R1455" t="s">
        <v>8339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>
        <f t="shared" si="137"/>
        <v>3</v>
      </c>
    </row>
    <row r="1456" spans="1:22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9" t="s">
        <v>8320</v>
      </c>
      <c r="R1456" t="s">
        <v>8339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>
        <f t="shared" si="137"/>
        <v>4</v>
      </c>
    </row>
    <row r="1457" spans="1:22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9" t="s">
        <v>8320</v>
      </c>
      <c r="R1457" t="s">
        <v>8339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>
        <f t="shared" si="137"/>
        <v>7</v>
      </c>
    </row>
    <row r="1458" spans="1:22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9" t="s">
        <v>8320</v>
      </c>
      <c r="R1458" t="s">
        <v>8339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2016</v>
      </c>
      <c r="V1458">
        <f t="shared" si="137"/>
        <v>12</v>
      </c>
    </row>
    <row r="1459" spans="1:22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9" t="s">
        <v>8320</v>
      </c>
      <c r="R1459" t="s">
        <v>8339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>
        <f t="shared" si="137"/>
        <v>10</v>
      </c>
    </row>
    <row r="1460" spans="1:22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9" t="s">
        <v>8320</v>
      </c>
      <c r="R1460" t="s">
        <v>8339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>
        <f t="shared" si="137"/>
        <v>7</v>
      </c>
    </row>
    <row r="1461" spans="1:22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9" t="s">
        <v>8320</v>
      </c>
      <c r="R1461" t="s">
        <v>8339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>
        <f t="shared" si="137"/>
        <v>11</v>
      </c>
    </row>
    <row r="1462" spans="1:22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9" t="s">
        <v>8320</v>
      </c>
      <c r="R1462" t="s">
        <v>8339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>
        <f t="shared" si="137"/>
        <v>10</v>
      </c>
    </row>
    <row r="1463" spans="1:22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9" t="s">
        <v>8320</v>
      </c>
      <c r="R1463" t="s">
        <v>8340</v>
      </c>
      <c r="S1463" s="13">
        <f t="shared" si="134"/>
        <v>41899.645300925928</v>
      </c>
      <c r="T1463" s="13">
        <f t="shared" si="135"/>
        <v>41933</v>
      </c>
      <c r="U1463">
        <f t="shared" si="136"/>
        <v>2014</v>
      </c>
      <c r="V1463">
        <f t="shared" si="137"/>
        <v>9</v>
      </c>
    </row>
    <row r="1464" spans="1:22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9" t="s">
        <v>8320</v>
      </c>
      <c r="R1464" t="s">
        <v>8340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>
        <f t="shared" si="137"/>
        <v>3</v>
      </c>
    </row>
    <row r="1465" spans="1:22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9" t="s">
        <v>8320</v>
      </c>
      <c r="R1465" t="s">
        <v>8340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>
        <f t="shared" si="137"/>
        <v>2</v>
      </c>
    </row>
    <row r="1466" spans="1:22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9" t="s">
        <v>8320</v>
      </c>
      <c r="R1466" t="s">
        <v>8340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>
        <f t="shared" si="137"/>
        <v>1</v>
      </c>
    </row>
    <row r="1467" spans="1:22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9" t="s">
        <v>8320</v>
      </c>
      <c r="R1467" t="s">
        <v>8340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2012</v>
      </c>
      <c r="V1467">
        <f t="shared" si="137"/>
        <v>2</v>
      </c>
    </row>
    <row r="1468" spans="1:22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9" t="s">
        <v>8320</v>
      </c>
      <c r="R1468" t="s">
        <v>8340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2015</v>
      </c>
      <c r="V1468">
        <f t="shared" si="137"/>
        <v>12</v>
      </c>
    </row>
    <row r="1469" spans="1:22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9" t="s">
        <v>8320</v>
      </c>
      <c r="R1469" t="s">
        <v>8340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>
        <f t="shared" si="137"/>
        <v>1</v>
      </c>
    </row>
    <row r="1470" spans="1:22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9" t="s">
        <v>8320</v>
      </c>
      <c r="R1470" t="s">
        <v>8340</v>
      </c>
      <c r="S1470" s="13">
        <f t="shared" si="134"/>
        <v>40646.014456018522</v>
      </c>
      <c r="T1470" s="13">
        <f t="shared" si="135"/>
        <v>40706.014456018522</v>
      </c>
      <c r="U1470">
        <f t="shared" si="136"/>
        <v>2011</v>
      </c>
      <c r="V1470">
        <f t="shared" si="137"/>
        <v>4</v>
      </c>
    </row>
    <row r="1471" spans="1:22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9" t="s">
        <v>8320</v>
      </c>
      <c r="R1471" t="s">
        <v>8340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>
        <f t="shared" si="137"/>
        <v>1</v>
      </c>
    </row>
    <row r="1472" spans="1:22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9" t="s">
        <v>8320</v>
      </c>
      <c r="R1472" t="s">
        <v>8340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>
        <f t="shared" si="137"/>
        <v>12</v>
      </c>
    </row>
    <row r="1473" spans="1:22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9" t="s">
        <v>8320</v>
      </c>
      <c r="R1473" t="s">
        <v>8340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>
        <f t="shared" si="137"/>
        <v>3</v>
      </c>
    </row>
    <row r="1474" spans="1:22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s="9" t="s">
        <v>8320</v>
      </c>
      <c r="R1474" t="s">
        <v>8340</v>
      </c>
      <c r="S1474" s="13">
        <f t="shared" si="134"/>
        <v>41533.542858796296</v>
      </c>
      <c r="T1474" s="13">
        <f t="shared" si="135"/>
        <v>41563.542858796296</v>
      </c>
      <c r="U1474">
        <f t="shared" si="136"/>
        <v>2013</v>
      </c>
      <c r="V1474">
        <f t="shared" si="137"/>
        <v>9</v>
      </c>
    </row>
    <row r="1475" spans="1:22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ROUND(E1475/D1475*100,0)</f>
        <v>121</v>
      </c>
      <c r="P1475">
        <f t="shared" ref="P1475:P1538" si="139">IFERROR(ROUND(E1475/L1475,2),0)</f>
        <v>38.46</v>
      </c>
      <c r="Q1475" s="9" t="s">
        <v>8320</v>
      </c>
      <c r="R1475" t="s">
        <v>8340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>
        <f t="shared" ref="U1475:U1538" si="142">YEAR(S1475)</f>
        <v>2012</v>
      </c>
      <c r="V1475">
        <f t="shared" ref="V1475:V1538" si="143">MONTH(S1475)</f>
        <v>1</v>
      </c>
    </row>
    <row r="1476" spans="1:22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9" t="s">
        <v>8320</v>
      </c>
      <c r="R1476" t="s">
        <v>8340</v>
      </c>
      <c r="S1476" s="13">
        <f t="shared" si="140"/>
        <v>41500.727916666663</v>
      </c>
      <c r="T1476" s="13">
        <f t="shared" si="141"/>
        <v>41530.727916666663</v>
      </c>
      <c r="U1476">
        <f t="shared" si="142"/>
        <v>2013</v>
      </c>
      <c r="V1476">
        <f t="shared" si="143"/>
        <v>8</v>
      </c>
    </row>
    <row r="1477" spans="1:22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9" t="s">
        <v>8320</v>
      </c>
      <c r="R1477" t="s">
        <v>8340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>
        <f t="shared" si="143"/>
        <v>11</v>
      </c>
    </row>
    <row r="1478" spans="1:22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9" t="s">
        <v>8320</v>
      </c>
      <c r="R1478" t="s">
        <v>8340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>
        <f t="shared" si="143"/>
        <v>8</v>
      </c>
    </row>
    <row r="1479" spans="1:22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9" t="s">
        <v>8320</v>
      </c>
      <c r="R1479" t="s">
        <v>8340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2011</v>
      </c>
      <c r="V1479">
        <f t="shared" si="143"/>
        <v>10</v>
      </c>
    </row>
    <row r="1480" spans="1:22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9" t="s">
        <v>8320</v>
      </c>
      <c r="R1480" t="s">
        <v>8340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>
        <f t="shared" si="143"/>
        <v>4</v>
      </c>
    </row>
    <row r="1481" spans="1:22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9" t="s">
        <v>8320</v>
      </c>
      <c r="R1481" t="s">
        <v>8340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>
        <f t="shared" si="143"/>
        <v>4</v>
      </c>
    </row>
    <row r="1482" spans="1:22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9" t="s">
        <v>8320</v>
      </c>
      <c r="R1482" t="s">
        <v>8340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>
        <f t="shared" si="143"/>
        <v>7</v>
      </c>
    </row>
    <row r="1483" spans="1:22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9" t="s">
        <v>8320</v>
      </c>
      <c r="R1483" t="s">
        <v>8322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>
        <f t="shared" si="143"/>
        <v>10</v>
      </c>
    </row>
    <row r="1484" spans="1:22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9" t="s">
        <v>8320</v>
      </c>
      <c r="R1484" t="s">
        <v>8322</v>
      </c>
      <c r="S1484" s="13">
        <f t="shared" si="140"/>
        <v>41136.85805555556</v>
      </c>
      <c r="T1484" s="13">
        <f t="shared" si="141"/>
        <v>41159.32708333333</v>
      </c>
      <c r="U1484">
        <f t="shared" si="142"/>
        <v>2012</v>
      </c>
      <c r="V1484">
        <f t="shared" si="143"/>
        <v>8</v>
      </c>
    </row>
    <row r="1485" spans="1:22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9" t="s">
        <v>8320</v>
      </c>
      <c r="R1485" t="s">
        <v>8322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>
        <f t="shared" si="143"/>
        <v>6</v>
      </c>
    </row>
    <row r="1486" spans="1:22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9" t="s">
        <v>8320</v>
      </c>
      <c r="R1486" t="s">
        <v>8322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>
        <f t="shared" si="143"/>
        <v>5</v>
      </c>
    </row>
    <row r="1487" spans="1:22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9" t="s">
        <v>8320</v>
      </c>
      <c r="R1487" t="s">
        <v>8322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>
        <f t="shared" si="143"/>
        <v>5</v>
      </c>
    </row>
    <row r="1488" spans="1:22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9" t="s">
        <v>8320</v>
      </c>
      <c r="R1488" t="s">
        <v>8322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>
        <f t="shared" si="143"/>
        <v>1</v>
      </c>
    </row>
    <row r="1489" spans="1:22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9" t="s">
        <v>8320</v>
      </c>
      <c r="R1489" t="s">
        <v>8322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>
        <f t="shared" si="143"/>
        <v>7</v>
      </c>
    </row>
    <row r="1490" spans="1:22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9" t="s">
        <v>8320</v>
      </c>
      <c r="R1490" t="s">
        <v>8322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2013</v>
      </c>
      <c r="V1490">
        <f t="shared" si="143"/>
        <v>12</v>
      </c>
    </row>
    <row r="1491" spans="1:22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9" t="s">
        <v>8320</v>
      </c>
      <c r="R1491" t="s">
        <v>8322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>
        <f t="shared" si="143"/>
        <v>10</v>
      </c>
    </row>
    <row r="1492" spans="1:22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9" t="s">
        <v>8320</v>
      </c>
      <c r="R1492" t="s">
        <v>8322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>
        <f t="shared" si="143"/>
        <v>9</v>
      </c>
    </row>
    <row r="1493" spans="1:22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9" t="s">
        <v>8320</v>
      </c>
      <c r="R1493" t="s">
        <v>8322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2014</v>
      </c>
      <c r="V1493">
        <f t="shared" si="143"/>
        <v>12</v>
      </c>
    </row>
    <row r="1494" spans="1:22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9" t="s">
        <v>8320</v>
      </c>
      <c r="R1494" t="s">
        <v>8322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>
        <f t="shared" si="143"/>
        <v>5</v>
      </c>
    </row>
    <row r="1495" spans="1:22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9" t="s">
        <v>8320</v>
      </c>
      <c r="R1495" t="s">
        <v>8322</v>
      </c>
      <c r="S1495" s="13">
        <f t="shared" si="140"/>
        <v>41411.866608796299</v>
      </c>
      <c r="T1495" s="13">
        <f t="shared" si="141"/>
        <v>41441.866608796299</v>
      </c>
      <c r="U1495">
        <f t="shared" si="142"/>
        <v>2013</v>
      </c>
      <c r="V1495">
        <f t="shared" si="143"/>
        <v>5</v>
      </c>
    </row>
    <row r="1496" spans="1:22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9" t="s">
        <v>8320</v>
      </c>
      <c r="R1496" t="s">
        <v>8322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>
        <f t="shared" si="143"/>
        <v>3</v>
      </c>
    </row>
    <row r="1497" spans="1:22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9" t="s">
        <v>8320</v>
      </c>
      <c r="R1497" t="s">
        <v>8322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>
        <f t="shared" si="143"/>
        <v>7</v>
      </c>
    </row>
    <row r="1498" spans="1:22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9" t="s">
        <v>8320</v>
      </c>
      <c r="R1498" t="s">
        <v>8322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>
        <f t="shared" si="143"/>
        <v>7</v>
      </c>
    </row>
    <row r="1499" spans="1:22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9" t="s">
        <v>8320</v>
      </c>
      <c r="R1499" t="s">
        <v>8322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>
        <f t="shared" si="143"/>
        <v>6</v>
      </c>
    </row>
    <row r="1500" spans="1:22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9" t="s">
        <v>8320</v>
      </c>
      <c r="R1500" t="s">
        <v>8322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>
        <f t="shared" si="143"/>
        <v>7</v>
      </c>
    </row>
    <row r="1501" spans="1:22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9" t="s">
        <v>8320</v>
      </c>
      <c r="R1501" t="s">
        <v>8322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>
        <f t="shared" si="143"/>
        <v>6</v>
      </c>
    </row>
    <row r="1502" spans="1:22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9" t="s">
        <v>8320</v>
      </c>
      <c r="R1502" t="s">
        <v>8322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>
        <f t="shared" si="143"/>
        <v>4</v>
      </c>
    </row>
    <row r="1503" spans="1:22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9" t="s">
        <v>8336</v>
      </c>
      <c r="R1503" t="s">
        <v>8337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>
        <f t="shared" si="143"/>
        <v>6</v>
      </c>
    </row>
    <row r="1504" spans="1:22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9" t="s">
        <v>8336</v>
      </c>
      <c r="R1504" t="s">
        <v>8337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>
        <f t="shared" si="143"/>
        <v>2</v>
      </c>
    </row>
    <row r="1505" spans="1:22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9" t="s">
        <v>8336</v>
      </c>
      <c r="R1505" t="s">
        <v>8337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>
        <f t="shared" si="143"/>
        <v>8</v>
      </c>
    </row>
    <row r="1506" spans="1:22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9" t="s">
        <v>8336</v>
      </c>
      <c r="R1506" t="s">
        <v>8337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>
        <f t="shared" si="143"/>
        <v>5</v>
      </c>
    </row>
    <row r="1507" spans="1:22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9" t="s">
        <v>8336</v>
      </c>
      <c r="R1507" t="s">
        <v>8337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>
        <f t="shared" si="143"/>
        <v>2</v>
      </c>
    </row>
    <row r="1508" spans="1:22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9" t="s">
        <v>8336</v>
      </c>
      <c r="R1508" t="s">
        <v>8337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>
        <f t="shared" si="143"/>
        <v>6</v>
      </c>
    </row>
    <row r="1509" spans="1:22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9" t="s">
        <v>8336</v>
      </c>
      <c r="R1509" t="s">
        <v>8337</v>
      </c>
      <c r="S1509" s="13">
        <f t="shared" si="140"/>
        <v>40254.450335648151</v>
      </c>
      <c r="T1509" s="13">
        <f t="shared" si="141"/>
        <v>40313.340277777781</v>
      </c>
      <c r="U1509">
        <f t="shared" si="142"/>
        <v>2010</v>
      </c>
      <c r="V1509">
        <f t="shared" si="143"/>
        <v>3</v>
      </c>
    </row>
    <row r="1510" spans="1:22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9" t="s">
        <v>8336</v>
      </c>
      <c r="R1510" t="s">
        <v>8337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>
        <f t="shared" si="143"/>
        <v>5</v>
      </c>
    </row>
    <row r="1511" spans="1:22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9" t="s">
        <v>8336</v>
      </c>
      <c r="R1511" t="s">
        <v>8337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>
        <f t="shared" si="143"/>
        <v>1</v>
      </c>
    </row>
    <row r="1512" spans="1:22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9" t="s">
        <v>8336</v>
      </c>
      <c r="R1512" t="s">
        <v>8337</v>
      </c>
      <c r="S1512" s="13">
        <f t="shared" si="140"/>
        <v>41809.385162037033</v>
      </c>
      <c r="T1512" s="13">
        <f t="shared" si="141"/>
        <v>41839.385162037033</v>
      </c>
      <c r="U1512">
        <f t="shared" si="142"/>
        <v>2014</v>
      </c>
      <c r="V1512">
        <f t="shared" si="143"/>
        <v>6</v>
      </c>
    </row>
    <row r="1513" spans="1:22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9" t="s">
        <v>8336</v>
      </c>
      <c r="R1513" t="s">
        <v>8337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>
        <f t="shared" si="143"/>
        <v>10</v>
      </c>
    </row>
    <row r="1514" spans="1:22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9" t="s">
        <v>8336</v>
      </c>
      <c r="R1514" t="s">
        <v>8337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>
        <f t="shared" si="143"/>
        <v>1</v>
      </c>
    </row>
    <row r="1515" spans="1:22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9" t="s">
        <v>8336</v>
      </c>
      <c r="R1515" t="s">
        <v>8337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>
        <f t="shared" si="143"/>
        <v>6</v>
      </c>
    </row>
    <row r="1516" spans="1:22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9" t="s">
        <v>8336</v>
      </c>
      <c r="R1516" t="s">
        <v>8337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>
        <f t="shared" si="143"/>
        <v>8</v>
      </c>
    </row>
    <row r="1517" spans="1:22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9" t="s">
        <v>8336</v>
      </c>
      <c r="R1517" t="s">
        <v>8337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>
        <f t="shared" si="143"/>
        <v>2</v>
      </c>
    </row>
    <row r="1518" spans="1:22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9" t="s">
        <v>8336</v>
      </c>
      <c r="R1518" t="s">
        <v>8337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>
        <f t="shared" si="143"/>
        <v>9</v>
      </c>
    </row>
    <row r="1519" spans="1:22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9" t="s">
        <v>8336</v>
      </c>
      <c r="R1519" t="s">
        <v>8337</v>
      </c>
      <c r="S1519" s="13">
        <f t="shared" si="140"/>
        <v>41948.56658564815</v>
      </c>
      <c r="T1519" s="13">
        <f t="shared" si="141"/>
        <v>41979.25</v>
      </c>
      <c r="U1519">
        <f t="shared" si="142"/>
        <v>2014</v>
      </c>
      <c r="V1519">
        <f t="shared" si="143"/>
        <v>11</v>
      </c>
    </row>
    <row r="1520" spans="1:22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9" t="s">
        <v>8336</v>
      </c>
      <c r="R1520" t="s">
        <v>8337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>
        <f t="shared" si="143"/>
        <v>5</v>
      </c>
    </row>
    <row r="1521" spans="1:22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9" t="s">
        <v>8336</v>
      </c>
      <c r="R1521" t="s">
        <v>8337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>
        <f t="shared" si="143"/>
        <v>5</v>
      </c>
    </row>
    <row r="1522" spans="1:22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9" t="s">
        <v>8336</v>
      </c>
      <c r="R1522" t="s">
        <v>8337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>
        <f t="shared" si="143"/>
        <v>11</v>
      </c>
    </row>
    <row r="1523" spans="1:22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9" t="s">
        <v>8336</v>
      </c>
      <c r="R1523" t="s">
        <v>8337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>
        <f t="shared" si="143"/>
        <v>5</v>
      </c>
    </row>
    <row r="1524" spans="1:22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9" t="s">
        <v>8336</v>
      </c>
      <c r="R1524" t="s">
        <v>8337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>
        <f t="shared" si="143"/>
        <v>9</v>
      </c>
    </row>
    <row r="1525" spans="1:22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9" t="s">
        <v>8336</v>
      </c>
      <c r="R1525" t="s">
        <v>8337</v>
      </c>
      <c r="S1525" s="13">
        <f t="shared" si="140"/>
        <v>41964.751342592594</v>
      </c>
      <c r="T1525" s="13">
        <f t="shared" si="141"/>
        <v>41996</v>
      </c>
      <c r="U1525">
        <f t="shared" si="142"/>
        <v>2014</v>
      </c>
      <c r="V1525">
        <f t="shared" si="143"/>
        <v>11</v>
      </c>
    </row>
    <row r="1526" spans="1:22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9" t="s">
        <v>8336</v>
      </c>
      <c r="R1526" t="s">
        <v>8337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>
        <f t="shared" si="143"/>
        <v>1</v>
      </c>
    </row>
    <row r="1527" spans="1:22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9" t="s">
        <v>8336</v>
      </c>
      <c r="R1527" t="s">
        <v>8337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>
        <f t="shared" si="143"/>
        <v>7</v>
      </c>
    </row>
    <row r="1528" spans="1:22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9" t="s">
        <v>8336</v>
      </c>
      <c r="R1528" t="s">
        <v>8337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2015</v>
      </c>
      <c r="V1528">
        <f t="shared" si="143"/>
        <v>12</v>
      </c>
    </row>
    <row r="1529" spans="1:22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9" t="s">
        <v>8336</v>
      </c>
      <c r="R1529" t="s">
        <v>8337</v>
      </c>
      <c r="S1529" s="13">
        <f t="shared" si="140"/>
        <v>42780.600532407407</v>
      </c>
      <c r="T1529" s="13">
        <f t="shared" si="141"/>
        <v>42808.558865740735</v>
      </c>
      <c r="U1529">
        <f t="shared" si="142"/>
        <v>2017</v>
      </c>
      <c r="V1529">
        <f t="shared" si="143"/>
        <v>2</v>
      </c>
    </row>
    <row r="1530" spans="1:22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9" t="s">
        <v>8336</v>
      </c>
      <c r="R1530" t="s">
        <v>8337</v>
      </c>
      <c r="S1530" s="13">
        <f t="shared" si="140"/>
        <v>42736.732893518521</v>
      </c>
      <c r="T1530" s="13">
        <f t="shared" si="141"/>
        <v>42767</v>
      </c>
      <c r="U1530">
        <f t="shared" si="142"/>
        <v>2017</v>
      </c>
      <c r="V1530">
        <f t="shared" si="143"/>
        <v>1</v>
      </c>
    </row>
    <row r="1531" spans="1:22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9" t="s">
        <v>8336</v>
      </c>
      <c r="R1531" t="s">
        <v>8337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>
        <f t="shared" si="143"/>
        <v>2</v>
      </c>
    </row>
    <row r="1532" spans="1:22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9" t="s">
        <v>8336</v>
      </c>
      <c r="R1532" t="s">
        <v>8337</v>
      </c>
      <c r="S1532" s="13">
        <f t="shared" si="140"/>
        <v>42275.767303240747</v>
      </c>
      <c r="T1532" s="13">
        <f t="shared" si="141"/>
        <v>42300.767303240747</v>
      </c>
      <c r="U1532">
        <f t="shared" si="142"/>
        <v>2015</v>
      </c>
      <c r="V1532">
        <f t="shared" si="143"/>
        <v>9</v>
      </c>
    </row>
    <row r="1533" spans="1:22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9" t="s">
        <v>8336</v>
      </c>
      <c r="R1533" t="s">
        <v>8337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2014</v>
      </c>
      <c r="V1533">
        <f t="shared" si="143"/>
        <v>10</v>
      </c>
    </row>
    <row r="1534" spans="1:22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9" t="s">
        <v>8336</v>
      </c>
      <c r="R1534" t="s">
        <v>8337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2016</v>
      </c>
      <c r="V1534">
        <f t="shared" si="143"/>
        <v>1</v>
      </c>
    </row>
    <row r="1535" spans="1:22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9" t="s">
        <v>8336</v>
      </c>
      <c r="R1535" t="s">
        <v>8337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>
        <f t="shared" si="143"/>
        <v>3</v>
      </c>
    </row>
    <row r="1536" spans="1:22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9" t="s">
        <v>8336</v>
      </c>
      <c r="R1536" t="s">
        <v>8337</v>
      </c>
      <c r="S1536" s="13">
        <f t="shared" si="140"/>
        <v>42221.67432870371</v>
      </c>
      <c r="T1536" s="13">
        <f t="shared" si="141"/>
        <v>42251.67432870371</v>
      </c>
      <c r="U1536">
        <f t="shared" si="142"/>
        <v>2015</v>
      </c>
      <c r="V1536">
        <f t="shared" si="143"/>
        <v>8</v>
      </c>
    </row>
    <row r="1537" spans="1:22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9" t="s">
        <v>8336</v>
      </c>
      <c r="R1537" t="s">
        <v>8337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>
        <f t="shared" si="143"/>
        <v>4</v>
      </c>
    </row>
    <row r="1538" spans="1:22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s="9" t="s">
        <v>8336</v>
      </c>
      <c r="R1538" t="s">
        <v>8337</v>
      </c>
      <c r="S1538" s="13">
        <f t="shared" si="140"/>
        <v>42213.802199074074</v>
      </c>
      <c r="T1538" s="13">
        <f t="shared" si="141"/>
        <v>42243.802199074074</v>
      </c>
      <c r="U1538">
        <f t="shared" si="142"/>
        <v>2015</v>
      </c>
      <c r="V1538">
        <f t="shared" si="143"/>
        <v>7</v>
      </c>
    </row>
    <row r="1539" spans="1:22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ROUND(E1539/D1539*100,0)</f>
        <v>180</v>
      </c>
      <c r="P1539">
        <f t="shared" ref="P1539:P1602" si="145">IFERROR(ROUND(E1539/L1539,2),0)</f>
        <v>96.38</v>
      </c>
      <c r="Q1539" s="9" t="s">
        <v>8336</v>
      </c>
      <c r="R1539" t="s">
        <v>8337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>
        <f t="shared" ref="U1539:U1602" si="148">YEAR(S1539)</f>
        <v>2016</v>
      </c>
      <c r="V1539">
        <f t="shared" ref="V1539:V1602" si="149">MONTH(S1539)</f>
        <v>7</v>
      </c>
    </row>
    <row r="1540" spans="1:22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9" t="s">
        <v>8336</v>
      </c>
      <c r="R1540" t="s">
        <v>8337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2014</v>
      </c>
      <c r="V1540">
        <f t="shared" si="149"/>
        <v>12</v>
      </c>
    </row>
    <row r="1541" spans="1:22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9" t="s">
        <v>8336</v>
      </c>
      <c r="R1541" t="s">
        <v>8337</v>
      </c>
      <c r="S1541" s="13">
        <f t="shared" si="146"/>
        <v>42705.919201388882</v>
      </c>
      <c r="T1541" s="13">
        <f t="shared" si="147"/>
        <v>42738.919201388882</v>
      </c>
      <c r="U1541">
        <f t="shared" si="148"/>
        <v>2016</v>
      </c>
      <c r="V1541">
        <f t="shared" si="149"/>
        <v>12</v>
      </c>
    </row>
    <row r="1542" spans="1:22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9" t="s">
        <v>8336</v>
      </c>
      <c r="R1542" t="s">
        <v>8337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>
        <f t="shared" si="149"/>
        <v>10</v>
      </c>
    </row>
    <row r="1543" spans="1:22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9" t="s">
        <v>8336</v>
      </c>
      <c r="R1543" t="s">
        <v>8341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>
        <f t="shared" si="149"/>
        <v>12</v>
      </c>
    </row>
    <row r="1544" spans="1:22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9" t="s">
        <v>8336</v>
      </c>
      <c r="R1544" t="s">
        <v>8341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>
        <f t="shared" si="149"/>
        <v>6</v>
      </c>
    </row>
    <row r="1545" spans="1:22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9" t="s">
        <v>8336</v>
      </c>
      <c r="R1545" t="s">
        <v>8341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>
        <f t="shared" si="149"/>
        <v>10</v>
      </c>
    </row>
    <row r="1546" spans="1:22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9" t="s">
        <v>8336</v>
      </c>
      <c r="R1546" t="s">
        <v>8341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>
        <f t="shared" si="149"/>
        <v>2</v>
      </c>
    </row>
    <row r="1547" spans="1:22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9" t="s">
        <v>8336</v>
      </c>
      <c r="R1547" t="s">
        <v>8341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>
        <f t="shared" si="149"/>
        <v>1</v>
      </c>
    </row>
    <row r="1548" spans="1:22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9" t="s">
        <v>8336</v>
      </c>
      <c r="R1548" t="s">
        <v>8341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>
        <f t="shared" si="149"/>
        <v>7</v>
      </c>
    </row>
    <row r="1549" spans="1:22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9" t="s">
        <v>8336</v>
      </c>
      <c r="R1549" t="s">
        <v>8341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>
        <f t="shared" si="149"/>
        <v>2</v>
      </c>
    </row>
    <row r="1550" spans="1:22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9" t="s">
        <v>8336</v>
      </c>
      <c r="R1550" t="s">
        <v>8341</v>
      </c>
      <c r="S1550" s="13">
        <f t="shared" si="146"/>
        <v>42286.88217592593</v>
      </c>
      <c r="T1550" s="13">
        <f t="shared" si="147"/>
        <v>42316.923842592587</v>
      </c>
      <c r="U1550">
        <f t="shared" si="148"/>
        <v>2015</v>
      </c>
      <c r="V1550">
        <f t="shared" si="149"/>
        <v>10</v>
      </c>
    </row>
    <row r="1551" spans="1:22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9" t="s">
        <v>8336</v>
      </c>
      <c r="R1551" t="s">
        <v>8341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>
        <f t="shared" si="149"/>
        <v>10</v>
      </c>
    </row>
    <row r="1552" spans="1:22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9" t="s">
        <v>8336</v>
      </c>
      <c r="R1552" t="s">
        <v>8341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>
        <f t="shared" si="149"/>
        <v>4</v>
      </c>
    </row>
    <row r="1553" spans="1:22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9" t="s">
        <v>8336</v>
      </c>
      <c r="R1553" t="s">
        <v>8341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>
        <f t="shared" si="149"/>
        <v>4</v>
      </c>
    </row>
    <row r="1554" spans="1:22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9" t="s">
        <v>8336</v>
      </c>
      <c r="R1554" t="s">
        <v>8341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>
        <f t="shared" si="149"/>
        <v>9</v>
      </c>
    </row>
    <row r="1555" spans="1:22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9" t="s">
        <v>8336</v>
      </c>
      <c r="R1555" t="s">
        <v>8341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>
        <f t="shared" si="149"/>
        <v>8</v>
      </c>
    </row>
    <row r="1556" spans="1:22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9" t="s">
        <v>8336</v>
      </c>
      <c r="R1556" t="s">
        <v>8341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>
        <f t="shared" si="149"/>
        <v>7</v>
      </c>
    </row>
    <row r="1557" spans="1:22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9" t="s">
        <v>8336</v>
      </c>
      <c r="R1557" t="s">
        <v>8341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>
        <f t="shared" si="149"/>
        <v>8</v>
      </c>
    </row>
    <row r="1558" spans="1:22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9" t="s">
        <v>8336</v>
      </c>
      <c r="R1558" t="s">
        <v>8341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>
        <f t="shared" si="149"/>
        <v>6</v>
      </c>
    </row>
    <row r="1559" spans="1:22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9" t="s">
        <v>8336</v>
      </c>
      <c r="R1559" t="s">
        <v>8341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>
        <f t="shared" si="149"/>
        <v>8</v>
      </c>
    </row>
    <row r="1560" spans="1:22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9" t="s">
        <v>8336</v>
      </c>
      <c r="R1560" t="s">
        <v>8341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>
        <f t="shared" si="149"/>
        <v>6</v>
      </c>
    </row>
    <row r="1561" spans="1:22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9" t="s">
        <v>8336</v>
      </c>
      <c r="R1561" t="s">
        <v>8341</v>
      </c>
      <c r="S1561" s="13">
        <f t="shared" si="146"/>
        <v>42108.05322916666</v>
      </c>
      <c r="T1561" s="13">
        <f t="shared" si="147"/>
        <v>42123.05322916666</v>
      </c>
      <c r="U1561">
        <f t="shared" si="148"/>
        <v>2015</v>
      </c>
      <c r="V1561">
        <f t="shared" si="149"/>
        <v>4</v>
      </c>
    </row>
    <row r="1562" spans="1:22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9" t="s">
        <v>8336</v>
      </c>
      <c r="R1562" t="s">
        <v>8341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>
        <f t="shared" si="149"/>
        <v>10</v>
      </c>
    </row>
    <row r="1563" spans="1:22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9" t="s">
        <v>8320</v>
      </c>
      <c r="R1563" t="s">
        <v>8342</v>
      </c>
      <c r="S1563" s="13">
        <f t="shared" si="146"/>
        <v>41555.041701388887</v>
      </c>
      <c r="T1563" s="13">
        <f t="shared" si="147"/>
        <v>41585.083368055559</v>
      </c>
      <c r="U1563">
        <f t="shared" si="148"/>
        <v>2013</v>
      </c>
      <c r="V1563">
        <f t="shared" si="149"/>
        <v>10</v>
      </c>
    </row>
    <row r="1564" spans="1:22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9" t="s">
        <v>8320</v>
      </c>
      <c r="R1564" t="s">
        <v>8342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>
        <f t="shared" si="149"/>
        <v>9</v>
      </c>
    </row>
    <row r="1565" spans="1:22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9" t="s">
        <v>8320</v>
      </c>
      <c r="R1565" t="s">
        <v>8342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>
        <f t="shared" si="149"/>
        <v>1</v>
      </c>
    </row>
    <row r="1566" spans="1:22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9" t="s">
        <v>8320</v>
      </c>
      <c r="R1566" t="s">
        <v>8342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>
        <f t="shared" si="149"/>
        <v>4</v>
      </c>
    </row>
    <row r="1567" spans="1:22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9" t="s">
        <v>8320</v>
      </c>
      <c r="R1567" t="s">
        <v>8342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>
        <f t="shared" si="149"/>
        <v>5</v>
      </c>
    </row>
    <row r="1568" spans="1:22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9" t="s">
        <v>8320</v>
      </c>
      <c r="R1568" t="s">
        <v>8342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>
        <f t="shared" si="149"/>
        <v>6</v>
      </c>
    </row>
    <row r="1569" spans="1:22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9" t="s">
        <v>8320</v>
      </c>
      <c r="R1569" t="s">
        <v>8342</v>
      </c>
      <c r="S1569" s="13">
        <f t="shared" si="146"/>
        <v>41671.936863425923</v>
      </c>
      <c r="T1569" s="13">
        <f t="shared" si="147"/>
        <v>41687</v>
      </c>
      <c r="U1569">
        <f t="shared" si="148"/>
        <v>2014</v>
      </c>
      <c r="V1569">
        <f t="shared" si="149"/>
        <v>2</v>
      </c>
    </row>
    <row r="1570" spans="1:22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9" t="s">
        <v>8320</v>
      </c>
      <c r="R1570" t="s">
        <v>8342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>
        <f t="shared" si="149"/>
        <v>11</v>
      </c>
    </row>
    <row r="1571" spans="1:22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9" t="s">
        <v>8320</v>
      </c>
      <c r="R1571" t="s">
        <v>8342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>
        <f t="shared" si="149"/>
        <v>4</v>
      </c>
    </row>
    <row r="1572" spans="1:22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9" t="s">
        <v>8320</v>
      </c>
      <c r="R1572" t="s">
        <v>8342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>
        <f t="shared" si="149"/>
        <v>3</v>
      </c>
    </row>
    <row r="1573" spans="1:22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9" t="s">
        <v>8320</v>
      </c>
      <c r="R1573" t="s">
        <v>8342</v>
      </c>
      <c r="S1573" s="13">
        <f t="shared" si="146"/>
        <v>42144.769479166673</v>
      </c>
      <c r="T1573" s="13">
        <f t="shared" si="147"/>
        <v>42174.769479166673</v>
      </c>
      <c r="U1573">
        <f t="shared" si="148"/>
        <v>2015</v>
      </c>
      <c r="V1573">
        <f t="shared" si="149"/>
        <v>5</v>
      </c>
    </row>
    <row r="1574" spans="1:22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9" t="s">
        <v>8320</v>
      </c>
      <c r="R1574" t="s">
        <v>8342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>
        <f t="shared" si="149"/>
        <v>2</v>
      </c>
    </row>
    <row r="1575" spans="1:22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9" t="s">
        <v>8320</v>
      </c>
      <c r="R1575" t="s">
        <v>8342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>
        <f t="shared" si="149"/>
        <v>2</v>
      </c>
    </row>
    <row r="1576" spans="1:22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9" t="s">
        <v>8320</v>
      </c>
      <c r="R1576" t="s">
        <v>8342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>
        <f t="shared" si="149"/>
        <v>1</v>
      </c>
    </row>
    <row r="1577" spans="1:22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9" t="s">
        <v>8320</v>
      </c>
      <c r="R1577" t="s">
        <v>8342</v>
      </c>
      <c r="S1577" s="13">
        <f t="shared" si="146"/>
        <v>41799.524259259262</v>
      </c>
      <c r="T1577" s="13">
        <f t="shared" si="147"/>
        <v>41829.524259259262</v>
      </c>
      <c r="U1577">
        <f t="shared" si="148"/>
        <v>2014</v>
      </c>
      <c r="V1577">
        <f t="shared" si="149"/>
        <v>6</v>
      </c>
    </row>
    <row r="1578" spans="1:22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9" t="s">
        <v>8320</v>
      </c>
      <c r="R1578" t="s">
        <v>8342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>
        <f t="shared" si="149"/>
        <v>5</v>
      </c>
    </row>
    <row r="1579" spans="1:22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9" t="s">
        <v>8320</v>
      </c>
      <c r="R1579" t="s">
        <v>8342</v>
      </c>
      <c r="S1579" s="13">
        <f t="shared" si="146"/>
        <v>41054.847777777781</v>
      </c>
      <c r="T1579" s="13">
        <f t="shared" si="147"/>
        <v>41114.847777777781</v>
      </c>
      <c r="U1579">
        <f t="shared" si="148"/>
        <v>2012</v>
      </c>
      <c r="V1579">
        <f t="shared" si="149"/>
        <v>5</v>
      </c>
    </row>
    <row r="1580" spans="1:22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9" t="s">
        <v>8320</v>
      </c>
      <c r="R1580" t="s">
        <v>8342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>
        <f t="shared" si="149"/>
        <v>8</v>
      </c>
    </row>
    <row r="1581" spans="1:22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9" t="s">
        <v>8320</v>
      </c>
      <c r="R1581" t="s">
        <v>8342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>
        <f t="shared" si="149"/>
        <v>7</v>
      </c>
    </row>
    <row r="1582" spans="1:22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9" t="s">
        <v>8320</v>
      </c>
      <c r="R1582" t="s">
        <v>8342</v>
      </c>
      <c r="S1582" s="13">
        <f t="shared" si="146"/>
        <v>40990.050069444449</v>
      </c>
      <c r="T1582" s="13">
        <f t="shared" si="147"/>
        <v>41050.050069444449</v>
      </c>
      <c r="U1582">
        <f t="shared" si="148"/>
        <v>2012</v>
      </c>
      <c r="V1582">
        <f t="shared" si="149"/>
        <v>3</v>
      </c>
    </row>
    <row r="1583" spans="1:22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9" t="s">
        <v>8336</v>
      </c>
      <c r="R1583" t="s">
        <v>8343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>
        <f t="shared" si="149"/>
        <v>11</v>
      </c>
    </row>
    <row r="1584" spans="1:22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9" t="s">
        <v>8336</v>
      </c>
      <c r="R1584" t="s">
        <v>8343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>
        <f t="shared" si="149"/>
        <v>8</v>
      </c>
    </row>
    <row r="1585" spans="1:22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9" t="s">
        <v>8336</v>
      </c>
      <c r="R1585" t="s">
        <v>8343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>
        <f t="shared" si="149"/>
        <v>8</v>
      </c>
    </row>
    <row r="1586" spans="1:22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9" t="s">
        <v>8336</v>
      </c>
      <c r="R1586" t="s">
        <v>8343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>
        <f t="shared" si="149"/>
        <v>5</v>
      </c>
    </row>
    <row r="1587" spans="1:22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9" t="s">
        <v>8336</v>
      </c>
      <c r="R1587" t="s">
        <v>8343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>
        <f t="shared" si="149"/>
        <v>12</v>
      </c>
    </row>
    <row r="1588" spans="1:22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9" t="s">
        <v>8336</v>
      </c>
      <c r="R1588" t="s">
        <v>8343</v>
      </c>
      <c r="S1588" s="13">
        <f t="shared" si="146"/>
        <v>42069.104421296302</v>
      </c>
      <c r="T1588" s="13">
        <f t="shared" si="147"/>
        <v>42099.062754629631</v>
      </c>
      <c r="U1588">
        <f t="shared" si="148"/>
        <v>2015</v>
      </c>
      <c r="V1588">
        <f t="shared" si="149"/>
        <v>3</v>
      </c>
    </row>
    <row r="1589" spans="1:22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9" t="s">
        <v>8336</v>
      </c>
      <c r="R1589" t="s">
        <v>8343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>
        <f t="shared" si="149"/>
        <v>11</v>
      </c>
    </row>
    <row r="1590" spans="1:22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9" t="s">
        <v>8336</v>
      </c>
      <c r="R1590" t="s">
        <v>8343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>
        <f t="shared" si="149"/>
        <v>1</v>
      </c>
    </row>
    <row r="1591" spans="1:22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9" t="s">
        <v>8336</v>
      </c>
      <c r="R1591" t="s">
        <v>8343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>
        <f t="shared" si="149"/>
        <v>9</v>
      </c>
    </row>
    <row r="1592" spans="1:22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9" t="s">
        <v>8336</v>
      </c>
      <c r="R1592" t="s">
        <v>8343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>
        <f t="shared" si="149"/>
        <v>8</v>
      </c>
    </row>
    <row r="1593" spans="1:22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9" t="s">
        <v>8336</v>
      </c>
      <c r="R1593" t="s">
        <v>8343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>
        <f t="shared" si="149"/>
        <v>3</v>
      </c>
    </row>
    <row r="1594" spans="1:22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9" t="s">
        <v>8336</v>
      </c>
      <c r="R1594" t="s">
        <v>8343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>
        <f t="shared" si="149"/>
        <v>2</v>
      </c>
    </row>
    <row r="1595" spans="1:22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9" t="s">
        <v>8336</v>
      </c>
      <c r="R1595" t="s">
        <v>8343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>
        <f t="shared" si="149"/>
        <v>1</v>
      </c>
    </row>
    <row r="1596" spans="1:22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9" t="s">
        <v>8336</v>
      </c>
      <c r="R1596" t="s">
        <v>8343</v>
      </c>
      <c r="S1596" s="13">
        <f t="shared" si="146"/>
        <v>42445.712754629625</v>
      </c>
      <c r="T1596" s="13">
        <f t="shared" si="147"/>
        <v>42505.681249999994</v>
      </c>
      <c r="U1596">
        <f t="shared" si="148"/>
        <v>2016</v>
      </c>
      <c r="V1596">
        <f t="shared" si="149"/>
        <v>3</v>
      </c>
    </row>
    <row r="1597" spans="1:22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9" t="s">
        <v>8336</v>
      </c>
      <c r="R1597" t="s">
        <v>8343</v>
      </c>
      <c r="S1597" s="13">
        <f t="shared" si="146"/>
        <v>41780.050092592595</v>
      </c>
      <c r="T1597" s="13">
        <f t="shared" si="147"/>
        <v>41808.842361111114</v>
      </c>
      <c r="U1597">
        <f t="shared" si="148"/>
        <v>2014</v>
      </c>
      <c r="V1597">
        <f t="shared" si="149"/>
        <v>5</v>
      </c>
    </row>
    <row r="1598" spans="1:22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9" t="s">
        <v>8336</v>
      </c>
      <c r="R1598" t="s">
        <v>8343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>
        <f t="shared" si="149"/>
        <v>10</v>
      </c>
    </row>
    <row r="1599" spans="1:22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9" t="s">
        <v>8336</v>
      </c>
      <c r="R1599" t="s">
        <v>8343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>
        <f t="shared" si="149"/>
        <v>8</v>
      </c>
    </row>
    <row r="1600" spans="1:22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9" t="s">
        <v>8336</v>
      </c>
      <c r="R1600" t="s">
        <v>8343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>
        <f t="shared" si="149"/>
        <v>5</v>
      </c>
    </row>
    <row r="1601" spans="1:22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9" t="s">
        <v>8336</v>
      </c>
      <c r="R1601" t="s">
        <v>8343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>
        <f t="shared" si="149"/>
        <v>3</v>
      </c>
    </row>
    <row r="1602" spans="1:22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s="9" t="s">
        <v>8336</v>
      </c>
      <c r="R1602" t="s">
        <v>8343</v>
      </c>
      <c r="S1602" s="13">
        <f t="shared" si="146"/>
        <v>41791.057314814818</v>
      </c>
      <c r="T1602" s="13">
        <f t="shared" si="147"/>
        <v>41835.21597222222</v>
      </c>
      <c r="U1602">
        <f t="shared" si="148"/>
        <v>2014</v>
      </c>
      <c r="V1602">
        <f t="shared" si="149"/>
        <v>6</v>
      </c>
    </row>
    <row r="1603" spans="1:22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ROUND(E1603/D1603*100,0)</f>
        <v>108</v>
      </c>
      <c r="P1603">
        <f t="shared" ref="P1603:P1666" si="151">IFERROR(ROUND(E1603/L1603,2),0)</f>
        <v>48.33</v>
      </c>
      <c r="Q1603" s="9" t="s">
        <v>8323</v>
      </c>
      <c r="R1603" t="s">
        <v>8324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>
        <f t="shared" ref="U1603:U1666" si="154">YEAR(S1603)</f>
        <v>2011</v>
      </c>
      <c r="V1603">
        <f t="shared" ref="V1603:V1666" si="155">MONTH(S1603)</f>
        <v>4</v>
      </c>
    </row>
    <row r="1604" spans="1:22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9" t="s">
        <v>8323</v>
      </c>
      <c r="R1604" t="s">
        <v>8324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>
        <f t="shared" si="155"/>
        <v>9</v>
      </c>
    </row>
    <row r="1605" spans="1:22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9" t="s">
        <v>8323</v>
      </c>
      <c r="R1605" t="s">
        <v>8324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2011</v>
      </c>
      <c r="V1605">
        <f t="shared" si="155"/>
        <v>11</v>
      </c>
    </row>
    <row r="1606" spans="1:22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9" t="s">
        <v>8323</v>
      </c>
      <c r="R1606" t="s">
        <v>8324</v>
      </c>
      <c r="S1606" s="13">
        <f t="shared" si="152"/>
        <v>40945.845312500001</v>
      </c>
      <c r="T1606" s="13">
        <f t="shared" si="153"/>
        <v>40985.80364583333</v>
      </c>
      <c r="U1606">
        <f t="shared" si="154"/>
        <v>2012</v>
      </c>
      <c r="V1606">
        <f t="shared" si="155"/>
        <v>2</v>
      </c>
    </row>
    <row r="1607" spans="1:22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9" t="s">
        <v>8323</v>
      </c>
      <c r="R1607" t="s">
        <v>8324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>
        <f t="shared" si="155"/>
        <v>7</v>
      </c>
    </row>
    <row r="1608" spans="1:22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9" t="s">
        <v>8323</v>
      </c>
      <c r="R1608" t="s">
        <v>8324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2010</v>
      </c>
      <c r="V1608">
        <f t="shared" si="155"/>
        <v>12</v>
      </c>
    </row>
    <row r="1609" spans="1:22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9" t="s">
        <v>8323</v>
      </c>
      <c r="R1609" t="s">
        <v>8324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>
        <f t="shared" si="155"/>
        <v>5</v>
      </c>
    </row>
    <row r="1610" spans="1:22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9" t="s">
        <v>8323</v>
      </c>
      <c r="R1610" t="s">
        <v>8324</v>
      </c>
      <c r="S1610" s="13">
        <f t="shared" si="152"/>
        <v>41607.83085648148</v>
      </c>
      <c r="T1610" s="13">
        <f t="shared" si="153"/>
        <v>41640.226388888892</v>
      </c>
      <c r="U1610">
        <f t="shared" si="154"/>
        <v>2013</v>
      </c>
      <c r="V1610">
        <f t="shared" si="155"/>
        <v>11</v>
      </c>
    </row>
    <row r="1611" spans="1:22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9" t="s">
        <v>8323</v>
      </c>
      <c r="R1611" t="s">
        <v>8324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>
        <f t="shared" si="155"/>
        <v>9</v>
      </c>
    </row>
    <row r="1612" spans="1:22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9" t="s">
        <v>8323</v>
      </c>
      <c r="R1612" t="s">
        <v>8324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>
        <f t="shared" si="155"/>
        <v>11</v>
      </c>
    </row>
    <row r="1613" spans="1:22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9" t="s">
        <v>8323</v>
      </c>
      <c r="R1613" t="s">
        <v>8324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>
        <f t="shared" si="155"/>
        <v>5</v>
      </c>
    </row>
    <row r="1614" spans="1:22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9" t="s">
        <v>8323</v>
      </c>
      <c r="R1614" t="s">
        <v>8324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2012</v>
      </c>
      <c r="V1614">
        <f t="shared" si="155"/>
        <v>12</v>
      </c>
    </row>
    <row r="1615" spans="1:22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9" t="s">
        <v>8323</v>
      </c>
      <c r="R1615" t="s">
        <v>8324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>
        <f t="shared" si="155"/>
        <v>6</v>
      </c>
    </row>
    <row r="1616" spans="1:22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9" t="s">
        <v>8323</v>
      </c>
      <c r="R1616" t="s">
        <v>8324</v>
      </c>
      <c r="S1616" s="13">
        <f t="shared" si="152"/>
        <v>41794.981122685182</v>
      </c>
      <c r="T1616" s="13">
        <f t="shared" si="153"/>
        <v>41854.708333333336</v>
      </c>
      <c r="U1616">
        <f t="shared" si="154"/>
        <v>2014</v>
      </c>
      <c r="V1616">
        <f t="shared" si="155"/>
        <v>6</v>
      </c>
    </row>
    <row r="1617" spans="1:22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9" t="s">
        <v>8323</v>
      </c>
      <c r="R1617" t="s">
        <v>8324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>
        <f t="shared" si="155"/>
        <v>10</v>
      </c>
    </row>
    <row r="1618" spans="1:22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9" t="s">
        <v>8323</v>
      </c>
      <c r="R1618" t="s">
        <v>8324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>
        <f t="shared" si="155"/>
        <v>10</v>
      </c>
    </row>
    <row r="1619" spans="1:22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9" t="s">
        <v>8323</v>
      </c>
      <c r="R1619" t="s">
        <v>8324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>
        <f t="shared" si="155"/>
        <v>9</v>
      </c>
    </row>
    <row r="1620" spans="1:22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9" t="s">
        <v>8323</v>
      </c>
      <c r="R1620" t="s">
        <v>8324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>
        <f t="shared" si="155"/>
        <v>1</v>
      </c>
    </row>
    <row r="1621" spans="1:22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9" t="s">
        <v>8323</v>
      </c>
      <c r="R1621" t="s">
        <v>8324</v>
      </c>
      <c r="S1621" s="13">
        <f t="shared" si="152"/>
        <v>41876.18618055556</v>
      </c>
      <c r="T1621" s="13">
        <f t="shared" si="153"/>
        <v>41897.18618055556</v>
      </c>
      <c r="U1621">
        <f t="shared" si="154"/>
        <v>2014</v>
      </c>
      <c r="V1621">
        <f t="shared" si="155"/>
        <v>8</v>
      </c>
    </row>
    <row r="1622" spans="1:22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9" t="s">
        <v>8323</v>
      </c>
      <c r="R1622" t="s">
        <v>8324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>
        <f t="shared" si="155"/>
        <v>2</v>
      </c>
    </row>
    <row r="1623" spans="1:22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9" t="s">
        <v>8323</v>
      </c>
      <c r="R1623" t="s">
        <v>8324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>
        <f t="shared" si="155"/>
        <v>4</v>
      </c>
    </row>
    <row r="1624" spans="1:22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9" t="s">
        <v>8323</v>
      </c>
      <c r="R1624" t="s">
        <v>8324</v>
      </c>
      <c r="S1624" s="13">
        <f t="shared" si="152"/>
        <v>41950.29483796296</v>
      </c>
      <c r="T1624" s="13">
        <f t="shared" si="153"/>
        <v>41990.332638888889</v>
      </c>
      <c r="U1624">
        <f t="shared" si="154"/>
        <v>2014</v>
      </c>
      <c r="V1624">
        <f t="shared" si="155"/>
        <v>11</v>
      </c>
    </row>
    <row r="1625" spans="1:22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9" t="s">
        <v>8323</v>
      </c>
      <c r="R1625" t="s">
        <v>8324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>
        <f t="shared" si="155"/>
        <v>6</v>
      </c>
    </row>
    <row r="1626" spans="1:22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9" t="s">
        <v>8323</v>
      </c>
      <c r="R1626" t="s">
        <v>8324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2012</v>
      </c>
      <c r="V1626">
        <f t="shared" si="155"/>
        <v>11</v>
      </c>
    </row>
    <row r="1627" spans="1:22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9" t="s">
        <v>8323</v>
      </c>
      <c r="R1627" t="s">
        <v>8324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>
        <f t="shared" si="155"/>
        <v>8</v>
      </c>
    </row>
    <row r="1628" spans="1:22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9" t="s">
        <v>8323</v>
      </c>
      <c r="R1628" t="s">
        <v>8324</v>
      </c>
      <c r="S1628" s="13">
        <f t="shared" si="152"/>
        <v>41579.847997685189</v>
      </c>
      <c r="T1628" s="13">
        <f t="shared" si="153"/>
        <v>41609.889664351853</v>
      </c>
      <c r="U1628">
        <f t="shared" si="154"/>
        <v>2013</v>
      </c>
      <c r="V1628">
        <f t="shared" si="155"/>
        <v>11</v>
      </c>
    </row>
    <row r="1629" spans="1:22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9" t="s">
        <v>8323</v>
      </c>
      <c r="R1629" t="s">
        <v>8324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>
        <f t="shared" si="155"/>
        <v>10</v>
      </c>
    </row>
    <row r="1630" spans="1:22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9" t="s">
        <v>8323</v>
      </c>
      <c r="R1630" t="s">
        <v>8324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>
        <f t="shared" si="155"/>
        <v>5</v>
      </c>
    </row>
    <row r="1631" spans="1:22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9" t="s">
        <v>8323</v>
      </c>
      <c r="R1631" t="s">
        <v>8324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>
        <f t="shared" si="155"/>
        <v>1</v>
      </c>
    </row>
    <row r="1632" spans="1:22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9" t="s">
        <v>8323</v>
      </c>
      <c r="R1632" t="s">
        <v>8324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>
        <f t="shared" si="155"/>
        <v>1</v>
      </c>
    </row>
    <row r="1633" spans="1:22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9" t="s">
        <v>8323</v>
      </c>
      <c r="R1633" t="s">
        <v>8324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>
        <f t="shared" si="155"/>
        <v>9</v>
      </c>
    </row>
    <row r="1634" spans="1:22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9" t="s">
        <v>8323</v>
      </c>
      <c r="R1634" t="s">
        <v>8324</v>
      </c>
      <c r="S1634" s="13">
        <f t="shared" si="152"/>
        <v>40750.340902777774</v>
      </c>
      <c r="T1634" s="13">
        <f t="shared" si="153"/>
        <v>40810.340902777774</v>
      </c>
      <c r="U1634">
        <f t="shared" si="154"/>
        <v>2011</v>
      </c>
      <c r="V1634">
        <f t="shared" si="155"/>
        <v>7</v>
      </c>
    </row>
    <row r="1635" spans="1:22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9" t="s">
        <v>8323</v>
      </c>
      <c r="R1635" t="s">
        <v>8324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2011</v>
      </c>
      <c r="V1635">
        <f t="shared" si="155"/>
        <v>12</v>
      </c>
    </row>
    <row r="1636" spans="1:22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9" t="s">
        <v>8323</v>
      </c>
      <c r="R1636" t="s">
        <v>8324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>
        <f t="shared" si="155"/>
        <v>4</v>
      </c>
    </row>
    <row r="1637" spans="1:22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9" t="s">
        <v>8323</v>
      </c>
      <c r="R1637" t="s">
        <v>8324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>
        <f t="shared" si="155"/>
        <v>5</v>
      </c>
    </row>
    <row r="1638" spans="1:22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9" t="s">
        <v>8323</v>
      </c>
      <c r="R1638" t="s">
        <v>8324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>
        <f t="shared" si="155"/>
        <v>4</v>
      </c>
    </row>
    <row r="1639" spans="1:22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9" t="s">
        <v>8323</v>
      </c>
      <c r="R1639" t="s">
        <v>8324</v>
      </c>
      <c r="S1639" s="13">
        <f t="shared" si="152"/>
        <v>40122.751620370371</v>
      </c>
      <c r="T1639" s="13">
        <f t="shared" si="153"/>
        <v>40178.98541666667</v>
      </c>
      <c r="U1639">
        <f t="shared" si="154"/>
        <v>2009</v>
      </c>
      <c r="V1639">
        <f t="shared" si="155"/>
        <v>11</v>
      </c>
    </row>
    <row r="1640" spans="1:22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9" t="s">
        <v>8323</v>
      </c>
      <c r="R1640" t="s">
        <v>8324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>
        <f t="shared" si="155"/>
        <v>1</v>
      </c>
    </row>
    <row r="1641" spans="1:22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9" t="s">
        <v>8323</v>
      </c>
      <c r="R1641" t="s">
        <v>8324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>
        <f t="shared" si="155"/>
        <v>2</v>
      </c>
    </row>
    <row r="1642" spans="1:22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9" t="s">
        <v>8323</v>
      </c>
      <c r="R1642" t="s">
        <v>8324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>
        <f t="shared" si="155"/>
        <v>7</v>
      </c>
    </row>
    <row r="1643" spans="1:22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9" t="s">
        <v>8323</v>
      </c>
      <c r="R1643" t="s">
        <v>8344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>
        <f t="shared" si="155"/>
        <v>11</v>
      </c>
    </row>
    <row r="1644" spans="1:22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9" t="s">
        <v>8323</v>
      </c>
      <c r="R1644" t="s">
        <v>8344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>
        <f t="shared" si="155"/>
        <v>5</v>
      </c>
    </row>
    <row r="1645" spans="1:22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9" t="s">
        <v>8323</v>
      </c>
      <c r="R1645" t="s">
        <v>8344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>
        <f t="shared" si="155"/>
        <v>8</v>
      </c>
    </row>
    <row r="1646" spans="1:22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9" t="s">
        <v>8323</v>
      </c>
      <c r="R1646" t="s">
        <v>8344</v>
      </c>
      <c r="S1646" s="13">
        <f t="shared" si="152"/>
        <v>41175.05972222222</v>
      </c>
      <c r="T1646" s="13">
        <f t="shared" si="153"/>
        <v>41235.101388888892</v>
      </c>
      <c r="U1646">
        <f t="shared" si="154"/>
        <v>2012</v>
      </c>
      <c r="V1646">
        <f t="shared" si="155"/>
        <v>9</v>
      </c>
    </row>
    <row r="1647" spans="1:22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9" t="s">
        <v>8323</v>
      </c>
      <c r="R1647" t="s">
        <v>8344</v>
      </c>
      <c r="S1647" s="13">
        <f t="shared" si="152"/>
        <v>41521.617361111108</v>
      </c>
      <c r="T1647" s="13">
        <f t="shared" si="153"/>
        <v>41535.617361111108</v>
      </c>
      <c r="U1647">
        <f t="shared" si="154"/>
        <v>2013</v>
      </c>
      <c r="V1647">
        <f t="shared" si="155"/>
        <v>9</v>
      </c>
    </row>
    <row r="1648" spans="1:22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9" t="s">
        <v>8323</v>
      </c>
      <c r="R1648" t="s">
        <v>8344</v>
      </c>
      <c r="S1648" s="13">
        <f t="shared" si="152"/>
        <v>41833.450266203705</v>
      </c>
      <c r="T1648" s="13">
        <f t="shared" si="153"/>
        <v>41865.757638888892</v>
      </c>
      <c r="U1648">
        <f t="shared" si="154"/>
        <v>2014</v>
      </c>
      <c r="V1648">
        <f t="shared" si="155"/>
        <v>7</v>
      </c>
    </row>
    <row r="1649" spans="1:22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9" t="s">
        <v>8323</v>
      </c>
      <c r="R1649" t="s">
        <v>8344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>
        <f t="shared" si="155"/>
        <v>5</v>
      </c>
    </row>
    <row r="1650" spans="1:22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9" t="s">
        <v>8323</v>
      </c>
      <c r="R1650" t="s">
        <v>8344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>
        <f t="shared" si="155"/>
        <v>2</v>
      </c>
    </row>
    <row r="1651" spans="1:22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9" t="s">
        <v>8323</v>
      </c>
      <c r="R1651" t="s">
        <v>8344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>
        <f t="shared" si="155"/>
        <v>4</v>
      </c>
    </row>
    <row r="1652" spans="1:22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9" t="s">
        <v>8323</v>
      </c>
      <c r="R1652" t="s">
        <v>8344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>
        <f t="shared" si="155"/>
        <v>9</v>
      </c>
    </row>
    <row r="1653" spans="1:22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9" t="s">
        <v>8323</v>
      </c>
      <c r="R1653" t="s">
        <v>8344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>
        <f t="shared" si="155"/>
        <v>3</v>
      </c>
    </row>
    <row r="1654" spans="1:22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9" t="s">
        <v>8323</v>
      </c>
      <c r="R1654" t="s">
        <v>8344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>
        <f t="shared" si="155"/>
        <v>10</v>
      </c>
    </row>
    <row r="1655" spans="1:22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9" t="s">
        <v>8323</v>
      </c>
      <c r="R1655" t="s">
        <v>8344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>
        <f t="shared" si="155"/>
        <v>3</v>
      </c>
    </row>
    <row r="1656" spans="1:22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9" t="s">
        <v>8323</v>
      </c>
      <c r="R1656" t="s">
        <v>8344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>
        <f t="shared" si="155"/>
        <v>3</v>
      </c>
    </row>
    <row r="1657" spans="1:22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9" t="s">
        <v>8323</v>
      </c>
      <c r="R1657" t="s">
        <v>8344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>
        <f t="shared" si="155"/>
        <v>3</v>
      </c>
    </row>
    <row r="1658" spans="1:22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9" t="s">
        <v>8323</v>
      </c>
      <c r="R1658" t="s">
        <v>8344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>
        <f t="shared" si="155"/>
        <v>11</v>
      </c>
    </row>
    <row r="1659" spans="1:22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9" t="s">
        <v>8323</v>
      </c>
      <c r="R1659" t="s">
        <v>8344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>
        <f t="shared" si="155"/>
        <v>4</v>
      </c>
    </row>
    <row r="1660" spans="1:22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9" t="s">
        <v>8323</v>
      </c>
      <c r="R1660" t="s">
        <v>8344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>
        <f t="shared" si="155"/>
        <v>11</v>
      </c>
    </row>
    <row r="1661" spans="1:22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9" t="s">
        <v>8323</v>
      </c>
      <c r="R1661" t="s">
        <v>8344</v>
      </c>
      <c r="S1661" s="13">
        <f t="shared" si="152"/>
        <v>41596.913437499999</v>
      </c>
      <c r="T1661" s="13">
        <f t="shared" si="153"/>
        <v>41625.5</v>
      </c>
      <c r="U1661">
        <f t="shared" si="154"/>
        <v>2013</v>
      </c>
      <c r="V1661">
        <f t="shared" si="155"/>
        <v>11</v>
      </c>
    </row>
    <row r="1662" spans="1:22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9" t="s">
        <v>8323</v>
      </c>
      <c r="R1662" t="s">
        <v>8344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>
        <f t="shared" si="155"/>
        <v>3</v>
      </c>
    </row>
    <row r="1663" spans="1:22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9" t="s">
        <v>8323</v>
      </c>
      <c r="R1663" t="s">
        <v>8344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2015</v>
      </c>
      <c r="V1663">
        <f t="shared" si="155"/>
        <v>12</v>
      </c>
    </row>
    <row r="1664" spans="1:22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9" t="s">
        <v>8323</v>
      </c>
      <c r="R1664" t="s">
        <v>8344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>
        <f t="shared" si="155"/>
        <v>11</v>
      </c>
    </row>
    <row r="1665" spans="1:22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9" t="s">
        <v>8323</v>
      </c>
      <c r="R1665" t="s">
        <v>8344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>
        <f t="shared" si="155"/>
        <v>1</v>
      </c>
    </row>
    <row r="1666" spans="1:22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s="9" t="s">
        <v>8323</v>
      </c>
      <c r="R1666" t="s">
        <v>8344</v>
      </c>
      <c r="S1666" s="13">
        <f t="shared" si="152"/>
        <v>40939.761782407404</v>
      </c>
      <c r="T1666" s="13">
        <f t="shared" si="153"/>
        <v>40984.165972222225</v>
      </c>
      <c r="U1666">
        <f t="shared" si="154"/>
        <v>2012</v>
      </c>
      <c r="V1666">
        <f t="shared" si="155"/>
        <v>1</v>
      </c>
    </row>
    <row r="1667" spans="1:22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ROUND(E1667/D1667*100,0)</f>
        <v>119</v>
      </c>
      <c r="P1667">
        <f t="shared" ref="P1667:P1730" si="157">IFERROR(ROUND(E1667/L1667,2),0)</f>
        <v>44.96</v>
      </c>
      <c r="Q1667" s="9" t="s">
        <v>8323</v>
      </c>
      <c r="R1667" t="s">
        <v>8344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>
        <f t="shared" ref="U1667:U1730" si="160">YEAR(S1667)</f>
        <v>2011</v>
      </c>
      <c r="V1667">
        <f t="shared" ref="V1667:V1730" si="161">MONTH(S1667)</f>
        <v>1</v>
      </c>
    </row>
    <row r="1668" spans="1:22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9" t="s">
        <v>8323</v>
      </c>
      <c r="R1668" t="s">
        <v>8344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>
        <f t="shared" si="161"/>
        <v>2</v>
      </c>
    </row>
    <row r="1669" spans="1:22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9" t="s">
        <v>8323</v>
      </c>
      <c r="R1669" t="s">
        <v>8344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>
        <f t="shared" si="161"/>
        <v>2</v>
      </c>
    </row>
    <row r="1670" spans="1:22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9" t="s">
        <v>8323</v>
      </c>
      <c r="R1670" t="s">
        <v>8344</v>
      </c>
      <c r="S1670" s="13">
        <f t="shared" si="158"/>
        <v>40845.14975694444</v>
      </c>
      <c r="T1670" s="13">
        <f t="shared" si="159"/>
        <v>40875.191423611112</v>
      </c>
      <c r="U1670">
        <f t="shared" si="160"/>
        <v>2011</v>
      </c>
      <c r="V1670">
        <f t="shared" si="161"/>
        <v>10</v>
      </c>
    </row>
    <row r="1671" spans="1:22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9" t="s">
        <v>8323</v>
      </c>
      <c r="R1671" t="s">
        <v>8344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>
        <f t="shared" si="161"/>
        <v>4</v>
      </c>
    </row>
    <row r="1672" spans="1:22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9" t="s">
        <v>8323</v>
      </c>
      <c r="R1672" t="s">
        <v>8344</v>
      </c>
      <c r="S1672" s="13">
        <f t="shared" si="158"/>
        <v>40313.930543981485</v>
      </c>
      <c r="T1672" s="13">
        <f t="shared" si="159"/>
        <v>40364.166666666664</v>
      </c>
      <c r="U1672">
        <f t="shared" si="160"/>
        <v>2010</v>
      </c>
      <c r="V1672">
        <f t="shared" si="161"/>
        <v>5</v>
      </c>
    </row>
    <row r="1673" spans="1:22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9" t="s">
        <v>8323</v>
      </c>
      <c r="R1673" t="s">
        <v>8344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>
        <f t="shared" si="161"/>
        <v>7</v>
      </c>
    </row>
    <row r="1674" spans="1:22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9" t="s">
        <v>8323</v>
      </c>
      <c r="R1674" t="s">
        <v>8344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>
        <f t="shared" si="161"/>
        <v>5</v>
      </c>
    </row>
    <row r="1675" spans="1:22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9" t="s">
        <v>8323</v>
      </c>
      <c r="R1675" t="s">
        <v>8344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>
        <f t="shared" si="161"/>
        <v>2</v>
      </c>
    </row>
    <row r="1676" spans="1:22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9" t="s">
        <v>8323</v>
      </c>
      <c r="R1676" t="s">
        <v>8344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>
        <f t="shared" si="161"/>
        <v>7</v>
      </c>
    </row>
    <row r="1677" spans="1:22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9" t="s">
        <v>8323</v>
      </c>
      <c r="R1677" t="s">
        <v>8344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>
        <f t="shared" si="161"/>
        <v>9</v>
      </c>
    </row>
    <row r="1678" spans="1:22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9" t="s">
        <v>8323</v>
      </c>
      <c r="R1678" t="s">
        <v>8344</v>
      </c>
      <c r="S1678" s="13">
        <f t="shared" si="158"/>
        <v>40973.72623842593</v>
      </c>
      <c r="T1678" s="13">
        <f t="shared" si="159"/>
        <v>41020.165972222225</v>
      </c>
      <c r="U1678">
        <f t="shared" si="160"/>
        <v>2012</v>
      </c>
      <c r="V1678">
        <f t="shared" si="161"/>
        <v>3</v>
      </c>
    </row>
    <row r="1679" spans="1:22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9" t="s">
        <v>8323</v>
      </c>
      <c r="R1679" t="s">
        <v>8344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>
        <f t="shared" si="161"/>
        <v>2</v>
      </c>
    </row>
    <row r="1680" spans="1:22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9" t="s">
        <v>8323</v>
      </c>
      <c r="R1680" t="s">
        <v>8344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>
        <f t="shared" si="161"/>
        <v>1</v>
      </c>
    </row>
    <row r="1681" spans="1:22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9" t="s">
        <v>8323</v>
      </c>
      <c r="R1681" t="s">
        <v>8344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>
        <f t="shared" si="161"/>
        <v>6</v>
      </c>
    </row>
    <row r="1682" spans="1:22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9" t="s">
        <v>8323</v>
      </c>
      <c r="R1682" t="s">
        <v>8344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>
        <f t="shared" si="161"/>
        <v>6</v>
      </c>
    </row>
    <row r="1683" spans="1:22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9" t="s">
        <v>8323</v>
      </c>
      <c r="R1683" t="s">
        <v>8345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>
        <f t="shared" si="161"/>
        <v>2</v>
      </c>
    </row>
    <row r="1684" spans="1:22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9" t="s">
        <v>8323</v>
      </c>
      <c r="R1684" t="s">
        <v>8345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>
        <f t="shared" si="161"/>
        <v>2</v>
      </c>
    </row>
    <row r="1685" spans="1:22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9" t="s">
        <v>8323</v>
      </c>
      <c r="R1685" t="s">
        <v>8345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>
        <f t="shared" si="161"/>
        <v>3</v>
      </c>
    </row>
    <row r="1686" spans="1:22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9" t="s">
        <v>8323</v>
      </c>
      <c r="R1686" t="s">
        <v>8345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>
        <f t="shared" si="161"/>
        <v>2</v>
      </c>
    </row>
    <row r="1687" spans="1:22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9" t="s">
        <v>8323</v>
      </c>
      <c r="R1687" t="s">
        <v>8345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>
        <f t="shared" si="161"/>
        <v>2</v>
      </c>
    </row>
    <row r="1688" spans="1:22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9" t="s">
        <v>8323</v>
      </c>
      <c r="R1688" t="s">
        <v>8345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>
        <f t="shared" si="161"/>
        <v>2</v>
      </c>
    </row>
    <row r="1689" spans="1:22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9" t="s">
        <v>8323</v>
      </c>
      <c r="R1689" t="s">
        <v>8345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>
        <f t="shared" si="161"/>
        <v>3</v>
      </c>
    </row>
    <row r="1690" spans="1:22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9" t="s">
        <v>8323</v>
      </c>
      <c r="R1690" t="s">
        <v>8345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>
        <f t="shared" si="161"/>
        <v>3</v>
      </c>
    </row>
    <row r="1691" spans="1:22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9" t="s">
        <v>8323</v>
      </c>
      <c r="R1691" t="s">
        <v>8345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>
        <f t="shared" si="161"/>
        <v>2</v>
      </c>
    </row>
    <row r="1692" spans="1:22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9" t="s">
        <v>8323</v>
      </c>
      <c r="R1692" t="s">
        <v>8345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>
        <f t="shared" si="161"/>
        <v>3</v>
      </c>
    </row>
    <row r="1693" spans="1:22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9" t="s">
        <v>8323</v>
      </c>
      <c r="R1693" t="s">
        <v>8345</v>
      </c>
      <c r="S1693" s="13">
        <f t="shared" si="158"/>
        <v>42795.701481481476</v>
      </c>
      <c r="T1693" s="13">
        <f t="shared" si="159"/>
        <v>42828.041666666672</v>
      </c>
      <c r="U1693">
        <f t="shared" si="160"/>
        <v>2017</v>
      </c>
      <c r="V1693">
        <f t="shared" si="161"/>
        <v>3</v>
      </c>
    </row>
    <row r="1694" spans="1:22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9" t="s">
        <v>8323</v>
      </c>
      <c r="R1694" t="s">
        <v>8345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>
        <f t="shared" si="161"/>
        <v>2</v>
      </c>
    </row>
    <row r="1695" spans="1:22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9" t="s">
        <v>8323</v>
      </c>
      <c r="R1695" t="s">
        <v>8345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>
        <f t="shared" si="161"/>
        <v>3</v>
      </c>
    </row>
    <row r="1696" spans="1:22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9" t="s">
        <v>8323</v>
      </c>
      <c r="R1696" t="s">
        <v>8345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>
        <f t="shared" si="161"/>
        <v>2</v>
      </c>
    </row>
    <row r="1697" spans="1:22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9" t="s">
        <v>8323</v>
      </c>
      <c r="R1697" t="s">
        <v>8345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>
        <f t="shared" si="161"/>
        <v>3</v>
      </c>
    </row>
    <row r="1698" spans="1:22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9" t="s">
        <v>8323</v>
      </c>
      <c r="R1698" t="s">
        <v>8345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>
        <f t="shared" si="161"/>
        <v>3</v>
      </c>
    </row>
    <row r="1699" spans="1:22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9" t="s">
        <v>8323</v>
      </c>
      <c r="R1699" t="s">
        <v>8345</v>
      </c>
      <c r="S1699" s="13">
        <f t="shared" si="158"/>
        <v>42805.032962962956</v>
      </c>
      <c r="T1699" s="13">
        <f t="shared" si="159"/>
        <v>42834.991296296299</v>
      </c>
      <c r="U1699">
        <f t="shared" si="160"/>
        <v>2017</v>
      </c>
      <c r="V1699">
        <f t="shared" si="161"/>
        <v>3</v>
      </c>
    </row>
    <row r="1700" spans="1:22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9" t="s">
        <v>8323</v>
      </c>
      <c r="R1700" t="s">
        <v>8345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>
        <f t="shared" si="161"/>
        <v>3</v>
      </c>
    </row>
    <row r="1701" spans="1:22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9" t="s">
        <v>8323</v>
      </c>
      <c r="R1701" t="s">
        <v>8345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>
        <f t="shared" si="161"/>
        <v>3</v>
      </c>
    </row>
    <row r="1702" spans="1:22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9" t="s">
        <v>8323</v>
      </c>
      <c r="R1702" t="s">
        <v>8345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>
        <f t="shared" si="161"/>
        <v>3</v>
      </c>
    </row>
    <row r="1703" spans="1:22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9" t="s">
        <v>8323</v>
      </c>
      <c r="R1703" t="s">
        <v>8345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2014</v>
      </c>
      <c r="V1703">
        <f t="shared" si="161"/>
        <v>12</v>
      </c>
    </row>
    <row r="1704" spans="1:22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9" t="s">
        <v>8323</v>
      </c>
      <c r="R1704" t="s">
        <v>8345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>
        <f t="shared" si="161"/>
        <v>2</v>
      </c>
    </row>
    <row r="1705" spans="1:22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9" t="s">
        <v>8323</v>
      </c>
      <c r="R1705" t="s">
        <v>8345</v>
      </c>
      <c r="S1705" s="13">
        <f t="shared" si="158"/>
        <v>42187.281678240746</v>
      </c>
      <c r="T1705" s="13">
        <f t="shared" si="159"/>
        <v>42247.281678240746</v>
      </c>
      <c r="U1705">
        <f t="shared" si="160"/>
        <v>2015</v>
      </c>
      <c r="V1705">
        <f t="shared" si="161"/>
        <v>7</v>
      </c>
    </row>
    <row r="1706" spans="1:22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9" t="s">
        <v>8323</v>
      </c>
      <c r="R1706" t="s">
        <v>8345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>
        <f t="shared" si="161"/>
        <v>1</v>
      </c>
    </row>
    <row r="1707" spans="1:22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9" t="s">
        <v>8323</v>
      </c>
      <c r="R1707" t="s">
        <v>8345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>
        <f t="shared" si="161"/>
        <v>8</v>
      </c>
    </row>
    <row r="1708" spans="1:22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9" t="s">
        <v>8323</v>
      </c>
      <c r="R1708" t="s">
        <v>8345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>
        <f t="shared" si="161"/>
        <v>6</v>
      </c>
    </row>
    <row r="1709" spans="1:22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9" t="s">
        <v>8323</v>
      </c>
      <c r="R1709" t="s">
        <v>8345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>
        <f t="shared" si="161"/>
        <v>2</v>
      </c>
    </row>
    <row r="1710" spans="1:22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9" t="s">
        <v>8323</v>
      </c>
      <c r="R1710" t="s">
        <v>8345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>
        <f t="shared" si="161"/>
        <v>3</v>
      </c>
    </row>
    <row r="1711" spans="1:22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9" t="s">
        <v>8323</v>
      </c>
      <c r="R1711" t="s">
        <v>8345</v>
      </c>
      <c r="S1711" s="13">
        <f t="shared" si="158"/>
        <v>41841.56381944444</v>
      </c>
      <c r="T1711" s="13">
        <f t="shared" si="159"/>
        <v>41882.818749999999</v>
      </c>
      <c r="U1711">
        <f t="shared" si="160"/>
        <v>2014</v>
      </c>
      <c r="V1711">
        <f t="shared" si="161"/>
        <v>7</v>
      </c>
    </row>
    <row r="1712" spans="1:22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9" t="s">
        <v>8323</v>
      </c>
      <c r="R1712" t="s">
        <v>8345</v>
      </c>
      <c r="S1712" s="13">
        <f t="shared" si="158"/>
        <v>42341.59129629629</v>
      </c>
      <c r="T1712" s="13">
        <f t="shared" si="159"/>
        <v>42387.541666666672</v>
      </c>
      <c r="U1712">
        <f t="shared" si="160"/>
        <v>2015</v>
      </c>
      <c r="V1712">
        <f t="shared" si="161"/>
        <v>12</v>
      </c>
    </row>
    <row r="1713" spans="1:22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9" t="s">
        <v>8323</v>
      </c>
      <c r="R1713" t="s">
        <v>8345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>
        <f t="shared" si="161"/>
        <v>8</v>
      </c>
    </row>
    <row r="1714" spans="1:22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9" t="s">
        <v>8323</v>
      </c>
      <c r="R1714" t="s">
        <v>8345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>
        <f t="shared" si="161"/>
        <v>5</v>
      </c>
    </row>
    <row r="1715" spans="1:22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9" t="s">
        <v>8323</v>
      </c>
      <c r="R1715" t="s">
        <v>8345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>
        <f t="shared" si="161"/>
        <v>9</v>
      </c>
    </row>
    <row r="1716" spans="1:22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9" t="s">
        <v>8323</v>
      </c>
      <c r="R1716" t="s">
        <v>8345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>
        <f t="shared" si="161"/>
        <v>4</v>
      </c>
    </row>
    <row r="1717" spans="1:22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9" t="s">
        <v>8323</v>
      </c>
      <c r="R1717" t="s">
        <v>8345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>
        <f t="shared" si="161"/>
        <v>3</v>
      </c>
    </row>
    <row r="1718" spans="1:22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9" t="s">
        <v>8323</v>
      </c>
      <c r="R1718" t="s">
        <v>8345</v>
      </c>
      <c r="S1718" s="13">
        <f t="shared" si="158"/>
        <v>42673.577534722222</v>
      </c>
      <c r="T1718" s="13">
        <f t="shared" si="159"/>
        <v>42713.619201388887</v>
      </c>
      <c r="U1718">
        <f t="shared" si="160"/>
        <v>2016</v>
      </c>
      <c r="V1718">
        <f t="shared" si="161"/>
        <v>10</v>
      </c>
    </row>
    <row r="1719" spans="1:22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9" t="s">
        <v>8323</v>
      </c>
      <c r="R1719" t="s">
        <v>8345</v>
      </c>
      <c r="S1719" s="13">
        <f t="shared" si="158"/>
        <v>42460.98192129629</v>
      </c>
      <c r="T1719" s="13">
        <f t="shared" si="159"/>
        <v>42481.166666666672</v>
      </c>
      <c r="U1719">
        <f t="shared" si="160"/>
        <v>2016</v>
      </c>
      <c r="V1719">
        <f t="shared" si="161"/>
        <v>3</v>
      </c>
    </row>
    <row r="1720" spans="1:22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9" t="s">
        <v>8323</v>
      </c>
      <c r="R1720" t="s">
        <v>8345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>
        <f t="shared" si="161"/>
        <v>3</v>
      </c>
    </row>
    <row r="1721" spans="1:22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9" t="s">
        <v>8323</v>
      </c>
      <c r="R1721" t="s">
        <v>8345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>
        <f t="shared" si="161"/>
        <v>8</v>
      </c>
    </row>
    <row r="1722" spans="1:22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9" t="s">
        <v>8323</v>
      </c>
      <c r="R1722" t="s">
        <v>8345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>
        <f t="shared" si="161"/>
        <v>10</v>
      </c>
    </row>
    <row r="1723" spans="1:22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9" t="s">
        <v>8323</v>
      </c>
      <c r="R1723" t="s">
        <v>8345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>
        <f t="shared" si="161"/>
        <v>11</v>
      </c>
    </row>
    <row r="1724" spans="1:22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9" t="s">
        <v>8323</v>
      </c>
      <c r="R1724" t="s">
        <v>8345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>
        <f t="shared" si="161"/>
        <v>2</v>
      </c>
    </row>
    <row r="1725" spans="1:22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9" t="s">
        <v>8323</v>
      </c>
      <c r="R1725" t="s">
        <v>8345</v>
      </c>
      <c r="S1725" s="13">
        <f t="shared" si="158"/>
        <v>42129.82540509259</v>
      </c>
      <c r="T1725" s="13">
        <f t="shared" si="159"/>
        <v>42186.25</v>
      </c>
      <c r="U1725">
        <f t="shared" si="160"/>
        <v>2015</v>
      </c>
      <c r="V1725">
        <f t="shared" si="161"/>
        <v>5</v>
      </c>
    </row>
    <row r="1726" spans="1:22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9" t="s">
        <v>8323</v>
      </c>
      <c r="R1726" t="s">
        <v>8345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>
        <f t="shared" si="161"/>
        <v>9</v>
      </c>
    </row>
    <row r="1727" spans="1:22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9" t="s">
        <v>8323</v>
      </c>
      <c r="R1727" t="s">
        <v>8345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>
        <f t="shared" si="161"/>
        <v>7</v>
      </c>
    </row>
    <row r="1728" spans="1:22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9" t="s">
        <v>8323</v>
      </c>
      <c r="R1728" t="s">
        <v>8345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>
        <f t="shared" si="161"/>
        <v>5</v>
      </c>
    </row>
    <row r="1729" spans="1:22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9" t="s">
        <v>8323</v>
      </c>
      <c r="R1729" t="s">
        <v>8345</v>
      </c>
      <c r="S1729" s="13">
        <f t="shared" si="158"/>
        <v>42044.927974537044</v>
      </c>
      <c r="T1729" s="13">
        <f t="shared" si="159"/>
        <v>42099.458333333328</v>
      </c>
      <c r="U1729">
        <f t="shared" si="160"/>
        <v>2015</v>
      </c>
      <c r="V1729">
        <f t="shared" si="161"/>
        <v>2</v>
      </c>
    </row>
    <row r="1730" spans="1:22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s="9" t="s">
        <v>8323</v>
      </c>
      <c r="R1730" t="s">
        <v>8345</v>
      </c>
      <c r="S1730" s="13">
        <f t="shared" si="158"/>
        <v>42268.625856481478</v>
      </c>
      <c r="T1730" s="13">
        <f t="shared" si="159"/>
        <v>42298.625856481478</v>
      </c>
      <c r="U1730">
        <f t="shared" si="160"/>
        <v>2015</v>
      </c>
      <c r="V1730">
        <f t="shared" si="161"/>
        <v>9</v>
      </c>
    </row>
    <row r="1731" spans="1:22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ROUND(E1731/D1731*100,0)</f>
        <v>0</v>
      </c>
      <c r="P1731">
        <f t="shared" ref="P1731:P1794" si="163">IFERROR(ROUND(E1731/L1731,2),0)</f>
        <v>0</v>
      </c>
      <c r="Q1731" s="9" t="s">
        <v>8323</v>
      </c>
      <c r="R1731" t="s">
        <v>8345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>
        <f t="shared" ref="U1731:U1794" si="166">YEAR(S1731)</f>
        <v>2016</v>
      </c>
      <c r="V1731">
        <f t="shared" ref="V1731:V1794" si="167">MONTH(S1731)</f>
        <v>4</v>
      </c>
    </row>
    <row r="1732" spans="1:22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9" t="s">
        <v>8323</v>
      </c>
      <c r="R1732" t="s">
        <v>8345</v>
      </c>
      <c r="S1732" s="13">
        <f t="shared" si="164"/>
        <v>42272.087766203709</v>
      </c>
      <c r="T1732" s="13">
        <f t="shared" si="165"/>
        <v>42302.087766203709</v>
      </c>
      <c r="U1732">
        <f t="shared" si="166"/>
        <v>2015</v>
      </c>
      <c r="V1732">
        <f t="shared" si="167"/>
        <v>9</v>
      </c>
    </row>
    <row r="1733" spans="1:22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9" t="s">
        <v>8323</v>
      </c>
      <c r="R1733" t="s">
        <v>8345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2015</v>
      </c>
      <c r="V1733">
        <f t="shared" si="167"/>
        <v>5</v>
      </c>
    </row>
    <row r="1734" spans="1:22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9" t="s">
        <v>8323</v>
      </c>
      <c r="R1734" t="s">
        <v>8345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2015</v>
      </c>
      <c r="V1734">
        <f t="shared" si="167"/>
        <v>11</v>
      </c>
    </row>
    <row r="1735" spans="1:22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9" t="s">
        <v>8323</v>
      </c>
      <c r="R1735" t="s">
        <v>8345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>
        <f t="shared" si="167"/>
        <v>9</v>
      </c>
    </row>
    <row r="1736" spans="1:22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9" t="s">
        <v>8323</v>
      </c>
      <c r="R1736" t="s">
        <v>8345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>
        <f t="shared" si="167"/>
        <v>4</v>
      </c>
    </row>
    <row r="1737" spans="1:22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9" t="s">
        <v>8323</v>
      </c>
      <c r="R1737" t="s">
        <v>8345</v>
      </c>
      <c r="S1737" s="13">
        <f t="shared" si="164"/>
        <v>42559.814178240747</v>
      </c>
      <c r="T1737" s="13">
        <f t="shared" si="165"/>
        <v>42589.814178240747</v>
      </c>
      <c r="U1737">
        <f t="shared" si="166"/>
        <v>2016</v>
      </c>
      <c r="V1737">
        <f t="shared" si="167"/>
        <v>7</v>
      </c>
    </row>
    <row r="1738" spans="1:22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9" t="s">
        <v>8323</v>
      </c>
      <c r="R1738" t="s">
        <v>8345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>
        <f t="shared" si="167"/>
        <v>10</v>
      </c>
    </row>
    <row r="1739" spans="1:22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9" t="s">
        <v>8323</v>
      </c>
      <c r="R1739" t="s">
        <v>8345</v>
      </c>
      <c r="S1739" s="13">
        <f t="shared" si="164"/>
        <v>42175.948981481488</v>
      </c>
      <c r="T1739" s="13">
        <f t="shared" si="165"/>
        <v>42205.948981481488</v>
      </c>
      <c r="U1739">
        <f t="shared" si="166"/>
        <v>2015</v>
      </c>
      <c r="V1739">
        <f t="shared" si="167"/>
        <v>6</v>
      </c>
    </row>
    <row r="1740" spans="1:22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9" t="s">
        <v>8323</v>
      </c>
      <c r="R1740" t="s">
        <v>8345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>
        <f t="shared" si="167"/>
        <v>9</v>
      </c>
    </row>
    <row r="1741" spans="1:22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9" t="s">
        <v>8323</v>
      </c>
      <c r="R1741" t="s">
        <v>8345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>
        <f t="shared" si="167"/>
        <v>3</v>
      </c>
    </row>
    <row r="1742" spans="1:22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9" t="s">
        <v>8323</v>
      </c>
      <c r="R1742" t="s">
        <v>8345</v>
      </c>
      <c r="S1742" s="13">
        <f t="shared" si="164"/>
        <v>42171.817384259266</v>
      </c>
      <c r="T1742" s="13">
        <f t="shared" si="165"/>
        <v>42201.817384259266</v>
      </c>
      <c r="U1742">
        <f t="shared" si="166"/>
        <v>2015</v>
      </c>
      <c r="V1742">
        <f t="shared" si="167"/>
        <v>6</v>
      </c>
    </row>
    <row r="1743" spans="1:22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9" t="s">
        <v>8336</v>
      </c>
      <c r="R1743" t="s">
        <v>8337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>
        <f t="shared" si="167"/>
        <v>4</v>
      </c>
    </row>
    <row r="1744" spans="1:22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9" t="s">
        <v>8336</v>
      </c>
      <c r="R1744" t="s">
        <v>8337</v>
      </c>
      <c r="S1744" s="13">
        <f t="shared" si="164"/>
        <v>42710.876967592587</v>
      </c>
      <c r="T1744" s="13">
        <f t="shared" si="165"/>
        <v>42742.875</v>
      </c>
      <c r="U1744">
        <f t="shared" si="166"/>
        <v>2016</v>
      </c>
      <c r="V1744">
        <f t="shared" si="167"/>
        <v>12</v>
      </c>
    </row>
    <row r="1745" spans="1:22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9" t="s">
        <v>8336</v>
      </c>
      <c r="R1745" t="s">
        <v>8337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>
        <f t="shared" si="167"/>
        <v>8</v>
      </c>
    </row>
    <row r="1746" spans="1:22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9" t="s">
        <v>8336</v>
      </c>
      <c r="R1746" t="s">
        <v>8337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>
        <f t="shared" si="167"/>
        <v>1</v>
      </c>
    </row>
    <row r="1747" spans="1:22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9" t="s">
        <v>8336</v>
      </c>
      <c r="R1747" t="s">
        <v>8337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>
        <f t="shared" si="167"/>
        <v>11</v>
      </c>
    </row>
    <row r="1748" spans="1:22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9" t="s">
        <v>8336</v>
      </c>
      <c r="R1748" t="s">
        <v>8337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>
        <f t="shared" si="167"/>
        <v>10</v>
      </c>
    </row>
    <row r="1749" spans="1:22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9" t="s">
        <v>8336</v>
      </c>
      <c r="R1749" t="s">
        <v>8337</v>
      </c>
      <c r="S1749" s="13">
        <f t="shared" si="164"/>
        <v>42292.435532407413</v>
      </c>
      <c r="T1749" s="13">
        <f t="shared" si="165"/>
        <v>42321.625</v>
      </c>
      <c r="U1749">
        <f t="shared" si="166"/>
        <v>2015</v>
      </c>
      <c r="V1749">
        <f t="shared" si="167"/>
        <v>10</v>
      </c>
    </row>
    <row r="1750" spans="1:22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9" t="s">
        <v>8336</v>
      </c>
      <c r="R1750" t="s">
        <v>8337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>
        <f t="shared" si="167"/>
        <v>8</v>
      </c>
    </row>
    <row r="1751" spans="1:22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9" t="s">
        <v>8336</v>
      </c>
      <c r="R1751" t="s">
        <v>8337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>
        <f t="shared" si="167"/>
        <v>1</v>
      </c>
    </row>
    <row r="1752" spans="1:22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9" t="s">
        <v>8336</v>
      </c>
      <c r="R1752" t="s">
        <v>8337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>
        <f t="shared" si="167"/>
        <v>3</v>
      </c>
    </row>
    <row r="1753" spans="1:22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9" t="s">
        <v>8336</v>
      </c>
      <c r="R1753" t="s">
        <v>8337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>
        <f t="shared" si="167"/>
        <v>2</v>
      </c>
    </row>
    <row r="1754" spans="1:22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9" t="s">
        <v>8336</v>
      </c>
      <c r="R1754" t="s">
        <v>8337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>
        <f t="shared" si="167"/>
        <v>9</v>
      </c>
    </row>
    <row r="1755" spans="1:22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9" t="s">
        <v>8336</v>
      </c>
      <c r="R1755" t="s">
        <v>8337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>
        <f t="shared" si="167"/>
        <v>2</v>
      </c>
    </row>
    <row r="1756" spans="1:22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9" t="s">
        <v>8336</v>
      </c>
      <c r="R1756" t="s">
        <v>8337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>
        <f t="shared" si="167"/>
        <v>3</v>
      </c>
    </row>
    <row r="1757" spans="1:22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9" t="s">
        <v>8336</v>
      </c>
      <c r="R1757" t="s">
        <v>8337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>
        <f t="shared" si="167"/>
        <v>9</v>
      </c>
    </row>
    <row r="1758" spans="1:22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9" t="s">
        <v>8336</v>
      </c>
      <c r="R1758" t="s">
        <v>8337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>
        <f t="shared" si="167"/>
        <v>7</v>
      </c>
    </row>
    <row r="1759" spans="1:22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9" t="s">
        <v>8336</v>
      </c>
      <c r="R1759" t="s">
        <v>8337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2016</v>
      </c>
      <c r="V1759">
        <f t="shared" si="167"/>
        <v>12</v>
      </c>
    </row>
    <row r="1760" spans="1:22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9" t="s">
        <v>8336</v>
      </c>
      <c r="R1760" t="s">
        <v>8337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>
        <f t="shared" si="167"/>
        <v>5</v>
      </c>
    </row>
    <row r="1761" spans="1:22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9" t="s">
        <v>8336</v>
      </c>
      <c r="R1761" t="s">
        <v>8337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>
        <f t="shared" si="167"/>
        <v>3</v>
      </c>
    </row>
    <row r="1762" spans="1:22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9" t="s">
        <v>8336</v>
      </c>
      <c r="R1762" t="s">
        <v>8337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>
        <f t="shared" si="167"/>
        <v>2</v>
      </c>
    </row>
    <row r="1763" spans="1:22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9" t="s">
        <v>8336</v>
      </c>
      <c r="R1763" t="s">
        <v>8337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>
        <f t="shared" si="167"/>
        <v>7</v>
      </c>
    </row>
    <row r="1764" spans="1:22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9" t="s">
        <v>8336</v>
      </c>
      <c r="R1764" t="s">
        <v>8337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>
        <f t="shared" si="167"/>
        <v>2</v>
      </c>
    </row>
    <row r="1765" spans="1:22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9" t="s">
        <v>8336</v>
      </c>
      <c r="R1765" t="s">
        <v>8337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>
        <f t="shared" si="167"/>
        <v>9</v>
      </c>
    </row>
    <row r="1766" spans="1:22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9" t="s">
        <v>8336</v>
      </c>
      <c r="R1766" t="s">
        <v>8337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>
        <f t="shared" si="167"/>
        <v>7</v>
      </c>
    </row>
    <row r="1767" spans="1:22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9" t="s">
        <v>8336</v>
      </c>
      <c r="R1767" t="s">
        <v>8337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>
        <f t="shared" si="167"/>
        <v>7</v>
      </c>
    </row>
    <row r="1768" spans="1:22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9" t="s">
        <v>8336</v>
      </c>
      <c r="R1768" t="s">
        <v>8337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>
        <f t="shared" si="167"/>
        <v>8</v>
      </c>
    </row>
    <row r="1769" spans="1:22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9" t="s">
        <v>8336</v>
      </c>
      <c r="R1769" t="s">
        <v>8337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>
        <f t="shared" si="167"/>
        <v>7</v>
      </c>
    </row>
    <row r="1770" spans="1:22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9" t="s">
        <v>8336</v>
      </c>
      <c r="R1770" t="s">
        <v>8337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>
        <f t="shared" si="167"/>
        <v>7</v>
      </c>
    </row>
    <row r="1771" spans="1:22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9" t="s">
        <v>8336</v>
      </c>
      <c r="R1771" t="s">
        <v>8337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2014</v>
      </c>
      <c r="V1771">
        <f t="shared" si="167"/>
        <v>12</v>
      </c>
    </row>
    <row r="1772" spans="1:22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9" t="s">
        <v>8336</v>
      </c>
      <c r="R1772" t="s">
        <v>8337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>
        <f t="shared" si="167"/>
        <v>9</v>
      </c>
    </row>
    <row r="1773" spans="1:22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9" t="s">
        <v>8336</v>
      </c>
      <c r="R1773" t="s">
        <v>8337</v>
      </c>
      <c r="S1773" s="13">
        <f t="shared" si="164"/>
        <v>41905.979629629634</v>
      </c>
      <c r="T1773" s="13">
        <f t="shared" si="165"/>
        <v>41935.979629629634</v>
      </c>
      <c r="U1773">
        <f t="shared" si="166"/>
        <v>2014</v>
      </c>
      <c r="V1773">
        <f t="shared" si="167"/>
        <v>9</v>
      </c>
    </row>
    <row r="1774" spans="1:22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9" t="s">
        <v>8336</v>
      </c>
      <c r="R1774" t="s">
        <v>8337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>
        <f t="shared" si="167"/>
        <v>5</v>
      </c>
    </row>
    <row r="1775" spans="1:22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9" t="s">
        <v>8336</v>
      </c>
      <c r="R1775" t="s">
        <v>8337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2014</v>
      </c>
      <c r="V1775">
        <f t="shared" si="167"/>
        <v>12</v>
      </c>
    </row>
    <row r="1776" spans="1:22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9" t="s">
        <v>8336</v>
      </c>
      <c r="R1776" t="s">
        <v>8337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>
        <f t="shared" si="167"/>
        <v>10</v>
      </c>
    </row>
    <row r="1777" spans="1:22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9" t="s">
        <v>8336</v>
      </c>
      <c r="R1777" t="s">
        <v>8337</v>
      </c>
      <c r="S1777" s="13">
        <f t="shared" si="164"/>
        <v>41891.976388888892</v>
      </c>
      <c r="T1777" s="13">
        <f t="shared" si="165"/>
        <v>41936.976388888892</v>
      </c>
      <c r="U1777">
        <f t="shared" si="166"/>
        <v>2014</v>
      </c>
      <c r="V1777">
        <f t="shared" si="167"/>
        <v>9</v>
      </c>
    </row>
    <row r="1778" spans="1:22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9" t="s">
        <v>8336</v>
      </c>
      <c r="R1778" t="s">
        <v>8337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>
        <f t="shared" si="167"/>
        <v>9</v>
      </c>
    </row>
    <row r="1779" spans="1:22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9" t="s">
        <v>8336</v>
      </c>
      <c r="R1779" t="s">
        <v>8337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>
        <f t="shared" si="167"/>
        <v>1</v>
      </c>
    </row>
    <row r="1780" spans="1:22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9" t="s">
        <v>8336</v>
      </c>
      <c r="R1780" t="s">
        <v>8337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>
        <f t="shared" si="167"/>
        <v>2</v>
      </c>
    </row>
    <row r="1781" spans="1:22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9" t="s">
        <v>8336</v>
      </c>
      <c r="R1781" t="s">
        <v>8337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>
        <f t="shared" si="167"/>
        <v>8</v>
      </c>
    </row>
    <row r="1782" spans="1:22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9" t="s">
        <v>8336</v>
      </c>
      <c r="R1782" t="s">
        <v>8337</v>
      </c>
      <c r="S1782" s="13">
        <f t="shared" si="164"/>
        <v>42493.600810185191</v>
      </c>
      <c r="T1782" s="13">
        <f t="shared" si="165"/>
        <v>42553.600810185191</v>
      </c>
      <c r="U1782">
        <f t="shared" si="166"/>
        <v>2016</v>
      </c>
      <c r="V1782">
        <f t="shared" si="167"/>
        <v>5</v>
      </c>
    </row>
    <row r="1783" spans="1:22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9" t="s">
        <v>8336</v>
      </c>
      <c r="R1783" t="s">
        <v>8337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>
        <f t="shared" si="167"/>
        <v>8</v>
      </c>
    </row>
    <row r="1784" spans="1:22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9" t="s">
        <v>8336</v>
      </c>
      <c r="R1784" t="s">
        <v>8337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>
        <f t="shared" si="167"/>
        <v>1</v>
      </c>
    </row>
    <row r="1785" spans="1:22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9" t="s">
        <v>8336</v>
      </c>
      <c r="R1785" t="s">
        <v>8337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>
        <f t="shared" si="167"/>
        <v>4</v>
      </c>
    </row>
    <row r="1786" spans="1:22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9" t="s">
        <v>8336</v>
      </c>
      <c r="R1786" t="s">
        <v>8337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2014</v>
      </c>
      <c r="V1786">
        <f t="shared" si="167"/>
        <v>12</v>
      </c>
    </row>
    <row r="1787" spans="1:22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9" t="s">
        <v>8336</v>
      </c>
      <c r="R1787" t="s">
        <v>8337</v>
      </c>
      <c r="S1787" s="13">
        <f t="shared" si="164"/>
        <v>41897.134895833333</v>
      </c>
      <c r="T1787" s="13">
        <f t="shared" si="165"/>
        <v>41928</v>
      </c>
      <c r="U1787">
        <f t="shared" si="166"/>
        <v>2014</v>
      </c>
      <c r="V1787">
        <f t="shared" si="167"/>
        <v>9</v>
      </c>
    </row>
    <row r="1788" spans="1:22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9" t="s">
        <v>8336</v>
      </c>
      <c r="R1788" t="s">
        <v>8337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>
        <f t="shared" si="167"/>
        <v>11</v>
      </c>
    </row>
    <row r="1789" spans="1:22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9" t="s">
        <v>8336</v>
      </c>
      <c r="R1789" t="s">
        <v>8337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>
        <f t="shared" si="167"/>
        <v>3</v>
      </c>
    </row>
    <row r="1790" spans="1:22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9" t="s">
        <v>8336</v>
      </c>
      <c r="R1790" t="s">
        <v>8337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>
        <f t="shared" si="167"/>
        <v>10</v>
      </c>
    </row>
    <row r="1791" spans="1:22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9" t="s">
        <v>8336</v>
      </c>
      <c r="R1791" t="s">
        <v>8337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2014</v>
      </c>
      <c r="V1791">
        <f t="shared" si="167"/>
        <v>11</v>
      </c>
    </row>
    <row r="1792" spans="1:22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9" t="s">
        <v>8336</v>
      </c>
      <c r="R1792" t="s">
        <v>8337</v>
      </c>
      <c r="S1792" s="13">
        <f t="shared" si="164"/>
        <v>42010.674513888895</v>
      </c>
      <c r="T1792" s="13">
        <f t="shared" si="165"/>
        <v>42040.674513888895</v>
      </c>
      <c r="U1792">
        <f t="shared" si="166"/>
        <v>2015</v>
      </c>
      <c r="V1792">
        <f t="shared" si="167"/>
        <v>1</v>
      </c>
    </row>
    <row r="1793" spans="1:22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9" t="s">
        <v>8336</v>
      </c>
      <c r="R1793" t="s">
        <v>8337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2014</v>
      </c>
      <c r="V1793">
        <f t="shared" si="167"/>
        <v>11</v>
      </c>
    </row>
    <row r="1794" spans="1:22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s="9" t="s">
        <v>8336</v>
      </c>
      <c r="R1794" t="s">
        <v>8337</v>
      </c>
      <c r="S1794" s="13">
        <f t="shared" si="164"/>
        <v>42189.031041666662</v>
      </c>
      <c r="T1794" s="13">
        <f t="shared" si="165"/>
        <v>42226.290972222225</v>
      </c>
      <c r="U1794">
        <f t="shared" si="166"/>
        <v>2015</v>
      </c>
      <c r="V1794">
        <f t="shared" si="167"/>
        <v>7</v>
      </c>
    </row>
    <row r="1795" spans="1:22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ROUND(E1795/D1795*100,0)</f>
        <v>1</v>
      </c>
      <c r="P1795">
        <f t="shared" ref="P1795:P1858" si="169">IFERROR(ROUND(E1795/L1795,2),0)</f>
        <v>20</v>
      </c>
      <c r="Q1795" s="9" t="s">
        <v>8336</v>
      </c>
      <c r="R1795" t="s">
        <v>8337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>
        <f t="shared" ref="U1795:U1858" si="172">YEAR(S1795)</f>
        <v>2014</v>
      </c>
      <c r="V1795">
        <f t="shared" ref="V1795:V1858" si="173">MONTH(S1795)</f>
        <v>10</v>
      </c>
    </row>
    <row r="1796" spans="1:22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9" t="s">
        <v>8336</v>
      </c>
      <c r="R1796" t="s">
        <v>8337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>
        <f t="shared" si="173"/>
        <v>1</v>
      </c>
    </row>
    <row r="1797" spans="1:22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9" t="s">
        <v>8336</v>
      </c>
      <c r="R1797" t="s">
        <v>8337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>
        <f t="shared" si="173"/>
        <v>9</v>
      </c>
    </row>
    <row r="1798" spans="1:22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9" t="s">
        <v>8336</v>
      </c>
      <c r="R1798" t="s">
        <v>8337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>
        <f t="shared" si="173"/>
        <v>5</v>
      </c>
    </row>
    <row r="1799" spans="1:22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9" t="s">
        <v>8336</v>
      </c>
      <c r="R1799" t="s">
        <v>8337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>
        <f t="shared" si="173"/>
        <v>11</v>
      </c>
    </row>
    <row r="1800" spans="1:22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9" t="s">
        <v>8336</v>
      </c>
      <c r="R1800" t="s">
        <v>8337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2015</v>
      </c>
      <c r="V1800">
        <f t="shared" si="173"/>
        <v>12</v>
      </c>
    </row>
    <row r="1801" spans="1:22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9" t="s">
        <v>8336</v>
      </c>
      <c r="R1801" t="s">
        <v>8337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>
        <f t="shared" si="173"/>
        <v>10</v>
      </c>
    </row>
    <row r="1802" spans="1:22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9" t="s">
        <v>8336</v>
      </c>
      <c r="R1802" t="s">
        <v>8337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>
        <f t="shared" si="173"/>
        <v>9</v>
      </c>
    </row>
    <row r="1803" spans="1:22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9" t="s">
        <v>8336</v>
      </c>
      <c r="R1803" t="s">
        <v>8337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>
        <f t="shared" si="173"/>
        <v>11</v>
      </c>
    </row>
    <row r="1804" spans="1:22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9" t="s">
        <v>8336</v>
      </c>
      <c r="R1804" t="s">
        <v>8337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>
        <f t="shared" si="173"/>
        <v>6</v>
      </c>
    </row>
    <row r="1805" spans="1:22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9" t="s">
        <v>8336</v>
      </c>
      <c r="R1805" t="s">
        <v>8337</v>
      </c>
      <c r="S1805" s="13">
        <f t="shared" si="170"/>
        <v>42018.071550925932</v>
      </c>
      <c r="T1805" s="13">
        <f t="shared" si="171"/>
        <v>42049.071550925932</v>
      </c>
      <c r="U1805">
        <f t="shared" si="172"/>
        <v>2015</v>
      </c>
      <c r="V1805">
        <f t="shared" si="173"/>
        <v>1</v>
      </c>
    </row>
    <row r="1806" spans="1:22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9" t="s">
        <v>8336</v>
      </c>
      <c r="R1806" t="s">
        <v>8337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>
        <f t="shared" si="173"/>
        <v>10</v>
      </c>
    </row>
    <row r="1807" spans="1:22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9" t="s">
        <v>8336</v>
      </c>
      <c r="R1807" t="s">
        <v>8337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2015</v>
      </c>
      <c r="V1807">
        <f t="shared" si="173"/>
        <v>8</v>
      </c>
    </row>
    <row r="1808" spans="1:22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9" t="s">
        <v>8336</v>
      </c>
      <c r="R1808" t="s">
        <v>8337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>
        <f t="shared" si="173"/>
        <v>8</v>
      </c>
    </row>
    <row r="1809" spans="1:22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9" t="s">
        <v>8336</v>
      </c>
      <c r="R1809" t="s">
        <v>8337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>
        <f t="shared" si="173"/>
        <v>8</v>
      </c>
    </row>
    <row r="1810" spans="1:22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9" t="s">
        <v>8336</v>
      </c>
      <c r="R1810" t="s">
        <v>8337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>
        <f t="shared" si="173"/>
        <v>1</v>
      </c>
    </row>
    <row r="1811" spans="1:22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9" t="s">
        <v>8336</v>
      </c>
      <c r="R1811" t="s">
        <v>8337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>
        <f t="shared" si="173"/>
        <v>1</v>
      </c>
    </row>
    <row r="1812" spans="1:22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9" t="s">
        <v>8336</v>
      </c>
      <c r="R1812" t="s">
        <v>8337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>
        <f t="shared" si="173"/>
        <v>8</v>
      </c>
    </row>
    <row r="1813" spans="1:22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9" t="s">
        <v>8336</v>
      </c>
      <c r="R1813" t="s">
        <v>8337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>
        <f t="shared" si="173"/>
        <v>8</v>
      </c>
    </row>
    <row r="1814" spans="1:22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9" t="s">
        <v>8336</v>
      </c>
      <c r="R1814" t="s">
        <v>8337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>
        <f t="shared" si="173"/>
        <v>6</v>
      </c>
    </row>
    <row r="1815" spans="1:22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9" t="s">
        <v>8336</v>
      </c>
      <c r="R1815" t="s">
        <v>8337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>
        <f t="shared" si="173"/>
        <v>7</v>
      </c>
    </row>
    <row r="1816" spans="1:22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9" t="s">
        <v>8336</v>
      </c>
      <c r="R1816" t="s">
        <v>8337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>
        <f t="shared" si="173"/>
        <v>1</v>
      </c>
    </row>
    <row r="1817" spans="1:22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9" t="s">
        <v>8336</v>
      </c>
      <c r="R1817" t="s">
        <v>8337</v>
      </c>
      <c r="S1817" s="13">
        <f t="shared" si="170"/>
        <v>42172.906678240746</v>
      </c>
      <c r="T1817" s="13">
        <f t="shared" si="171"/>
        <v>42186.906678240746</v>
      </c>
      <c r="U1817">
        <f t="shared" si="172"/>
        <v>2015</v>
      </c>
      <c r="V1817">
        <f t="shared" si="173"/>
        <v>6</v>
      </c>
    </row>
    <row r="1818" spans="1:22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9" t="s">
        <v>8336</v>
      </c>
      <c r="R1818" t="s">
        <v>8337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>
        <f t="shared" si="173"/>
        <v>6</v>
      </c>
    </row>
    <row r="1819" spans="1:22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9" t="s">
        <v>8336</v>
      </c>
      <c r="R1819" t="s">
        <v>8337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2016</v>
      </c>
      <c r="V1819">
        <f t="shared" si="173"/>
        <v>12</v>
      </c>
    </row>
    <row r="1820" spans="1:22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9" t="s">
        <v>8336</v>
      </c>
      <c r="R1820" t="s">
        <v>8337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>
        <f t="shared" si="173"/>
        <v>3</v>
      </c>
    </row>
    <row r="1821" spans="1:22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9" t="s">
        <v>8336</v>
      </c>
      <c r="R1821" t="s">
        <v>8337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>
        <f t="shared" si="173"/>
        <v>6</v>
      </c>
    </row>
    <row r="1822" spans="1:22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9" t="s">
        <v>8336</v>
      </c>
      <c r="R1822" t="s">
        <v>8337</v>
      </c>
      <c r="S1822" s="13">
        <f t="shared" si="170"/>
        <v>42065.084375000006</v>
      </c>
      <c r="T1822" s="13">
        <f t="shared" si="171"/>
        <v>42095.042708333334</v>
      </c>
      <c r="U1822">
        <f t="shared" si="172"/>
        <v>2015</v>
      </c>
      <c r="V1822">
        <f t="shared" si="173"/>
        <v>3</v>
      </c>
    </row>
    <row r="1823" spans="1:22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9" t="s">
        <v>8323</v>
      </c>
      <c r="R1823" t="s">
        <v>8324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>
        <f t="shared" si="173"/>
        <v>1</v>
      </c>
    </row>
    <row r="1824" spans="1:22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9" t="s">
        <v>8323</v>
      </c>
      <c r="R1824" t="s">
        <v>8324</v>
      </c>
      <c r="S1824" s="13">
        <f t="shared" si="170"/>
        <v>41634.797013888885</v>
      </c>
      <c r="T1824" s="13">
        <f t="shared" si="171"/>
        <v>41670.792361111111</v>
      </c>
      <c r="U1824">
        <f t="shared" si="172"/>
        <v>2013</v>
      </c>
      <c r="V1824">
        <f t="shared" si="173"/>
        <v>12</v>
      </c>
    </row>
    <row r="1825" spans="1:22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9" t="s">
        <v>8323</v>
      </c>
      <c r="R1825" t="s">
        <v>8324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>
        <f t="shared" si="173"/>
        <v>9</v>
      </c>
    </row>
    <row r="1826" spans="1:22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9" t="s">
        <v>8323</v>
      </c>
      <c r="R1826" t="s">
        <v>8324</v>
      </c>
      <c r="S1826" s="13">
        <f t="shared" si="170"/>
        <v>41626.916284722225</v>
      </c>
      <c r="T1826" s="13">
        <f t="shared" si="171"/>
        <v>41647.088888888888</v>
      </c>
      <c r="U1826">
        <f t="shared" si="172"/>
        <v>2013</v>
      </c>
      <c r="V1826">
        <f t="shared" si="173"/>
        <v>12</v>
      </c>
    </row>
    <row r="1827" spans="1:22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9" t="s">
        <v>8323</v>
      </c>
      <c r="R1827" t="s">
        <v>8324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>
        <f t="shared" si="173"/>
        <v>6</v>
      </c>
    </row>
    <row r="1828" spans="1:22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9" t="s">
        <v>8323</v>
      </c>
      <c r="R1828" t="s">
        <v>8324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>
        <f t="shared" si="173"/>
        <v>1</v>
      </c>
    </row>
    <row r="1829" spans="1:22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9" t="s">
        <v>8323</v>
      </c>
      <c r="R1829" t="s">
        <v>8324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>
        <f t="shared" si="173"/>
        <v>1</v>
      </c>
    </row>
    <row r="1830" spans="1:22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9" t="s">
        <v>8323</v>
      </c>
      <c r="R1830" t="s">
        <v>8324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>
        <f t="shared" si="173"/>
        <v>4</v>
      </c>
    </row>
    <row r="1831" spans="1:22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9" t="s">
        <v>8323</v>
      </c>
      <c r="R1831" t="s">
        <v>8324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2010</v>
      </c>
      <c r="V1831">
        <f t="shared" si="173"/>
        <v>12</v>
      </c>
    </row>
    <row r="1832" spans="1:22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9" t="s">
        <v>8323</v>
      </c>
      <c r="R1832" t="s">
        <v>8324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>
        <f t="shared" si="173"/>
        <v>1</v>
      </c>
    </row>
    <row r="1833" spans="1:22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9" t="s">
        <v>8323</v>
      </c>
      <c r="R1833" t="s">
        <v>8324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>
        <f t="shared" si="173"/>
        <v>4</v>
      </c>
    </row>
    <row r="1834" spans="1:22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9" t="s">
        <v>8323</v>
      </c>
      <c r="R1834" t="s">
        <v>8324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>
        <f t="shared" si="173"/>
        <v>2</v>
      </c>
    </row>
    <row r="1835" spans="1:22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9" t="s">
        <v>8323</v>
      </c>
      <c r="R1835" t="s">
        <v>8324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>
        <f t="shared" si="173"/>
        <v>1</v>
      </c>
    </row>
    <row r="1836" spans="1:22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9" t="s">
        <v>8323</v>
      </c>
      <c r="R1836" t="s">
        <v>8324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2014</v>
      </c>
      <c r="V1836">
        <f t="shared" si="173"/>
        <v>12</v>
      </c>
    </row>
    <row r="1837" spans="1:22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9" t="s">
        <v>8323</v>
      </c>
      <c r="R1837" t="s">
        <v>8324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>
        <f t="shared" si="173"/>
        <v>3</v>
      </c>
    </row>
    <row r="1838" spans="1:22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9" t="s">
        <v>8323</v>
      </c>
      <c r="R1838" t="s">
        <v>8324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>
        <f t="shared" si="173"/>
        <v>1</v>
      </c>
    </row>
    <row r="1839" spans="1:22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9" t="s">
        <v>8323</v>
      </c>
      <c r="R1839" t="s">
        <v>8324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>
        <f t="shared" si="173"/>
        <v>1</v>
      </c>
    </row>
    <row r="1840" spans="1:22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9" t="s">
        <v>8323</v>
      </c>
      <c r="R1840" t="s">
        <v>8324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2011</v>
      </c>
      <c r="V1840">
        <f t="shared" si="173"/>
        <v>9</v>
      </c>
    </row>
    <row r="1841" spans="1:22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9" t="s">
        <v>8323</v>
      </c>
      <c r="R1841" t="s">
        <v>8324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>
        <f t="shared" si="173"/>
        <v>9</v>
      </c>
    </row>
    <row r="1842" spans="1:22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9" t="s">
        <v>8323</v>
      </c>
      <c r="R1842" t="s">
        <v>8324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>
        <f t="shared" si="173"/>
        <v>4</v>
      </c>
    </row>
    <row r="1843" spans="1:22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9" t="s">
        <v>8323</v>
      </c>
      <c r="R1843" t="s">
        <v>8324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>
        <f t="shared" si="173"/>
        <v>4</v>
      </c>
    </row>
    <row r="1844" spans="1:22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9" t="s">
        <v>8323</v>
      </c>
      <c r="R1844" t="s">
        <v>8324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>
        <f t="shared" si="173"/>
        <v>1</v>
      </c>
    </row>
    <row r="1845" spans="1:22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9" t="s">
        <v>8323</v>
      </c>
      <c r="R1845" t="s">
        <v>8324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>
        <f t="shared" si="173"/>
        <v>1</v>
      </c>
    </row>
    <row r="1846" spans="1:22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9" t="s">
        <v>8323</v>
      </c>
      <c r="R1846" t="s">
        <v>8324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2011</v>
      </c>
      <c r="V1846">
        <f t="shared" si="173"/>
        <v>5</v>
      </c>
    </row>
    <row r="1847" spans="1:22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9" t="s">
        <v>8323</v>
      </c>
      <c r="R1847" t="s">
        <v>8324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>
        <f t="shared" si="173"/>
        <v>6</v>
      </c>
    </row>
    <row r="1848" spans="1:22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9" t="s">
        <v>8323</v>
      </c>
      <c r="R1848" t="s">
        <v>8324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>
        <f t="shared" si="173"/>
        <v>11</v>
      </c>
    </row>
    <row r="1849" spans="1:22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9" t="s">
        <v>8323</v>
      </c>
      <c r="R1849" t="s">
        <v>8324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>
        <f t="shared" si="173"/>
        <v>3</v>
      </c>
    </row>
    <row r="1850" spans="1:22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9" t="s">
        <v>8323</v>
      </c>
      <c r="R1850" t="s">
        <v>8324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>
        <f t="shared" si="173"/>
        <v>5</v>
      </c>
    </row>
    <row r="1851" spans="1:22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9" t="s">
        <v>8323</v>
      </c>
      <c r="R1851" t="s">
        <v>8324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>
        <f t="shared" si="173"/>
        <v>9</v>
      </c>
    </row>
    <row r="1852" spans="1:22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9" t="s">
        <v>8323</v>
      </c>
      <c r="R1852" t="s">
        <v>8324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>
        <f t="shared" si="173"/>
        <v>6</v>
      </c>
    </row>
    <row r="1853" spans="1:22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9" t="s">
        <v>8323</v>
      </c>
      <c r="R1853" t="s">
        <v>8324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>
        <f t="shared" si="173"/>
        <v>7</v>
      </c>
    </row>
    <row r="1854" spans="1:22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9" t="s">
        <v>8323</v>
      </c>
      <c r="R1854" t="s">
        <v>8324</v>
      </c>
      <c r="S1854" s="13">
        <f t="shared" si="170"/>
        <v>42081.77143518519</v>
      </c>
      <c r="T1854" s="13">
        <f t="shared" si="171"/>
        <v>42119</v>
      </c>
      <c r="U1854">
        <f t="shared" si="172"/>
        <v>2015</v>
      </c>
      <c r="V1854">
        <f t="shared" si="173"/>
        <v>3</v>
      </c>
    </row>
    <row r="1855" spans="1:22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9" t="s">
        <v>8323</v>
      </c>
      <c r="R1855" t="s">
        <v>8324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>
        <f t="shared" si="173"/>
        <v>9</v>
      </c>
    </row>
    <row r="1856" spans="1:22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9" t="s">
        <v>8323</v>
      </c>
      <c r="R1856" t="s">
        <v>8324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>
        <f t="shared" si="173"/>
        <v>4</v>
      </c>
    </row>
    <row r="1857" spans="1:22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9" t="s">
        <v>8323</v>
      </c>
      <c r="R1857" t="s">
        <v>8324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2013</v>
      </c>
      <c r="V1857">
        <f t="shared" si="173"/>
        <v>11</v>
      </c>
    </row>
    <row r="1858" spans="1:22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s="9" t="s">
        <v>8323</v>
      </c>
      <c r="R1858" t="s">
        <v>8324</v>
      </c>
      <c r="S1858" s="13">
        <f t="shared" si="170"/>
        <v>41817.854999999996</v>
      </c>
      <c r="T1858" s="13">
        <f t="shared" si="171"/>
        <v>41838.854999999996</v>
      </c>
      <c r="U1858">
        <f t="shared" si="172"/>
        <v>2014</v>
      </c>
      <c r="V1858">
        <f t="shared" si="173"/>
        <v>6</v>
      </c>
    </row>
    <row r="1859" spans="1:22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ROUND(E1859/D1859*100,0)</f>
        <v>100</v>
      </c>
      <c r="P1859">
        <f t="shared" ref="P1859:P1922" si="175">IFERROR(ROUND(E1859/L1859,2),0)</f>
        <v>136.36000000000001</v>
      </c>
      <c r="Q1859" s="9" t="s">
        <v>8323</v>
      </c>
      <c r="R1859" t="s">
        <v>8324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>
        <f t="shared" ref="U1859:U1922" si="178">YEAR(S1859)</f>
        <v>2014</v>
      </c>
      <c r="V1859">
        <f t="shared" ref="V1859:V1922" si="179">MONTH(S1859)</f>
        <v>8</v>
      </c>
    </row>
    <row r="1860" spans="1:22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9" t="s">
        <v>8323</v>
      </c>
      <c r="R1860" t="s">
        <v>8324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>
        <f t="shared" si="179"/>
        <v>10</v>
      </c>
    </row>
    <row r="1861" spans="1:22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9" t="s">
        <v>8323</v>
      </c>
      <c r="R1861" t="s">
        <v>8324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>
        <f t="shared" si="179"/>
        <v>8</v>
      </c>
    </row>
    <row r="1862" spans="1:22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9" t="s">
        <v>8323</v>
      </c>
      <c r="R1862" t="s">
        <v>8324</v>
      </c>
      <c r="S1862" s="13">
        <f t="shared" si="176"/>
        <v>41655.709305555552</v>
      </c>
      <c r="T1862" s="13">
        <f t="shared" si="177"/>
        <v>41676.709305555552</v>
      </c>
      <c r="U1862">
        <f t="shared" si="178"/>
        <v>2014</v>
      </c>
      <c r="V1862">
        <f t="shared" si="179"/>
        <v>1</v>
      </c>
    </row>
    <row r="1863" spans="1:22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9" t="s">
        <v>8331</v>
      </c>
      <c r="R1863" t="s">
        <v>8333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2014</v>
      </c>
      <c r="V1863">
        <f t="shared" si="179"/>
        <v>12</v>
      </c>
    </row>
    <row r="1864" spans="1:22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9" t="s">
        <v>8331</v>
      </c>
      <c r="R1864" t="s">
        <v>8333</v>
      </c>
      <c r="S1864" s="13">
        <f t="shared" si="176"/>
        <v>42755.492754629624</v>
      </c>
      <c r="T1864" s="13">
        <f t="shared" si="177"/>
        <v>42802.3125</v>
      </c>
      <c r="U1864">
        <f t="shared" si="178"/>
        <v>2017</v>
      </c>
      <c r="V1864">
        <f t="shared" si="179"/>
        <v>1</v>
      </c>
    </row>
    <row r="1865" spans="1:22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9" t="s">
        <v>8331</v>
      </c>
      <c r="R1865" t="s">
        <v>8333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>
        <f t="shared" si="179"/>
        <v>5</v>
      </c>
    </row>
    <row r="1866" spans="1:22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9" t="s">
        <v>8331</v>
      </c>
      <c r="R1866" t="s">
        <v>8333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>
        <f t="shared" si="179"/>
        <v>4</v>
      </c>
    </row>
    <row r="1867" spans="1:22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9" t="s">
        <v>8331</v>
      </c>
      <c r="R1867" t="s">
        <v>8333</v>
      </c>
      <c r="S1867" s="13">
        <f t="shared" si="176"/>
        <v>42645.367442129631</v>
      </c>
      <c r="T1867" s="13">
        <f t="shared" si="177"/>
        <v>42680.409108796302</v>
      </c>
      <c r="U1867">
        <f t="shared" si="178"/>
        <v>2016</v>
      </c>
      <c r="V1867">
        <f t="shared" si="179"/>
        <v>10</v>
      </c>
    </row>
    <row r="1868" spans="1:22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9" t="s">
        <v>8331</v>
      </c>
      <c r="R1868" t="s">
        <v>8333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>
        <f t="shared" si="179"/>
        <v>1</v>
      </c>
    </row>
    <row r="1869" spans="1:22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9" t="s">
        <v>8331</v>
      </c>
      <c r="R1869" t="s">
        <v>8333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>
        <f t="shared" si="179"/>
        <v>10</v>
      </c>
    </row>
    <row r="1870" spans="1:22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9" t="s">
        <v>8331</v>
      </c>
      <c r="R1870" t="s">
        <v>8333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>
        <f t="shared" si="179"/>
        <v>11</v>
      </c>
    </row>
    <row r="1871" spans="1:22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9" t="s">
        <v>8331</v>
      </c>
      <c r="R1871" t="s">
        <v>8333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2016</v>
      </c>
      <c r="V1871">
        <f t="shared" si="179"/>
        <v>12</v>
      </c>
    </row>
    <row r="1872" spans="1:22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9" t="s">
        <v>8331</v>
      </c>
      <c r="R1872" t="s">
        <v>8333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>
        <f t="shared" si="179"/>
        <v>1</v>
      </c>
    </row>
    <row r="1873" spans="1:22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9" t="s">
        <v>8331</v>
      </c>
      <c r="R1873" t="s">
        <v>8333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>
        <f t="shared" si="179"/>
        <v>10</v>
      </c>
    </row>
    <row r="1874" spans="1:22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9" t="s">
        <v>8331</v>
      </c>
      <c r="R1874" t="s">
        <v>8333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>
        <f t="shared" si="179"/>
        <v>5</v>
      </c>
    </row>
    <row r="1875" spans="1:22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9" t="s">
        <v>8331</v>
      </c>
      <c r="R1875" t="s">
        <v>8333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>
        <f t="shared" si="179"/>
        <v>6</v>
      </c>
    </row>
    <row r="1876" spans="1:22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9" t="s">
        <v>8331</v>
      </c>
      <c r="R1876" t="s">
        <v>8333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>
        <f t="shared" si="179"/>
        <v>6</v>
      </c>
    </row>
    <row r="1877" spans="1:22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9" t="s">
        <v>8331</v>
      </c>
      <c r="R1877" t="s">
        <v>8333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>
        <f t="shared" si="179"/>
        <v>6</v>
      </c>
    </row>
    <row r="1878" spans="1:22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9" t="s">
        <v>8331</v>
      </c>
      <c r="R1878" t="s">
        <v>8333</v>
      </c>
      <c r="S1878" s="13">
        <f t="shared" si="176"/>
        <v>41776.284780092588</v>
      </c>
      <c r="T1878" s="13">
        <f t="shared" si="177"/>
        <v>41806.284780092588</v>
      </c>
      <c r="U1878">
        <f t="shared" si="178"/>
        <v>2014</v>
      </c>
      <c r="V1878">
        <f t="shared" si="179"/>
        <v>5</v>
      </c>
    </row>
    <row r="1879" spans="1:22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9" t="s">
        <v>8331</v>
      </c>
      <c r="R1879" t="s">
        <v>8333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>
        <f t="shared" si="179"/>
        <v>1</v>
      </c>
    </row>
    <row r="1880" spans="1:22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9" t="s">
        <v>8331</v>
      </c>
      <c r="R1880" t="s">
        <v>8333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>
        <f t="shared" si="179"/>
        <v>5</v>
      </c>
    </row>
    <row r="1881" spans="1:22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9" t="s">
        <v>8331</v>
      </c>
      <c r="R1881" t="s">
        <v>8333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>
        <f t="shared" si="179"/>
        <v>2</v>
      </c>
    </row>
    <row r="1882" spans="1:22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9" t="s">
        <v>8331</v>
      </c>
      <c r="R1882" t="s">
        <v>8333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>
        <f t="shared" si="179"/>
        <v>3</v>
      </c>
    </row>
    <row r="1883" spans="1:22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9" t="s">
        <v>8323</v>
      </c>
      <c r="R1883" t="s">
        <v>8327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>
        <f t="shared" si="179"/>
        <v>2</v>
      </c>
    </row>
    <row r="1884" spans="1:22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9" t="s">
        <v>8323</v>
      </c>
      <c r="R1884" t="s">
        <v>8327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>
        <f t="shared" si="179"/>
        <v>6</v>
      </c>
    </row>
    <row r="1885" spans="1:22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9" t="s">
        <v>8323</v>
      </c>
      <c r="R1885" t="s">
        <v>8327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>
        <f t="shared" si="179"/>
        <v>3</v>
      </c>
    </row>
    <row r="1886" spans="1:22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9" t="s">
        <v>8323</v>
      </c>
      <c r="R1886" t="s">
        <v>8327</v>
      </c>
      <c r="S1886" s="13">
        <f t="shared" si="176"/>
        <v>41205.198321759257</v>
      </c>
      <c r="T1886" s="13">
        <f t="shared" si="177"/>
        <v>41240.5</v>
      </c>
      <c r="U1886">
        <f t="shared" si="178"/>
        <v>2012</v>
      </c>
      <c r="V1886">
        <f t="shared" si="179"/>
        <v>10</v>
      </c>
    </row>
    <row r="1887" spans="1:22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9" t="s">
        <v>8323</v>
      </c>
      <c r="R1887" t="s">
        <v>8327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>
        <f t="shared" si="179"/>
        <v>7</v>
      </c>
    </row>
    <row r="1888" spans="1:22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9" t="s">
        <v>8323</v>
      </c>
      <c r="R1888" t="s">
        <v>8327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>
        <f t="shared" si="179"/>
        <v>10</v>
      </c>
    </row>
    <row r="1889" spans="1:22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9" t="s">
        <v>8323</v>
      </c>
      <c r="R1889" t="s">
        <v>8327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>
        <f t="shared" si="179"/>
        <v>11</v>
      </c>
    </row>
    <row r="1890" spans="1:22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9" t="s">
        <v>8323</v>
      </c>
      <c r="R1890" t="s">
        <v>8327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>
        <f t="shared" si="179"/>
        <v>5</v>
      </c>
    </row>
    <row r="1891" spans="1:22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9" t="s">
        <v>8323</v>
      </c>
      <c r="R1891" t="s">
        <v>8327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>
        <f t="shared" si="179"/>
        <v>1</v>
      </c>
    </row>
    <row r="1892" spans="1:22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9" t="s">
        <v>8323</v>
      </c>
      <c r="R1892" t="s">
        <v>8327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>
        <f t="shared" si="179"/>
        <v>11</v>
      </c>
    </row>
    <row r="1893" spans="1:22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9" t="s">
        <v>8323</v>
      </c>
      <c r="R1893" t="s">
        <v>8327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2010</v>
      </c>
      <c r="V1893">
        <f t="shared" si="179"/>
        <v>6</v>
      </c>
    </row>
    <row r="1894" spans="1:22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9" t="s">
        <v>8323</v>
      </c>
      <c r="R1894" t="s">
        <v>8327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>
        <f t="shared" si="179"/>
        <v>5</v>
      </c>
    </row>
    <row r="1895" spans="1:22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9" t="s">
        <v>8323</v>
      </c>
      <c r="R1895" t="s">
        <v>8327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>
        <f t="shared" si="179"/>
        <v>3</v>
      </c>
    </row>
    <row r="1896" spans="1:22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9" t="s">
        <v>8323</v>
      </c>
      <c r="R1896" t="s">
        <v>8327</v>
      </c>
      <c r="S1896" s="13">
        <f t="shared" si="176"/>
        <v>40920.904895833337</v>
      </c>
      <c r="T1896" s="13">
        <f t="shared" si="177"/>
        <v>40951.904895833337</v>
      </c>
      <c r="U1896">
        <f t="shared" si="178"/>
        <v>2012</v>
      </c>
      <c r="V1896">
        <f t="shared" si="179"/>
        <v>1</v>
      </c>
    </row>
    <row r="1897" spans="1:22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9" t="s">
        <v>8323</v>
      </c>
      <c r="R1897" t="s">
        <v>8327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>
        <f t="shared" si="179"/>
        <v>9</v>
      </c>
    </row>
    <row r="1898" spans="1:22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9" t="s">
        <v>8323</v>
      </c>
      <c r="R1898" t="s">
        <v>8327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>
        <f t="shared" si="179"/>
        <v>3</v>
      </c>
    </row>
    <row r="1899" spans="1:22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9" t="s">
        <v>8323</v>
      </c>
      <c r="R1899" t="s">
        <v>8327</v>
      </c>
      <c r="S1899" s="13">
        <f t="shared" si="176"/>
        <v>41680.583402777782</v>
      </c>
      <c r="T1899" s="13">
        <f t="shared" si="177"/>
        <v>41702.875</v>
      </c>
      <c r="U1899">
        <f t="shared" si="178"/>
        <v>2014</v>
      </c>
      <c r="V1899">
        <f t="shared" si="179"/>
        <v>2</v>
      </c>
    </row>
    <row r="1900" spans="1:22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9" t="s">
        <v>8323</v>
      </c>
      <c r="R1900" t="s">
        <v>8327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2015</v>
      </c>
      <c r="V1900">
        <f t="shared" si="179"/>
        <v>12</v>
      </c>
    </row>
    <row r="1901" spans="1:22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9" t="s">
        <v>8323</v>
      </c>
      <c r="R1901" t="s">
        <v>8327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>
        <f t="shared" si="179"/>
        <v>2</v>
      </c>
    </row>
    <row r="1902" spans="1:22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9" t="s">
        <v>8323</v>
      </c>
      <c r="R1902" t="s">
        <v>8327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>
        <f t="shared" si="179"/>
        <v>9</v>
      </c>
    </row>
    <row r="1903" spans="1:22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9" t="s">
        <v>8317</v>
      </c>
      <c r="R1903" t="s">
        <v>8346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>
        <f t="shared" si="179"/>
        <v>4</v>
      </c>
    </row>
    <row r="1904" spans="1:22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9" t="s">
        <v>8317</v>
      </c>
      <c r="R1904" t="s">
        <v>8346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>
        <f t="shared" si="179"/>
        <v>2</v>
      </c>
    </row>
    <row r="1905" spans="1:22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9" t="s">
        <v>8317</v>
      </c>
      <c r="R1905" t="s">
        <v>8346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2016</v>
      </c>
      <c r="V1905">
        <f t="shared" si="179"/>
        <v>11</v>
      </c>
    </row>
    <row r="1906" spans="1:22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9" t="s">
        <v>8317</v>
      </c>
      <c r="R1906" t="s">
        <v>8346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2015</v>
      </c>
      <c r="V1906">
        <f t="shared" si="179"/>
        <v>11</v>
      </c>
    </row>
    <row r="1907" spans="1:22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9" t="s">
        <v>8317</v>
      </c>
      <c r="R1907" t="s">
        <v>8346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>
        <f t="shared" si="179"/>
        <v>8</v>
      </c>
    </row>
    <row r="1908" spans="1:22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9" t="s">
        <v>8317</v>
      </c>
      <c r="R1908" t="s">
        <v>8346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>
        <f t="shared" si="179"/>
        <v>5</v>
      </c>
    </row>
    <row r="1909" spans="1:22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9" t="s">
        <v>8317</v>
      </c>
      <c r="R1909" t="s">
        <v>8346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>
        <f t="shared" si="179"/>
        <v>5</v>
      </c>
    </row>
    <row r="1910" spans="1:22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9" t="s">
        <v>8317</v>
      </c>
      <c r="R1910" t="s">
        <v>8346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>
        <f t="shared" si="179"/>
        <v>11</v>
      </c>
    </row>
    <row r="1911" spans="1:22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9" t="s">
        <v>8317</v>
      </c>
      <c r="R1911" t="s">
        <v>8346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>
        <f t="shared" si="179"/>
        <v>9</v>
      </c>
    </row>
    <row r="1912" spans="1:22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9" t="s">
        <v>8317</v>
      </c>
      <c r="R1912" t="s">
        <v>8346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>
        <f t="shared" si="179"/>
        <v>9</v>
      </c>
    </row>
    <row r="1913" spans="1:22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9" t="s">
        <v>8317</v>
      </c>
      <c r="R1913" t="s">
        <v>8346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>
        <f t="shared" si="179"/>
        <v>7</v>
      </c>
    </row>
    <row r="1914" spans="1:22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9" t="s">
        <v>8317</v>
      </c>
      <c r="R1914" t="s">
        <v>8346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>
        <f t="shared" si="179"/>
        <v>5</v>
      </c>
    </row>
    <row r="1915" spans="1:22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9" t="s">
        <v>8317</v>
      </c>
      <c r="R1915" t="s">
        <v>8346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>
        <f t="shared" si="179"/>
        <v>9</v>
      </c>
    </row>
    <row r="1916" spans="1:22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9" t="s">
        <v>8317</v>
      </c>
      <c r="R1916" t="s">
        <v>8346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>
        <f t="shared" si="179"/>
        <v>10</v>
      </c>
    </row>
    <row r="1917" spans="1:22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9" t="s">
        <v>8317</v>
      </c>
      <c r="R1917" t="s">
        <v>8346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>
        <f t="shared" si="179"/>
        <v>8</v>
      </c>
    </row>
    <row r="1918" spans="1:22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9" t="s">
        <v>8317</v>
      </c>
      <c r="R1918" t="s">
        <v>8346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>
        <f t="shared" si="179"/>
        <v>10</v>
      </c>
    </row>
    <row r="1919" spans="1:22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9" t="s">
        <v>8317</v>
      </c>
      <c r="R1919" t="s">
        <v>8346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>
        <f t="shared" si="179"/>
        <v>1</v>
      </c>
    </row>
    <row r="1920" spans="1:22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9" t="s">
        <v>8317</v>
      </c>
      <c r="R1920" t="s">
        <v>8346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>
        <f t="shared" si="179"/>
        <v>7</v>
      </c>
    </row>
    <row r="1921" spans="1:22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9" t="s">
        <v>8317</v>
      </c>
      <c r="R1921" t="s">
        <v>8346</v>
      </c>
      <c r="S1921" s="13">
        <f t="shared" si="176"/>
        <v>42113.875567129624</v>
      </c>
      <c r="T1921" s="13">
        <f t="shared" si="177"/>
        <v>42143.875567129624</v>
      </c>
      <c r="U1921">
        <f t="shared" si="178"/>
        <v>2015</v>
      </c>
      <c r="V1921">
        <f t="shared" si="179"/>
        <v>4</v>
      </c>
    </row>
    <row r="1922" spans="1:22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s="9" t="s">
        <v>8317</v>
      </c>
      <c r="R1922" t="s">
        <v>8346</v>
      </c>
      <c r="S1922" s="13">
        <f t="shared" si="176"/>
        <v>42270.875706018516</v>
      </c>
      <c r="T1922" s="13">
        <f t="shared" si="177"/>
        <v>42298.958333333328</v>
      </c>
      <c r="U1922">
        <f t="shared" si="178"/>
        <v>2015</v>
      </c>
      <c r="V1922">
        <f t="shared" si="179"/>
        <v>9</v>
      </c>
    </row>
    <row r="1923" spans="1:22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ROUND(E1923/D1923*100,0)</f>
        <v>137</v>
      </c>
      <c r="P1923">
        <f t="shared" ref="P1923:P1986" si="181">IFERROR(ROUND(E1923/L1923,2),0)</f>
        <v>54</v>
      </c>
      <c r="Q1923" s="9" t="s">
        <v>8323</v>
      </c>
      <c r="R1923" t="s">
        <v>8327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>
        <f t="shared" ref="U1923:U1986" si="184">YEAR(S1923)</f>
        <v>2012</v>
      </c>
      <c r="V1923">
        <f t="shared" ref="V1923:V1986" si="185">MONTH(S1923)</f>
        <v>6</v>
      </c>
    </row>
    <row r="1924" spans="1:22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9" t="s">
        <v>8323</v>
      </c>
      <c r="R1924" t="s">
        <v>8327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>
        <f t="shared" si="185"/>
        <v>11</v>
      </c>
    </row>
    <row r="1925" spans="1:22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9" t="s">
        <v>8323</v>
      </c>
      <c r="R1925" t="s">
        <v>8327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>
        <f t="shared" si="185"/>
        <v>8</v>
      </c>
    </row>
    <row r="1926" spans="1:22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9" t="s">
        <v>8323</v>
      </c>
      <c r="R1926" t="s">
        <v>8327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2013</v>
      </c>
      <c r="V1926">
        <f t="shared" si="185"/>
        <v>12</v>
      </c>
    </row>
    <row r="1927" spans="1:22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9" t="s">
        <v>8323</v>
      </c>
      <c r="R1927" t="s">
        <v>8327</v>
      </c>
      <c r="S1927" s="13">
        <f t="shared" si="182"/>
        <v>41535.90148148148</v>
      </c>
      <c r="T1927" s="13">
        <f t="shared" si="183"/>
        <v>41558</v>
      </c>
      <c r="U1927">
        <f t="shared" si="184"/>
        <v>2013</v>
      </c>
      <c r="V1927">
        <f t="shared" si="185"/>
        <v>9</v>
      </c>
    </row>
    <row r="1928" spans="1:22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9" t="s">
        <v>8323</v>
      </c>
      <c r="R1928" t="s">
        <v>8327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>
        <f t="shared" si="185"/>
        <v>10</v>
      </c>
    </row>
    <row r="1929" spans="1:22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9" t="s">
        <v>8323</v>
      </c>
      <c r="R1929" t="s">
        <v>8327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>
        <f t="shared" si="185"/>
        <v>2</v>
      </c>
    </row>
    <row r="1930" spans="1:22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9" t="s">
        <v>8323</v>
      </c>
      <c r="R1930" t="s">
        <v>8327</v>
      </c>
      <c r="S1930" s="13">
        <f t="shared" si="182"/>
        <v>41371.648078703707</v>
      </c>
      <c r="T1930" s="13">
        <f t="shared" si="183"/>
        <v>41401.648078703707</v>
      </c>
      <c r="U1930">
        <f t="shared" si="184"/>
        <v>2013</v>
      </c>
      <c r="V1930">
        <f t="shared" si="185"/>
        <v>4</v>
      </c>
    </row>
    <row r="1931" spans="1:22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9" t="s">
        <v>8323</v>
      </c>
      <c r="R1931" t="s">
        <v>8327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>
        <f t="shared" si="185"/>
        <v>5</v>
      </c>
    </row>
    <row r="1932" spans="1:22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9" t="s">
        <v>8323</v>
      </c>
      <c r="R1932" t="s">
        <v>8327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>
        <f t="shared" si="185"/>
        <v>5</v>
      </c>
    </row>
    <row r="1933" spans="1:22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9" t="s">
        <v>8323</v>
      </c>
      <c r="R1933" t="s">
        <v>8327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>
        <f t="shared" si="185"/>
        <v>5</v>
      </c>
    </row>
    <row r="1934" spans="1:22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9" t="s">
        <v>8323</v>
      </c>
      <c r="R1934" t="s">
        <v>8327</v>
      </c>
      <c r="S1934" s="13">
        <f t="shared" si="182"/>
        <v>40911.809872685182</v>
      </c>
      <c r="T1934" s="13">
        <f t="shared" si="183"/>
        <v>40932.809872685182</v>
      </c>
      <c r="U1934">
        <f t="shared" si="184"/>
        <v>2012</v>
      </c>
      <c r="V1934">
        <f t="shared" si="185"/>
        <v>1</v>
      </c>
    </row>
    <row r="1935" spans="1:22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9" t="s">
        <v>8323</v>
      </c>
      <c r="R1935" t="s">
        <v>8327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>
        <f t="shared" si="185"/>
        <v>8</v>
      </c>
    </row>
    <row r="1936" spans="1:22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9" t="s">
        <v>8323</v>
      </c>
      <c r="R1936" t="s">
        <v>8327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>
        <f t="shared" si="185"/>
        <v>11</v>
      </c>
    </row>
    <row r="1937" spans="1:22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9" t="s">
        <v>8323</v>
      </c>
      <c r="R1937" t="s">
        <v>8327</v>
      </c>
      <c r="S1937" s="13">
        <f t="shared" si="182"/>
        <v>41773.932534722226</v>
      </c>
      <c r="T1937" s="13">
        <f t="shared" si="183"/>
        <v>41811.207638888889</v>
      </c>
      <c r="U1937">
        <f t="shared" si="184"/>
        <v>2014</v>
      </c>
      <c r="V1937">
        <f t="shared" si="185"/>
        <v>5</v>
      </c>
    </row>
    <row r="1938" spans="1:22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9" t="s">
        <v>8323</v>
      </c>
      <c r="R1938" t="s">
        <v>8327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>
        <f t="shared" si="185"/>
        <v>11</v>
      </c>
    </row>
    <row r="1939" spans="1:22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9" t="s">
        <v>8323</v>
      </c>
      <c r="R1939" t="s">
        <v>8327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>
        <f t="shared" si="185"/>
        <v>5</v>
      </c>
    </row>
    <row r="1940" spans="1:22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9" t="s">
        <v>8323</v>
      </c>
      <c r="R1940" t="s">
        <v>8327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>
        <f t="shared" si="185"/>
        <v>6</v>
      </c>
    </row>
    <row r="1941" spans="1:22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9" t="s">
        <v>8323</v>
      </c>
      <c r="R1941" t="s">
        <v>8327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>
        <f t="shared" si="185"/>
        <v>2</v>
      </c>
    </row>
    <row r="1942" spans="1:22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9" t="s">
        <v>8323</v>
      </c>
      <c r="R1942" t="s">
        <v>8327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>
        <f t="shared" si="185"/>
        <v>5</v>
      </c>
    </row>
    <row r="1943" spans="1:22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9" t="s">
        <v>8317</v>
      </c>
      <c r="R1943" t="s">
        <v>8347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>
        <f t="shared" si="185"/>
        <v>4</v>
      </c>
    </row>
    <row r="1944" spans="1:22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9" t="s">
        <v>8317</v>
      </c>
      <c r="R1944" t="s">
        <v>8347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>
        <f t="shared" si="185"/>
        <v>4</v>
      </c>
    </row>
    <row r="1945" spans="1:22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9" t="s">
        <v>8317</v>
      </c>
      <c r="R1945" t="s">
        <v>8347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>
        <f t="shared" si="185"/>
        <v>6</v>
      </c>
    </row>
    <row r="1946" spans="1:22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9" t="s">
        <v>8317</v>
      </c>
      <c r="R1946" t="s">
        <v>8347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>
        <f t="shared" si="185"/>
        <v>4</v>
      </c>
    </row>
    <row r="1947" spans="1:22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9" t="s">
        <v>8317</v>
      </c>
      <c r="R1947" t="s">
        <v>8347</v>
      </c>
      <c r="S1947" s="13">
        <f t="shared" si="182"/>
        <v>42157.251828703709</v>
      </c>
      <c r="T1947" s="13">
        <f t="shared" si="183"/>
        <v>42197.251828703709</v>
      </c>
      <c r="U1947">
        <f t="shared" si="184"/>
        <v>2015</v>
      </c>
      <c r="V1947">
        <f t="shared" si="185"/>
        <v>6</v>
      </c>
    </row>
    <row r="1948" spans="1:22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9" t="s">
        <v>8317</v>
      </c>
      <c r="R1948" t="s">
        <v>8347</v>
      </c>
      <c r="S1948" s="13">
        <f t="shared" si="182"/>
        <v>41689.150011574071</v>
      </c>
      <c r="T1948" s="13">
        <f t="shared" si="183"/>
        <v>41749.108344907407</v>
      </c>
      <c r="U1948">
        <f t="shared" si="184"/>
        <v>2014</v>
      </c>
      <c r="V1948">
        <f t="shared" si="185"/>
        <v>2</v>
      </c>
    </row>
    <row r="1949" spans="1:22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9" t="s">
        <v>8317</v>
      </c>
      <c r="R1949" t="s">
        <v>8347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>
        <f t="shared" si="185"/>
        <v>10</v>
      </c>
    </row>
    <row r="1950" spans="1:22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9" t="s">
        <v>8317</v>
      </c>
      <c r="R1950" t="s">
        <v>8347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>
        <f t="shared" si="185"/>
        <v>4</v>
      </c>
    </row>
    <row r="1951" spans="1:22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9" t="s">
        <v>8317</v>
      </c>
      <c r="R1951" t="s">
        <v>8347</v>
      </c>
      <c r="S1951" s="13">
        <f t="shared" si="182"/>
        <v>41800.423043981478</v>
      </c>
      <c r="T1951" s="13">
        <f t="shared" si="183"/>
        <v>41830.423043981478</v>
      </c>
      <c r="U1951">
        <f t="shared" si="184"/>
        <v>2014</v>
      </c>
      <c r="V1951">
        <f t="shared" si="185"/>
        <v>6</v>
      </c>
    </row>
    <row r="1952" spans="1:22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9" t="s">
        <v>8317</v>
      </c>
      <c r="R1952" t="s">
        <v>8347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>
        <f t="shared" si="185"/>
        <v>3</v>
      </c>
    </row>
    <row r="1953" spans="1:22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9" t="s">
        <v>8317</v>
      </c>
      <c r="R1953" t="s">
        <v>8347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>
        <f t="shared" si="185"/>
        <v>10</v>
      </c>
    </row>
    <row r="1954" spans="1:22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9" t="s">
        <v>8317</v>
      </c>
      <c r="R1954" t="s">
        <v>8347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>
        <f t="shared" si="185"/>
        <v>9</v>
      </c>
    </row>
    <row r="1955" spans="1:22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9" t="s">
        <v>8317</v>
      </c>
      <c r="R1955" t="s">
        <v>8347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2012</v>
      </c>
      <c r="V1955">
        <f t="shared" si="185"/>
        <v>2</v>
      </c>
    </row>
    <row r="1956" spans="1:22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9" t="s">
        <v>8317</v>
      </c>
      <c r="R1956" t="s">
        <v>8347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>
        <f t="shared" si="185"/>
        <v>1</v>
      </c>
    </row>
    <row r="1957" spans="1:22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9" t="s">
        <v>8317</v>
      </c>
      <c r="R1957" t="s">
        <v>8347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>
        <f t="shared" si="185"/>
        <v>4</v>
      </c>
    </row>
    <row r="1958" spans="1:22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9" t="s">
        <v>8317</v>
      </c>
      <c r="R1958" t="s">
        <v>8347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>
        <f t="shared" si="185"/>
        <v>3</v>
      </c>
    </row>
    <row r="1959" spans="1:22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9" t="s">
        <v>8317</v>
      </c>
      <c r="R1959" t="s">
        <v>8347</v>
      </c>
      <c r="S1959" s="13">
        <f t="shared" si="182"/>
        <v>41179.098530092589</v>
      </c>
      <c r="T1959" s="13">
        <f t="shared" si="183"/>
        <v>41209.098530092589</v>
      </c>
      <c r="U1959">
        <f t="shared" si="184"/>
        <v>2012</v>
      </c>
      <c r="V1959">
        <f t="shared" si="185"/>
        <v>9</v>
      </c>
    </row>
    <row r="1960" spans="1:22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9" t="s">
        <v>8317</v>
      </c>
      <c r="R1960" t="s">
        <v>8347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>
        <f t="shared" si="185"/>
        <v>2</v>
      </c>
    </row>
    <row r="1961" spans="1:22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9" t="s">
        <v>8317</v>
      </c>
      <c r="R1961" t="s">
        <v>8347</v>
      </c>
      <c r="S1961" s="13">
        <f t="shared" si="182"/>
        <v>41871.845601851855</v>
      </c>
      <c r="T1961" s="13">
        <f t="shared" si="183"/>
        <v>41913</v>
      </c>
      <c r="U1961">
        <f t="shared" si="184"/>
        <v>2014</v>
      </c>
      <c r="V1961">
        <f t="shared" si="185"/>
        <v>8</v>
      </c>
    </row>
    <row r="1962" spans="1:22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9" t="s">
        <v>8317</v>
      </c>
      <c r="R1962" t="s">
        <v>8347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>
        <f t="shared" si="185"/>
        <v>11</v>
      </c>
    </row>
    <row r="1963" spans="1:22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9" t="s">
        <v>8317</v>
      </c>
      <c r="R1963" t="s">
        <v>8347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>
        <f t="shared" si="185"/>
        <v>8</v>
      </c>
    </row>
    <row r="1964" spans="1:22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9" t="s">
        <v>8317</v>
      </c>
      <c r="R1964" t="s">
        <v>8347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>
        <f t="shared" si="185"/>
        <v>4</v>
      </c>
    </row>
    <row r="1965" spans="1:22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9" t="s">
        <v>8317</v>
      </c>
      <c r="R1965" t="s">
        <v>8347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>
        <f t="shared" si="185"/>
        <v>8</v>
      </c>
    </row>
    <row r="1966" spans="1:22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9" t="s">
        <v>8317</v>
      </c>
      <c r="R1966" t="s">
        <v>8347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>
        <f t="shared" si="185"/>
        <v>3</v>
      </c>
    </row>
    <row r="1967" spans="1:22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9" t="s">
        <v>8317</v>
      </c>
      <c r="R1967" t="s">
        <v>8347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2011</v>
      </c>
      <c r="V1967">
        <f t="shared" si="185"/>
        <v>12</v>
      </c>
    </row>
    <row r="1968" spans="1:22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9" t="s">
        <v>8317</v>
      </c>
      <c r="R1968" t="s">
        <v>8347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>
        <f t="shared" si="185"/>
        <v>7</v>
      </c>
    </row>
    <row r="1969" spans="1:22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9" t="s">
        <v>8317</v>
      </c>
      <c r="R1969" t="s">
        <v>8347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>
        <f t="shared" si="185"/>
        <v>4</v>
      </c>
    </row>
    <row r="1970" spans="1:22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9" t="s">
        <v>8317</v>
      </c>
      <c r="R1970" t="s">
        <v>8347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>
        <f t="shared" si="185"/>
        <v>11</v>
      </c>
    </row>
    <row r="1971" spans="1:22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9" t="s">
        <v>8317</v>
      </c>
      <c r="R1971" t="s">
        <v>8347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>
        <f t="shared" si="185"/>
        <v>7</v>
      </c>
    </row>
    <row r="1972" spans="1:22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9" t="s">
        <v>8317</v>
      </c>
      <c r="R1972" t="s">
        <v>8347</v>
      </c>
      <c r="S1972" s="13">
        <f t="shared" si="182"/>
        <v>41324.193298611113</v>
      </c>
      <c r="T1972" s="13">
        <f t="shared" si="183"/>
        <v>41384.151631944449</v>
      </c>
      <c r="U1972">
        <f t="shared" si="184"/>
        <v>2013</v>
      </c>
      <c r="V1972">
        <f t="shared" si="185"/>
        <v>2</v>
      </c>
    </row>
    <row r="1973" spans="1:22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9" t="s">
        <v>8317</v>
      </c>
      <c r="R1973" t="s">
        <v>8347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>
        <f t="shared" si="185"/>
        <v>10</v>
      </c>
    </row>
    <row r="1974" spans="1:22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9" t="s">
        <v>8317</v>
      </c>
      <c r="R1974" t="s">
        <v>8347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>
        <f t="shared" si="185"/>
        <v>10</v>
      </c>
    </row>
    <row r="1975" spans="1:22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9" t="s">
        <v>8317</v>
      </c>
      <c r="R1975" t="s">
        <v>8347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>
        <f t="shared" si="185"/>
        <v>6</v>
      </c>
    </row>
    <row r="1976" spans="1:22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9" t="s">
        <v>8317</v>
      </c>
      <c r="R1976" t="s">
        <v>8347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>
        <f t="shared" si="185"/>
        <v>6</v>
      </c>
    </row>
    <row r="1977" spans="1:22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9" t="s">
        <v>8317</v>
      </c>
      <c r="R1977" t="s">
        <v>8347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>
        <f t="shared" si="185"/>
        <v>2</v>
      </c>
    </row>
    <row r="1978" spans="1:22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9" t="s">
        <v>8317</v>
      </c>
      <c r="R1978" t="s">
        <v>8347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>
        <f t="shared" si="185"/>
        <v>6</v>
      </c>
    </row>
    <row r="1979" spans="1:22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9" t="s">
        <v>8317</v>
      </c>
      <c r="R1979" t="s">
        <v>8347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>
        <f t="shared" si="185"/>
        <v>11</v>
      </c>
    </row>
    <row r="1980" spans="1:22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9" t="s">
        <v>8317</v>
      </c>
      <c r="R1980" t="s">
        <v>8347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>
        <f t="shared" si="185"/>
        <v>5</v>
      </c>
    </row>
    <row r="1981" spans="1:22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9" t="s">
        <v>8317</v>
      </c>
      <c r="R1981" t="s">
        <v>8347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>
        <f t="shared" si="185"/>
        <v>10</v>
      </c>
    </row>
    <row r="1982" spans="1:22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9" t="s">
        <v>8317</v>
      </c>
      <c r="R1982" t="s">
        <v>8347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>
        <f t="shared" si="185"/>
        <v>2</v>
      </c>
    </row>
    <row r="1983" spans="1:22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9" t="s">
        <v>8336</v>
      </c>
      <c r="R1983" t="s">
        <v>8348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>
        <f t="shared" si="185"/>
        <v>6</v>
      </c>
    </row>
    <row r="1984" spans="1:22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9" t="s">
        <v>8336</v>
      </c>
      <c r="R1984" t="s">
        <v>8348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>
        <f t="shared" si="185"/>
        <v>11</v>
      </c>
    </row>
    <row r="1985" spans="1:22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9" t="s">
        <v>8336</v>
      </c>
      <c r="R1985" t="s">
        <v>8348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>
        <f t="shared" si="185"/>
        <v>8</v>
      </c>
    </row>
    <row r="1986" spans="1:22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s="9" t="s">
        <v>8336</v>
      </c>
      <c r="R1986" t="s">
        <v>8348</v>
      </c>
      <c r="S1986" s="13">
        <f t="shared" si="182"/>
        <v>41913.790289351848</v>
      </c>
      <c r="T1986" s="13">
        <f t="shared" si="183"/>
        <v>41973.831956018519</v>
      </c>
      <c r="U1986">
        <f t="shared" si="184"/>
        <v>2014</v>
      </c>
      <c r="V1986">
        <f t="shared" si="185"/>
        <v>10</v>
      </c>
    </row>
    <row r="1987" spans="1:22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ROUND(E1987/D1987*100,0)</f>
        <v>3</v>
      </c>
      <c r="P1987">
        <f t="shared" ref="P1987:P2050" si="187">IFERROR(ROUND(E1987/L1987,2),0)</f>
        <v>12.75</v>
      </c>
      <c r="Q1987" s="9" t="s">
        <v>8336</v>
      </c>
      <c r="R1987" t="s">
        <v>8348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>
        <f t="shared" ref="U1987:U2050" si="190">YEAR(S1987)</f>
        <v>2016</v>
      </c>
      <c r="V1987">
        <f t="shared" ref="V1987:V2050" si="191">MONTH(S1987)</f>
        <v>7</v>
      </c>
    </row>
    <row r="1988" spans="1:22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9" t="s">
        <v>8336</v>
      </c>
      <c r="R1988" t="s">
        <v>8348</v>
      </c>
      <c r="S1988" s="13">
        <f t="shared" si="188"/>
        <v>42413.433831018512</v>
      </c>
      <c r="T1988" s="13">
        <f t="shared" si="189"/>
        <v>42443.392164351855</v>
      </c>
      <c r="U1988">
        <f t="shared" si="190"/>
        <v>2016</v>
      </c>
      <c r="V1988">
        <f t="shared" si="191"/>
        <v>2</v>
      </c>
    </row>
    <row r="1989" spans="1:22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9" t="s">
        <v>8336</v>
      </c>
      <c r="R1989" t="s">
        <v>8348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>
        <f t="shared" si="191"/>
        <v>1</v>
      </c>
    </row>
    <row r="1990" spans="1:22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9" t="s">
        <v>8336</v>
      </c>
      <c r="R1990" t="s">
        <v>8348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>
        <f t="shared" si="191"/>
        <v>7</v>
      </c>
    </row>
    <row r="1991" spans="1:22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9" t="s">
        <v>8336</v>
      </c>
      <c r="R1991" t="s">
        <v>8348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>
        <f t="shared" si="191"/>
        <v>11</v>
      </c>
    </row>
    <row r="1992" spans="1:22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9" t="s">
        <v>8336</v>
      </c>
      <c r="R1992" t="s">
        <v>8348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>
        <f t="shared" si="191"/>
        <v>1</v>
      </c>
    </row>
    <row r="1993" spans="1:22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9" t="s">
        <v>8336</v>
      </c>
      <c r="R1993" t="s">
        <v>8348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>
        <f t="shared" si="191"/>
        <v>6</v>
      </c>
    </row>
    <row r="1994" spans="1:22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9" t="s">
        <v>8336</v>
      </c>
      <c r="R1994" t="s">
        <v>8348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>
        <f t="shared" si="191"/>
        <v>1</v>
      </c>
    </row>
    <row r="1995" spans="1:22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9" t="s">
        <v>8336</v>
      </c>
      <c r="R1995" t="s">
        <v>8348</v>
      </c>
      <c r="S1995" s="13">
        <f t="shared" si="188"/>
        <v>42329.58839120371</v>
      </c>
      <c r="T1995" s="13">
        <f t="shared" si="189"/>
        <v>42359.58839120371</v>
      </c>
      <c r="U1995">
        <f t="shared" si="190"/>
        <v>2015</v>
      </c>
      <c r="V1995">
        <f t="shared" si="191"/>
        <v>11</v>
      </c>
    </row>
    <row r="1996" spans="1:22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9" t="s">
        <v>8336</v>
      </c>
      <c r="R1996" t="s">
        <v>8348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>
        <f t="shared" si="191"/>
        <v>10</v>
      </c>
    </row>
    <row r="1997" spans="1:22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9" t="s">
        <v>8336</v>
      </c>
      <c r="R1997" t="s">
        <v>8348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>
        <f t="shared" si="191"/>
        <v>6</v>
      </c>
    </row>
    <row r="1998" spans="1:22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9" t="s">
        <v>8336</v>
      </c>
      <c r="R1998" t="s">
        <v>8348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>
        <f t="shared" si="191"/>
        <v>6</v>
      </c>
    </row>
    <row r="1999" spans="1:22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9" t="s">
        <v>8336</v>
      </c>
      <c r="R1999" t="s">
        <v>8348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>
        <f t="shared" si="191"/>
        <v>7</v>
      </c>
    </row>
    <row r="2000" spans="1:22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9" t="s">
        <v>8336</v>
      </c>
      <c r="R2000" t="s">
        <v>8348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>
        <f t="shared" si="191"/>
        <v>6</v>
      </c>
    </row>
    <row r="2001" spans="1:22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9" t="s">
        <v>8336</v>
      </c>
      <c r="R2001" t="s">
        <v>8348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>
        <f t="shared" si="191"/>
        <v>10</v>
      </c>
    </row>
    <row r="2002" spans="1:22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9" t="s">
        <v>8336</v>
      </c>
      <c r="R2002" t="s">
        <v>8348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2015</v>
      </c>
      <c r="V2002">
        <f t="shared" si="191"/>
        <v>12</v>
      </c>
    </row>
    <row r="2003" spans="1:22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9" t="s">
        <v>8317</v>
      </c>
      <c r="R2003" t="s">
        <v>8347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>
        <f t="shared" si="191"/>
        <v>5</v>
      </c>
    </row>
    <row r="2004" spans="1:22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9" t="s">
        <v>8317</v>
      </c>
      <c r="R2004" t="s">
        <v>8347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2016</v>
      </c>
      <c r="V2004">
        <f t="shared" si="191"/>
        <v>12</v>
      </c>
    </row>
    <row r="2005" spans="1:22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9" t="s">
        <v>8317</v>
      </c>
      <c r="R2005" t="s">
        <v>8347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>
        <f t="shared" si="191"/>
        <v>6</v>
      </c>
    </row>
    <row r="2006" spans="1:22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9" t="s">
        <v>8317</v>
      </c>
      <c r="R2006" t="s">
        <v>8347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>
        <f t="shared" si="191"/>
        <v>6</v>
      </c>
    </row>
    <row r="2007" spans="1:22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9" t="s">
        <v>8317</v>
      </c>
      <c r="R2007" t="s">
        <v>8347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>
        <f t="shared" si="191"/>
        <v>9</v>
      </c>
    </row>
    <row r="2008" spans="1:22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9" t="s">
        <v>8317</v>
      </c>
      <c r="R2008" t="s">
        <v>8347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>
        <f t="shared" si="191"/>
        <v>10</v>
      </c>
    </row>
    <row r="2009" spans="1:22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9" t="s">
        <v>8317</v>
      </c>
      <c r="R2009" t="s">
        <v>8347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>
        <f t="shared" si="191"/>
        <v>6</v>
      </c>
    </row>
    <row r="2010" spans="1:22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9" t="s">
        <v>8317</v>
      </c>
      <c r="R2010" t="s">
        <v>8347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>
        <f t="shared" si="191"/>
        <v>8</v>
      </c>
    </row>
    <row r="2011" spans="1:22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9" t="s">
        <v>8317</v>
      </c>
      <c r="R2011" t="s">
        <v>8347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>
        <f t="shared" si="191"/>
        <v>10</v>
      </c>
    </row>
    <row r="2012" spans="1:22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9" t="s">
        <v>8317</v>
      </c>
      <c r="R2012" t="s">
        <v>8347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>
        <f t="shared" si="191"/>
        <v>7</v>
      </c>
    </row>
    <row r="2013" spans="1:22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9" t="s">
        <v>8317</v>
      </c>
      <c r="R2013" t="s">
        <v>8347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2015</v>
      </c>
      <c r="V2013">
        <f t="shared" si="191"/>
        <v>12</v>
      </c>
    </row>
    <row r="2014" spans="1:22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9" t="s">
        <v>8317</v>
      </c>
      <c r="R2014" t="s">
        <v>8347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>
        <f t="shared" si="191"/>
        <v>1</v>
      </c>
    </row>
    <row r="2015" spans="1:22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9" t="s">
        <v>8317</v>
      </c>
      <c r="R2015" t="s">
        <v>8347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>
        <f t="shared" si="191"/>
        <v>5</v>
      </c>
    </row>
    <row r="2016" spans="1:22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9" t="s">
        <v>8317</v>
      </c>
      <c r="R2016" t="s">
        <v>8347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>
        <f t="shared" si="191"/>
        <v>2</v>
      </c>
    </row>
    <row r="2017" spans="1:22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9" t="s">
        <v>8317</v>
      </c>
      <c r="R2017" t="s">
        <v>8347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>
        <f t="shared" si="191"/>
        <v>8</v>
      </c>
    </row>
    <row r="2018" spans="1:22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9" t="s">
        <v>8317</v>
      </c>
      <c r="R2018" t="s">
        <v>8347</v>
      </c>
      <c r="S2018" s="13">
        <f t="shared" si="188"/>
        <v>41312.88077546296</v>
      </c>
      <c r="T2018" s="13">
        <f t="shared" si="189"/>
        <v>41342.88077546296</v>
      </c>
      <c r="U2018">
        <f t="shared" si="190"/>
        <v>2013</v>
      </c>
      <c r="V2018">
        <f t="shared" si="191"/>
        <v>2</v>
      </c>
    </row>
    <row r="2019" spans="1:22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9" t="s">
        <v>8317</v>
      </c>
      <c r="R2019" t="s">
        <v>8347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>
        <f t="shared" si="191"/>
        <v>2</v>
      </c>
    </row>
    <row r="2020" spans="1:22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9" t="s">
        <v>8317</v>
      </c>
      <c r="R2020" t="s">
        <v>8347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>
        <f t="shared" si="191"/>
        <v>7</v>
      </c>
    </row>
    <row r="2021" spans="1:22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9" t="s">
        <v>8317</v>
      </c>
      <c r="R2021" t="s">
        <v>8347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>
        <f t="shared" si="191"/>
        <v>8</v>
      </c>
    </row>
    <row r="2022" spans="1:22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9" t="s">
        <v>8317</v>
      </c>
      <c r="R2022" t="s">
        <v>8347</v>
      </c>
      <c r="S2022" s="13">
        <f t="shared" si="188"/>
        <v>41737.097499999996</v>
      </c>
      <c r="T2022" s="13">
        <f t="shared" si="189"/>
        <v>41773.961111111108</v>
      </c>
      <c r="U2022">
        <f t="shared" si="190"/>
        <v>2014</v>
      </c>
      <c r="V2022">
        <f t="shared" si="191"/>
        <v>4</v>
      </c>
    </row>
    <row r="2023" spans="1:22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9" t="s">
        <v>8317</v>
      </c>
      <c r="R2023" t="s">
        <v>8347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>
        <f t="shared" si="191"/>
        <v>8</v>
      </c>
    </row>
    <row r="2024" spans="1:22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9" t="s">
        <v>8317</v>
      </c>
      <c r="R2024" t="s">
        <v>8347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>
        <f t="shared" si="191"/>
        <v>5</v>
      </c>
    </row>
    <row r="2025" spans="1:22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9" t="s">
        <v>8317</v>
      </c>
      <c r="R2025" t="s">
        <v>8347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>
        <f t="shared" si="191"/>
        <v>5</v>
      </c>
    </row>
    <row r="2026" spans="1:22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9" t="s">
        <v>8317</v>
      </c>
      <c r="R2026" t="s">
        <v>8347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2012</v>
      </c>
      <c r="V2026">
        <f t="shared" si="191"/>
        <v>7</v>
      </c>
    </row>
    <row r="2027" spans="1:22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9" t="s">
        <v>8317</v>
      </c>
      <c r="R2027" t="s">
        <v>8347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>
        <f t="shared" si="191"/>
        <v>5</v>
      </c>
    </row>
    <row r="2028" spans="1:22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9" t="s">
        <v>8317</v>
      </c>
      <c r="R2028" t="s">
        <v>8347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>
        <f t="shared" si="191"/>
        <v>3</v>
      </c>
    </row>
    <row r="2029" spans="1:22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9" t="s">
        <v>8317</v>
      </c>
      <c r="R2029" t="s">
        <v>8347</v>
      </c>
      <c r="S2029" s="13">
        <f t="shared" si="188"/>
        <v>42048.813877314817</v>
      </c>
      <c r="T2029" s="13">
        <f t="shared" si="189"/>
        <v>42093.772210648152</v>
      </c>
      <c r="U2029">
        <f t="shared" si="190"/>
        <v>2015</v>
      </c>
      <c r="V2029">
        <f t="shared" si="191"/>
        <v>2</v>
      </c>
    </row>
    <row r="2030" spans="1:22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9" t="s">
        <v>8317</v>
      </c>
      <c r="R2030" t="s">
        <v>8347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>
        <f t="shared" si="191"/>
        <v>2</v>
      </c>
    </row>
    <row r="2031" spans="1:22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9" t="s">
        <v>8317</v>
      </c>
      <c r="R2031" t="s">
        <v>8347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>
        <f t="shared" si="191"/>
        <v>7</v>
      </c>
    </row>
    <row r="2032" spans="1:22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9" t="s">
        <v>8317</v>
      </c>
      <c r="R2032" t="s">
        <v>8347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>
        <f t="shared" si="191"/>
        <v>10</v>
      </c>
    </row>
    <row r="2033" spans="1:22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9" t="s">
        <v>8317</v>
      </c>
      <c r="R2033" t="s">
        <v>8347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2014</v>
      </c>
      <c r="V2033">
        <f t="shared" si="191"/>
        <v>12</v>
      </c>
    </row>
    <row r="2034" spans="1:22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9" t="s">
        <v>8317</v>
      </c>
      <c r="R2034" t="s">
        <v>8347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>
        <f t="shared" si="191"/>
        <v>11</v>
      </c>
    </row>
    <row r="2035" spans="1:22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9" t="s">
        <v>8317</v>
      </c>
      <c r="R2035" t="s">
        <v>8347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>
        <f t="shared" si="191"/>
        <v>3</v>
      </c>
    </row>
    <row r="2036" spans="1:22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9" t="s">
        <v>8317</v>
      </c>
      <c r="R2036" t="s">
        <v>8347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>
        <f t="shared" si="191"/>
        <v>3</v>
      </c>
    </row>
    <row r="2037" spans="1:22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9" t="s">
        <v>8317</v>
      </c>
      <c r="R2037" t="s">
        <v>8347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>
        <f t="shared" si="191"/>
        <v>11</v>
      </c>
    </row>
    <row r="2038" spans="1:22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9" t="s">
        <v>8317</v>
      </c>
      <c r="R2038" t="s">
        <v>8347</v>
      </c>
      <c r="S2038" s="13">
        <f t="shared" si="188"/>
        <v>41738.864803240744</v>
      </c>
      <c r="T2038" s="13">
        <f t="shared" si="189"/>
        <v>41768.864803240744</v>
      </c>
      <c r="U2038">
        <f t="shared" si="190"/>
        <v>2014</v>
      </c>
      <c r="V2038">
        <f t="shared" si="191"/>
        <v>4</v>
      </c>
    </row>
    <row r="2039" spans="1:22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9" t="s">
        <v>8317</v>
      </c>
      <c r="R2039" t="s">
        <v>8347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>
        <f t="shared" si="191"/>
        <v>10</v>
      </c>
    </row>
    <row r="2040" spans="1:22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9" t="s">
        <v>8317</v>
      </c>
      <c r="R2040" t="s">
        <v>8347</v>
      </c>
      <c r="S2040" s="13">
        <f t="shared" si="188"/>
        <v>41424.27107638889</v>
      </c>
      <c r="T2040" s="13">
        <f t="shared" si="189"/>
        <v>41456.75</v>
      </c>
      <c r="U2040">
        <f t="shared" si="190"/>
        <v>2013</v>
      </c>
      <c r="V2040">
        <f t="shared" si="191"/>
        <v>5</v>
      </c>
    </row>
    <row r="2041" spans="1:22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9" t="s">
        <v>8317</v>
      </c>
      <c r="R2041" t="s">
        <v>8347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>
        <f t="shared" si="191"/>
        <v>11</v>
      </c>
    </row>
    <row r="2042" spans="1:22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9" t="s">
        <v>8317</v>
      </c>
      <c r="R2042" t="s">
        <v>8347</v>
      </c>
      <c r="S2042" s="13">
        <f t="shared" si="188"/>
        <v>41578.927118055559</v>
      </c>
      <c r="T2042" s="13">
        <f t="shared" si="189"/>
        <v>41593.968784722223</v>
      </c>
      <c r="U2042">
        <f t="shared" si="190"/>
        <v>2013</v>
      </c>
      <c r="V2042">
        <f t="shared" si="191"/>
        <v>10</v>
      </c>
    </row>
    <row r="2043" spans="1:22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9" t="s">
        <v>8317</v>
      </c>
      <c r="R2043" t="s">
        <v>8347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>
        <f t="shared" si="191"/>
        <v>10</v>
      </c>
    </row>
    <row r="2044" spans="1:22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9" t="s">
        <v>8317</v>
      </c>
      <c r="R2044" t="s">
        <v>8347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2015</v>
      </c>
      <c r="V2044">
        <f t="shared" si="191"/>
        <v>11</v>
      </c>
    </row>
    <row r="2045" spans="1:22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9" t="s">
        <v>8317</v>
      </c>
      <c r="R2045" t="s">
        <v>8347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>
        <f t="shared" si="191"/>
        <v>10</v>
      </c>
    </row>
    <row r="2046" spans="1:22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9" t="s">
        <v>8317</v>
      </c>
      <c r="R2046" t="s">
        <v>8347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>
        <f t="shared" si="191"/>
        <v>5</v>
      </c>
    </row>
    <row r="2047" spans="1:22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9" t="s">
        <v>8317</v>
      </c>
      <c r="R2047" t="s">
        <v>8347</v>
      </c>
      <c r="S2047" s="13">
        <f t="shared" si="188"/>
        <v>41069.088506944441</v>
      </c>
      <c r="T2047" s="13">
        <f t="shared" si="189"/>
        <v>41099.088506944441</v>
      </c>
      <c r="U2047">
        <f t="shared" si="190"/>
        <v>2012</v>
      </c>
      <c r="V2047">
        <f t="shared" si="191"/>
        <v>6</v>
      </c>
    </row>
    <row r="2048" spans="1:22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9" t="s">
        <v>8317</v>
      </c>
      <c r="R2048" t="s">
        <v>8347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>
        <f t="shared" si="191"/>
        <v>4</v>
      </c>
    </row>
    <row r="2049" spans="1:22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9" t="s">
        <v>8317</v>
      </c>
      <c r="R2049" t="s">
        <v>8347</v>
      </c>
      <c r="S2049" s="13">
        <f t="shared" si="188"/>
        <v>42081.903587962966</v>
      </c>
      <c r="T2049" s="13">
        <f t="shared" si="189"/>
        <v>42111</v>
      </c>
      <c r="U2049">
        <f t="shared" si="190"/>
        <v>2015</v>
      </c>
      <c r="V2049">
        <f t="shared" si="191"/>
        <v>3</v>
      </c>
    </row>
    <row r="2050" spans="1:22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s="9" t="s">
        <v>8317</v>
      </c>
      <c r="R2050" t="s">
        <v>8347</v>
      </c>
      <c r="S2050" s="13">
        <f t="shared" si="188"/>
        <v>41387.651516203703</v>
      </c>
      <c r="T2050" s="13">
        <f t="shared" si="189"/>
        <v>41417.651516203703</v>
      </c>
      <c r="U2050">
        <f t="shared" si="190"/>
        <v>2013</v>
      </c>
      <c r="V2050">
        <f t="shared" si="191"/>
        <v>4</v>
      </c>
    </row>
    <row r="2051" spans="1:22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ROUND(E2051/D2051*100,0)</f>
        <v>120</v>
      </c>
      <c r="P2051">
        <f t="shared" ref="P2051:P2114" si="193">IFERROR(ROUND(E2051/L2051,2),0)</f>
        <v>80.989999999999995</v>
      </c>
      <c r="Q2051" s="9" t="s">
        <v>8317</v>
      </c>
      <c r="R2051" t="s">
        <v>8347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>
        <f t="shared" ref="U2051:U2114" si="196">YEAR(S2051)</f>
        <v>2013</v>
      </c>
      <c r="V2051">
        <f t="shared" ref="V2051:V2114" si="197">MONTH(S2051)</f>
        <v>10</v>
      </c>
    </row>
    <row r="2052" spans="1:22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9" t="s">
        <v>8317</v>
      </c>
      <c r="R2052" t="s">
        <v>8347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>
        <f t="shared" si="197"/>
        <v>4</v>
      </c>
    </row>
    <row r="2053" spans="1:22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9" t="s">
        <v>8317</v>
      </c>
      <c r="R2053" t="s">
        <v>8347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>
        <f t="shared" si="197"/>
        <v>11</v>
      </c>
    </row>
    <row r="2054" spans="1:22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9" t="s">
        <v>8317</v>
      </c>
      <c r="R2054" t="s">
        <v>8347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>
        <f t="shared" si="197"/>
        <v>1</v>
      </c>
    </row>
    <row r="2055" spans="1:22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9" t="s">
        <v>8317</v>
      </c>
      <c r="R2055" t="s">
        <v>8347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>
        <f t="shared" si="197"/>
        <v>10</v>
      </c>
    </row>
    <row r="2056" spans="1:22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9" t="s">
        <v>8317</v>
      </c>
      <c r="R2056" t="s">
        <v>8347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>
        <f t="shared" si="197"/>
        <v>4</v>
      </c>
    </row>
    <row r="2057" spans="1:22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9" t="s">
        <v>8317</v>
      </c>
      <c r="R2057" t="s">
        <v>8347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>
        <f t="shared" si="197"/>
        <v>11</v>
      </c>
    </row>
    <row r="2058" spans="1:22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9" t="s">
        <v>8317</v>
      </c>
      <c r="R2058" t="s">
        <v>8347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>
        <f t="shared" si="197"/>
        <v>3</v>
      </c>
    </row>
    <row r="2059" spans="1:22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9" t="s">
        <v>8317</v>
      </c>
      <c r="R2059" t="s">
        <v>8347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>
        <f t="shared" si="197"/>
        <v>1</v>
      </c>
    </row>
    <row r="2060" spans="1:22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9" t="s">
        <v>8317</v>
      </c>
      <c r="R2060" t="s">
        <v>8347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>
        <f t="shared" si="197"/>
        <v>1</v>
      </c>
    </row>
    <row r="2061" spans="1:22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9" t="s">
        <v>8317</v>
      </c>
      <c r="R2061" t="s">
        <v>8347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2015</v>
      </c>
      <c r="V2061">
        <f t="shared" si="197"/>
        <v>12</v>
      </c>
    </row>
    <row r="2062" spans="1:22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9" t="s">
        <v>8317</v>
      </c>
      <c r="R2062" t="s">
        <v>8347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>
        <f t="shared" si="197"/>
        <v>5</v>
      </c>
    </row>
    <row r="2063" spans="1:22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9" t="s">
        <v>8317</v>
      </c>
      <c r="R2063" t="s">
        <v>8347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>
        <f t="shared" si="197"/>
        <v>12</v>
      </c>
    </row>
    <row r="2064" spans="1:22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9" t="s">
        <v>8317</v>
      </c>
      <c r="R2064" t="s">
        <v>8347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>
        <f t="shared" si="197"/>
        <v>2</v>
      </c>
    </row>
    <row r="2065" spans="1:22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9" t="s">
        <v>8317</v>
      </c>
      <c r="R2065" t="s">
        <v>8347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>
        <f t="shared" si="197"/>
        <v>4</v>
      </c>
    </row>
    <row r="2066" spans="1:22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9" t="s">
        <v>8317</v>
      </c>
      <c r="R2066" t="s">
        <v>8347</v>
      </c>
      <c r="S2066" s="13">
        <f t="shared" si="194"/>
        <v>41389.364849537036</v>
      </c>
      <c r="T2066" s="13">
        <f t="shared" si="195"/>
        <v>41425.5</v>
      </c>
      <c r="U2066">
        <f t="shared" si="196"/>
        <v>2013</v>
      </c>
      <c r="V2066">
        <f t="shared" si="197"/>
        <v>4</v>
      </c>
    </row>
    <row r="2067" spans="1:22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9" t="s">
        <v>8317</v>
      </c>
      <c r="R2067" t="s">
        <v>8347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>
        <f t="shared" si="197"/>
        <v>11</v>
      </c>
    </row>
    <row r="2068" spans="1:22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9" t="s">
        <v>8317</v>
      </c>
      <c r="R2068" t="s">
        <v>8347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>
        <f t="shared" si="197"/>
        <v>7</v>
      </c>
    </row>
    <row r="2069" spans="1:22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9" t="s">
        <v>8317</v>
      </c>
      <c r="R2069" t="s">
        <v>8347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>
        <f t="shared" si="197"/>
        <v>4</v>
      </c>
    </row>
    <row r="2070" spans="1:22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9" t="s">
        <v>8317</v>
      </c>
      <c r="R2070" t="s">
        <v>8347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>
        <f t="shared" si="197"/>
        <v>9</v>
      </c>
    </row>
    <row r="2071" spans="1:22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9" t="s">
        <v>8317</v>
      </c>
      <c r="R2071" t="s">
        <v>8347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2015</v>
      </c>
      <c r="V2071">
        <f t="shared" si="197"/>
        <v>12</v>
      </c>
    </row>
    <row r="2072" spans="1:22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9" t="s">
        <v>8317</v>
      </c>
      <c r="R2072" t="s">
        <v>8347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>
        <f t="shared" si="197"/>
        <v>5</v>
      </c>
    </row>
    <row r="2073" spans="1:22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9" t="s">
        <v>8317</v>
      </c>
      <c r="R2073" t="s">
        <v>8347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>
        <f t="shared" si="197"/>
        <v>8</v>
      </c>
    </row>
    <row r="2074" spans="1:22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9" t="s">
        <v>8317</v>
      </c>
      <c r="R2074" t="s">
        <v>8347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>
        <f t="shared" si="197"/>
        <v>4</v>
      </c>
    </row>
    <row r="2075" spans="1:22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9" t="s">
        <v>8317</v>
      </c>
      <c r="R2075" t="s">
        <v>8347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>
        <f t="shared" si="197"/>
        <v>3</v>
      </c>
    </row>
    <row r="2076" spans="1:22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9" t="s">
        <v>8317</v>
      </c>
      <c r="R2076" t="s">
        <v>8347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>
        <f t="shared" si="197"/>
        <v>4</v>
      </c>
    </row>
    <row r="2077" spans="1:22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9" t="s">
        <v>8317</v>
      </c>
      <c r="R2077" t="s">
        <v>8347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>
        <f t="shared" si="197"/>
        <v>6</v>
      </c>
    </row>
    <row r="2078" spans="1:22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9" t="s">
        <v>8317</v>
      </c>
      <c r="R2078" t="s">
        <v>8347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>
        <f t="shared" si="197"/>
        <v>6</v>
      </c>
    </row>
    <row r="2079" spans="1:22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9" t="s">
        <v>8317</v>
      </c>
      <c r="R2079" t="s">
        <v>8347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2015</v>
      </c>
      <c r="V2079">
        <f t="shared" si="197"/>
        <v>4</v>
      </c>
    </row>
    <row r="2080" spans="1:22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9" t="s">
        <v>8317</v>
      </c>
      <c r="R2080" t="s">
        <v>8347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>
        <f t="shared" si="197"/>
        <v>11</v>
      </c>
    </row>
    <row r="2081" spans="1:22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9" t="s">
        <v>8317</v>
      </c>
      <c r="R2081" t="s">
        <v>8347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>
        <f t="shared" si="197"/>
        <v>5</v>
      </c>
    </row>
    <row r="2082" spans="1:22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9" t="s">
        <v>8317</v>
      </c>
      <c r="R2082" t="s">
        <v>8347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>
        <f t="shared" si="197"/>
        <v>10</v>
      </c>
    </row>
    <row r="2083" spans="1:22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9" t="s">
        <v>8323</v>
      </c>
      <c r="R2083" t="s">
        <v>8327</v>
      </c>
      <c r="S2083" s="13">
        <f t="shared" si="194"/>
        <v>41004.156886574077</v>
      </c>
      <c r="T2083" s="13">
        <f t="shared" si="195"/>
        <v>41045.207638888889</v>
      </c>
      <c r="U2083">
        <f t="shared" si="196"/>
        <v>2012</v>
      </c>
      <c r="V2083">
        <f t="shared" si="197"/>
        <v>4</v>
      </c>
    </row>
    <row r="2084" spans="1:22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9" t="s">
        <v>8323</v>
      </c>
      <c r="R2084" t="s">
        <v>8327</v>
      </c>
      <c r="S2084" s="13">
        <f t="shared" si="194"/>
        <v>40811.120324074072</v>
      </c>
      <c r="T2084" s="13">
        <f t="shared" si="195"/>
        <v>40871.161990740737</v>
      </c>
      <c r="U2084">
        <f t="shared" si="196"/>
        <v>2011</v>
      </c>
      <c r="V2084">
        <f t="shared" si="197"/>
        <v>9</v>
      </c>
    </row>
    <row r="2085" spans="1:22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9" t="s">
        <v>8323</v>
      </c>
      <c r="R2085" t="s">
        <v>8327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>
        <f t="shared" si="197"/>
        <v>5</v>
      </c>
    </row>
    <row r="2086" spans="1:22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9" t="s">
        <v>8323</v>
      </c>
      <c r="R2086" t="s">
        <v>8327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>
        <f t="shared" si="197"/>
        <v>4</v>
      </c>
    </row>
    <row r="2087" spans="1:22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9" t="s">
        <v>8323</v>
      </c>
      <c r="R2087" t="s">
        <v>8327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>
        <f t="shared" si="197"/>
        <v>6</v>
      </c>
    </row>
    <row r="2088" spans="1:22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9" t="s">
        <v>8323</v>
      </c>
      <c r="R2088" t="s">
        <v>8327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>
        <f t="shared" si="197"/>
        <v>11</v>
      </c>
    </row>
    <row r="2089" spans="1:22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9" t="s">
        <v>8323</v>
      </c>
      <c r="R2089" t="s">
        <v>8327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>
        <f t="shared" si="197"/>
        <v>8</v>
      </c>
    </row>
    <row r="2090" spans="1:22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9" t="s">
        <v>8323</v>
      </c>
      <c r="R2090" t="s">
        <v>8327</v>
      </c>
      <c r="S2090" s="13">
        <f t="shared" si="194"/>
        <v>40395.714722222219</v>
      </c>
      <c r="T2090" s="13">
        <f t="shared" si="195"/>
        <v>40432.165972222225</v>
      </c>
      <c r="U2090">
        <f t="shared" si="196"/>
        <v>2010</v>
      </c>
      <c r="V2090">
        <f t="shared" si="197"/>
        <v>8</v>
      </c>
    </row>
    <row r="2091" spans="1:22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9" t="s">
        <v>8323</v>
      </c>
      <c r="R2091" t="s">
        <v>8327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>
        <f t="shared" si="197"/>
        <v>6</v>
      </c>
    </row>
    <row r="2092" spans="1:22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9" t="s">
        <v>8323</v>
      </c>
      <c r="R2092" t="s">
        <v>8327</v>
      </c>
      <c r="S2092" s="13">
        <f t="shared" si="194"/>
        <v>41299.381423611114</v>
      </c>
      <c r="T2092" s="13">
        <f t="shared" si="195"/>
        <v>41329.381423611114</v>
      </c>
      <c r="U2092">
        <f t="shared" si="196"/>
        <v>2013</v>
      </c>
      <c r="V2092">
        <f t="shared" si="197"/>
        <v>1</v>
      </c>
    </row>
    <row r="2093" spans="1:22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9" t="s">
        <v>8323</v>
      </c>
      <c r="R2093" t="s">
        <v>8327</v>
      </c>
      <c r="S2093" s="13">
        <f t="shared" si="194"/>
        <v>40555.322662037033</v>
      </c>
      <c r="T2093" s="13">
        <f t="shared" si="195"/>
        <v>40603.833333333336</v>
      </c>
      <c r="U2093">
        <f t="shared" si="196"/>
        <v>2011</v>
      </c>
      <c r="V2093">
        <f t="shared" si="197"/>
        <v>1</v>
      </c>
    </row>
    <row r="2094" spans="1:22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9" t="s">
        <v>8323</v>
      </c>
      <c r="R2094" t="s">
        <v>8327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>
        <f t="shared" si="197"/>
        <v>8</v>
      </c>
    </row>
    <row r="2095" spans="1:22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9" t="s">
        <v>8323</v>
      </c>
      <c r="R2095" t="s">
        <v>8327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>
        <f t="shared" si="197"/>
        <v>10</v>
      </c>
    </row>
    <row r="2096" spans="1:22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9" t="s">
        <v>8323</v>
      </c>
      <c r="R2096" t="s">
        <v>8327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2012</v>
      </c>
      <c r="V2096">
        <f t="shared" si="197"/>
        <v>1</v>
      </c>
    </row>
    <row r="2097" spans="1:22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9" t="s">
        <v>8323</v>
      </c>
      <c r="R2097" t="s">
        <v>8327</v>
      </c>
      <c r="S2097" s="13">
        <f t="shared" si="194"/>
        <v>40758.733483796292</v>
      </c>
      <c r="T2097" s="13">
        <f t="shared" si="195"/>
        <v>40818.733483796292</v>
      </c>
      <c r="U2097">
        <f t="shared" si="196"/>
        <v>2011</v>
      </c>
      <c r="V2097">
        <f t="shared" si="197"/>
        <v>8</v>
      </c>
    </row>
    <row r="2098" spans="1:22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9" t="s">
        <v>8323</v>
      </c>
      <c r="R2098" t="s">
        <v>8327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>
        <f t="shared" si="197"/>
        <v>10</v>
      </c>
    </row>
    <row r="2099" spans="1:22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9" t="s">
        <v>8323</v>
      </c>
      <c r="R2099" t="s">
        <v>8327</v>
      </c>
      <c r="S2099" s="13">
        <f t="shared" si="194"/>
        <v>40818.58489583333</v>
      </c>
      <c r="T2099" s="13">
        <f t="shared" si="195"/>
        <v>40878.626562500001</v>
      </c>
      <c r="U2099">
        <f t="shared" si="196"/>
        <v>2011</v>
      </c>
      <c r="V2099">
        <f t="shared" si="197"/>
        <v>10</v>
      </c>
    </row>
    <row r="2100" spans="1:22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9" t="s">
        <v>8323</v>
      </c>
      <c r="R2100" t="s">
        <v>8327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>
        <f t="shared" si="197"/>
        <v>2</v>
      </c>
    </row>
    <row r="2101" spans="1:22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9" t="s">
        <v>8323</v>
      </c>
      <c r="R2101" t="s">
        <v>8327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>
        <f t="shared" si="197"/>
        <v>6</v>
      </c>
    </row>
    <row r="2102" spans="1:22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9" t="s">
        <v>8323</v>
      </c>
      <c r="R2102" t="s">
        <v>8327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>
        <f t="shared" si="197"/>
        <v>6</v>
      </c>
    </row>
    <row r="2103" spans="1:22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9" t="s">
        <v>8323</v>
      </c>
      <c r="R2103" t="s">
        <v>8327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2011</v>
      </c>
      <c r="V2103">
        <f t="shared" si="197"/>
        <v>12</v>
      </c>
    </row>
    <row r="2104" spans="1:22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9" t="s">
        <v>8323</v>
      </c>
      <c r="R2104" t="s">
        <v>8327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>
        <f t="shared" si="197"/>
        <v>4</v>
      </c>
    </row>
    <row r="2105" spans="1:22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9" t="s">
        <v>8323</v>
      </c>
      <c r="R2105" t="s">
        <v>8327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>
        <f t="shared" si="197"/>
        <v>10</v>
      </c>
    </row>
    <row r="2106" spans="1:22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9" t="s">
        <v>8323</v>
      </c>
      <c r="R2106" t="s">
        <v>8327</v>
      </c>
      <c r="S2106" s="13">
        <f t="shared" si="194"/>
        <v>41394.074467592596</v>
      </c>
      <c r="T2106" s="13">
        <f t="shared" si="195"/>
        <v>41425</v>
      </c>
      <c r="U2106">
        <f t="shared" si="196"/>
        <v>2013</v>
      </c>
      <c r="V2106">
        <f t="shared" si="197"/>
        <v>4</v>
      </c>
    </row>
    <row r="2107" spans="1:22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9" t="s">
        <v>8323</v>
      </c>
      <c r="R2107" t="s">
        <v>8327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>
        <f t="shared" si="197"/>
        <v>11</v>
      </c>
    </row>
    <row r="2108" spans="1:22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9" t="s">
        <v>8323</v>
      </c>
      <c r="R2108" t="s">
        <v>8327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2012</v>
      </c>
      <c r="V2108">
        <f t="shared" si="197"/>
        <v>12</v>
      </c>
    </row>
    <row r="2109" spans="1:22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9" t="s">
        <v>8323</v>
      </c>
      <c r="R2109" t="s">
        <v>8327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>
        <f t="shared" si="197"/>
        <v>10</v>
      </c>
    </row>
    <row r="2110" spans="1:22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9" t="s">
        <v>8323</v>
      </c>
      <c r="R2110" t="s">
        <v>8327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>
        <f t="shared" si="197"/>
        <v>8</v>
      </c>
    </row>
    <row r="2111" spans="1:22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9" t="s">
        <v>8323</v>
      </c>
      <c r="R2111" t="s">
        <v>8327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>
        <f t="shared" si="197"/>
        <v>6</v>
      </c>
    </row>
    <row r="2112" spans="1:22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9" t="s">
        <v>8323</v>
      </c>
      <c r="R2112" t="s">
        <v>8327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>
        <f t="shared" si="197"/>
        <v>4</v>
      </c>
    </row>
    <row r="2113" spans="1:22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9" t="s">
        <v>8323</v>
      </c>
      <c r="R2113" t="s">
        <v>8327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>
        <f t="shared" si="197"/>
        <v>6</v>
      </c>
    </row>
    <row r="2114" spans="1:22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s="9" t="s">
        <v>8323</v>
      </c>
      <c r="R2114" t="s">
        <v>8327</v>
      </c>
      <c r="S2114" s="13">
        <f t="shared" si="194"/>
        <v>41365.928159722222</v>
      </c>
      <c r="T2114" s="13">
        <f t="shared" si="195"/>
        <v>41379.928159722222</v>
      </c>
      <c r="U2114">
        <f t="shared" si="196"/>
        <v>2013</v>
      </c>
      <c r="V2114">
        <f t="shared" si="197"/>
        <v>4</v>
      </c>
    </row>
    <row r="2115" spans="1:22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ROUND(E2115/D2115*100,0)</f>
        <v>105</v>
      </c>
      <c r="P2115">
        <f t="shared" ref="P2115:P2178" si="199">IFERROR(ROUND(E2115/L2115,2),0)</f>
        <v>68.599999999999994</v>
      </c>
      <c r="Q2115" s="9" t="s">
        <v>8323</v>
      </c>
      <c r="R2115" t="s">
        <v>8327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>
        <f t="shared" ref="U2115:U2178" si="202">YEAR(S2115)</f>
        <v>2014</v>
      </c>
      <c r="V2115">
        <f t="shared" ref="V2115:V2178" si="203">MONTH(S2115)</f>
        <v>8</v>
      </c>
    </row>
    <row r="2116" spans="1:22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9" t="s">
        <v>8323</v>
      </c>
      <c r="R2116" t="s">
        <v>8327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>
        <f t="shared" si="203"/>
        <v>10</v>
      </c>
    </row>
    <row r="2117" spans="1:22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9" t="s">
        <v>8323</v>
      </c>
      <c r="R2117" t="s">
        <v>8327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>
        <f t="shared" si="203"/>
        <v>1</v>
      </c>
    </row>
    <row r="2118" spans="1:22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9" t="s">
        <v>8323</v>
      </c>
      <c r="R2118" t="s">
        <v>8327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>
        <f t="shared" si="203"/>
        <v>8</v>
      </c>
    </row>
    <row r="2119" spans="1:22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9" t="s">
        <v>8323</v>
      </c>
      <c r="R2119" t="s">
        <v>8327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>
        <f t="shared" si="203"/>
        <v>10</v>
      </c>
    </row>
    <row r="2120" spans="1:22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9" t="s">
        <v>8323</v>
      </c>
      <c r="R2120" t="s">
        <v>8327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>
        <f t="shared" si="203"/>
        <v>6</v>
      </c>
    </row>
    <row r="2121" spans="1:22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9" t="s">
        <v>8323</v>
      </c>
      <c r="R2121" t="s">
        <v>8327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>
        <f t="shared" si="203"/>
        <v>7</v>
      </c>
    </row>
    <row r="2122" spans="1:22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9" t="s">
        <v>8323</v>
      </c>
      <c r="R2122" t="s">
        <v>8327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2013</v>
      </c>
      <c r="V2122">
        <f t="shared" si="203"/>
        <v>11</v>
      </c>
    </row>
    <row r="2123" spans="1:22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9" t="s">
        <v>8331</v>
      </c>
      <c r="R2123" t="s">
        <v>8332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2016</v>
      </c>
      <c r="V2123">
        <f t="shared" si="203"/>
        <v>12</v>
      </c>
    </row>
    <row r="2124" spans="1:22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9" t="s">
        <v>8331</v>
      </c>
      <c r="R2124" t="s">
        <v>8332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2016</v>
      </c>
      <c r="V2124">
        <f t="shared" si="203"/>
        <v>12</v>
      </c>
    </row>
    <row r="2125" spans="1:22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9" t="s">
        <v>8331</v>
      </c>
      <c r="R2125" t="s">
        <v>8332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>
        <f t="shared" si="203"/>
        <v>1</v>
      </c>
    </row>
    <row r="2126" spans="1:22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9" t="s">
        <v>8331</v>
      </c>
      <c r="R2126" t="s">
        <v>8332</v>
      </c>
      <c r="S2126" s="13">
        <f t="shared" si="200"/>
        <v>40464.028182870366</v>
      </c>
      <c r="T2126" s="13">
        <f t="shared" si="201"/>
        <v>40512.208333333336</v>
      </c>
      <c r="U2126">
        <f t="shared" si="202"/>
        <v>2010</v>
      </c>
      <c r="V2126">
        <f t="shared" si="203"/>
        <v>10</v>
      </c>
    </row>
    <row r="2127" spans="1:22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9" t="s">
        <v>8331</v>
      </c>
      <c r="R2127" t="s">
        <v>8332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>
        <f t="shared" si="203"/>
        <v>7</v>
      </c>
    </row>
    <row r="2128" spans="1:22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9" t="s">
        <v>8331</v>
      </c>
      <c r="R2128" t="s">
        <v>8332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>
        <f t="shared" si="203"/>
        <v>11</v>
      </c>
    </row>
    <row r="2129" spans="1:22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9" t="s">
        <v>8331</v>
      </c>
      <c r="R2129" t="s">
        <v>8332</v>
      </c>
      <c r="S2129" s="13">
        <f t="shared" si="200"/>
        <v>42045.50535879629</v>
      </c>
      <c r="T2129" s="13">
        <f t="shared" si="201"/>
        <v>42075.463692129633</v>
      </c>
      <c r="U2129">
        <f t="shared" si="202"/>
        <v>2015</v>
      </c>
      <c r="V2129">
        <f t="shared" si="203"/>
        <v>2</v>
      </c>
    </row>
    <row r="2130" spans="1:22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9" t="s">
        <v>8331</v>
      </c>
      <c r="R2130" t="s">
        <v>8332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>
        <f t="shared" si="203"/>
        <v>7</v>
      </c>
    </row>
    <row r="2131" spans="1:22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9" t="s">
        <v>8331</v>
      </c>
      <c r="R2131" t="s">
        <v>8332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>
        <f t="shared" si="203"/>
        <v>2</v>
      </c>
    </row>
    <row r="2132" spans="1:22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9" t="s">
        <v>8331</v>
      </c>
      <c r="R2132" t="s">
        <v>8332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>
        <f t="shared" si="203"/>
        <v>7</v>
      </c>
    </row>
    <row r="2133" spans="1:22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9" t="s">
        <v>8331</v>
      </c>
      <c r="R2133" t="s">
        <v>8332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>
        <f t="shared" si="203"/>
        <v>6</v>
      </c>
    </row>
    <row r="2134" spans="1:22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9" t="s">
        <v>8331</v>
      </c>
      <c r="R2134" t="s">
        <v>8332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>
        <f t="shared" si="203"/>
        <v>1</v>
      </c>
    </row>
    <row r="2135" spans="1:22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9" t="s">
        <v>8331</v>
      </c>
      <c r="R2135" t="s">
        <v>8332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>
        <f t="shared" si="203"/>
        <v>3</v>
      </c>
    </row>
    <row r="2136" spans="1:22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9" t="s">
        <v>8331</v>
      </c>
      <c r="R2136" t="s">
        <v>8332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>
        <f t="shared" si="203"/>
        <v>3</v>
      </c>
    </row>
    <row r="2137" spans="1:22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9" t="s">
        <v>8331</v>
      </c>
      <c r="R2137" t="s">
        <v>8332</v>
      </c>
      <c r="S2137" s="13">
        <f t="shared" si="200"/>
        <v>41156.963344907403</v>
      </c>
      <c r="T2137" s="13">
        <f t="shared" si="201"/>
        <v>41186.963344907403</v>
      </c>
      <c r="U2137">
        <f t="shared" si="202"/>
        <v>2012</v>
      </c>
      <c r="V2137">
        <f t="shared" si="203"/>
        <v>9</v>
      </c>
    </row>
    <row r="2138" spans="1:22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9" t="s">
        <v>8331</v>
      </c>
      <c r="R2138" t="s">
        <v>8332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>
        <f t="shared" si="203"/>
        <v>9</v>
      </c>
    </row>
    <row r="2139" spans="1:22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9" t="s">
        <v>8331</v>
      </c>
      <c r="R2139" t="s">
        <v>8332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>
        <f t="shared" si="203"/>
        <v>11</v>
      </c>
    </row>
    <row r="2140" spans="1:22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9" t="s">
        <v>8331</v>
      </c>
      <c r="R2140" t="s">
        <v>8332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>
        <f t="shared" si="203"/>
        <v>10</v>
      </c>
    </row>
    <row r="2141" spans="1:22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9" t="s">
        <v>8331</v>
      </c>
      <c r="R2141" t="s">
        <v>8332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>
        <f t="shared" si="203"/>
        <v>10</v>
      </c>
    </row>
    <row r="2142" spans="1:22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9" t="s">
        <v>8331</v>
      </c>
      <c r="R2142" t="s">
        <v>8332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2012</v>
      </c>
      <c r="V2142">
        <f t="shared" si="203"/>
        <v>12</v>
      </c>
    </row>
    <row r="2143" spans="1:22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9" t="s">
        <v>8331</v>
      </c>
      <c r="R2143" t="s">
        <v>8332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>
        <f t="shared" si="203"/>
        <v>10</v>
      </c>
    </row>
    <row r="2144" spans="1:22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9" t="s">
        <v>8331</v>
      </c>
      <c r="R2144" t="s">
        <v>8332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>
        <f t="shared" si="203"/>
        <v>12</v>
      </c>
    </row>
    <row r="2145" spans="1:22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9" t="s">
        <v>8331</v>
      </c>
      <c r="R2145" t="s">
        <v>8332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>
        <f t="shared" si="203"/>
        <v>6</v>
      </c>
    </row>
    <row r="2146" spans="1:22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9" t="s">
        <v>8331</v>
      </c>
      <c r="R2146" t="s">
        <v>8332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>
        <f t="shared" si="203"/>
        <v>8</v>
      </c>
    </row>
    <row r="2147" spans="1:22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9" t="s">
        <v>8331</v>
      </c>
      <c r="R2147" t="s">
        <v>8332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>
        <f t="shared" si="203"/>
        <v>10</v>
      </c>
    </row>
    <row r="2148" spans="1:22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9" t="s">
        <v>8331</v>
      </c>
      <c r="R2148" t="s">
        <v>8332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>
        <f t="shared" si="203"/>
        <v>1</v>
      </c>
    </row>
    <row r="2149" spans="1:22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9" t="s">
        <v>8331</v>
      </c>
      <c r="R2149" t="s">
        <v>8332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>
        <f t="shared" si="203"/>
        <v>10</v>
      </c>
    </row>
    <row r="2150" spans="1:22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9" t="s">
        <v>8331</v>
      </c>
      <c r="R2150" t="s">
        <v>8332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>
        <f t="shared" si="203"/>
        <v>3</v>
      </c>
    </row>
    <row r="2151" spans="1:22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9" t="s">
        <v>8331</v>
      </c>
      <c r="R2151" t="s">
        <v>8332</v>
      </c>
      <c r="S2151" s="13">
        <f t="shared" si="200"/>
        <v>40355.024953703702</v>
      </c>
      <c r="T2151" s="13">
        <f t="shared" si="201"/>
        <v>40390</v>
      </c>
      <c r="U2151">
        <f t="shared" si="202"/>
        <v>2010</v>
      </c>
      <c r="V2151">
        <f t="shared" si="203"/>
        <v>6</v>
      </c>
    </row>
    <row r="2152" spans="1:22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9" t="s">
        <v>8331</v>
      </c>
      <c r="R2152" t="s">
        <v>8332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>
        <f t="shared" si="203"/>
        <v>6</v>
      </c>
    </row>
    <row r="2153" spans="1:22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9" t="s">
        <v>8331</v>
      </c>
      <c r="R2153" t="s">
        <v>8332</v>
      </c>
      <c r="S2153" s="13">
        <f t="shared" si="200"/>
        <v>42520.847384259265</v>
      </c>
      <c r="T2153" s="13">
        <f t="shared" si="201"/>
        <v>42550.847384259265</v>
      </c>
      <c r="U2153">
        <f t="shared" si="202"/>
        <v>2016</v>
      </c>
      <c r="V2153">
        <f t="shared" si="203"/>
        <v>5</v>
      </c>
    </row>
    <row r="2154" spans="1:22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9" t="s">
        <v>8331</v>
      </c>
      <c r="R2154" t="s">
        <v>8332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>
        <f t="shared" si="203"/>
        <v>2</v>
      </c>
    </row>
    <row r="2155" spans="1:22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9" t="s">
        <v>8331</v>
      </c>
      <c r="R2155" t="s">
        <v>8332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2014</v>
      </c>
      <c r="V2155">
        <f t="shared" si="203"/>
        <v>12</v>
      </c>
    </row>
    <row r="2156" spans="1:22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9" t="s">
        <v>8331</v>
      </c>
      <c r="R2156" t="s">
        <v>8332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>
        <f t="shared" si="203"/>
        <v>1</v>
      </c>
    </row>
    <row r="2157" spans="1:22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9" t="s">
        <v>8331</v>
      </c>
      <c r="R2157" t="s">
        <v>8332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>
        <f t="shared" si="203"/>
        <v>3</v>
      </c>
    </row>
    <row r="2158" spans="1:22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9" t="s">
        <v>8331</v>
      </c>
      <c r="R2158" t="s">
        <v>8332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>
        <f t="shared" si="203"/>
        <v>8</v>
      </c>
    </row>
    <row r="2159" spans="1:22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9" t="s">
        <v>8331</v>
      </c>
      <c r="R2159" t="s">
        <v>8332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>
        <f t="shared" si="203"/>
        <v>11</v>
      </c>
    </row>
    <row r="2160" spans="1:22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9" t="s">
        <v>8331</v>
      </c>
      <c r="R2160" t="s">
        <v>8332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2012</v>
      </c>
      <c r="V2160">
        <f t="shared" si="203"/>
        <v>12</v>
      </c>
    </row>
    <row r="2161" spans="1:22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9" t="s">
        <v>8331</v>
      </c>
      <c r="R2161" t="s">
        <v>8332</v>
      </c>
      <c r="S2161" s="13">
        <f t="shared" si="200"/>
        <v>40710.731180555551</v>
      </c>
      <c r="T2161" s="13">
        <f t="shared" si="201"/>
        <v>40740.731180555551</v>
      </c>
      <c r="U2161">
        <f t="shared" si="202"/>
        <v>2011</v>
      </c>
      <c r="V2161">
        <f t="shared" si="203"/>
        <v>6</v>
      </c>
    </row>
    <row r="2162" spans="1:22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9" t="s">
        <v>8331</v>
      </c>
      <c r="R2162" t="s">
        <v>8332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>
        <f t="shared" si="203"/>
        <v>4</v>
      </c>
    </row>
    <row r="2163" spans="1:22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9" t="s">
        <v>8323</v>
      </c>
      <c r="R2163" t="s">
        <v>8324</v>
      </c>
      <c r="S2163" s="13">
        <f t="shared" si="200"/>
        <v>42240.852534722217</v>
      </c>
      <c r="T2163" s="13">
        <f t="shared" si="201"/>
        <v>42270.852534722217</v>
      </c>
      <c r="U2163">
        <f t="shared" si="202"/>
        <v>2015</v>
      </c>
      <c r="V2163">
        <f t="shared" si="203"/>
        <v>8</v>
      </c>
    </row>
    <row r="2164" spans="1:22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9" t="s">
        <v>8323</v>
      </c>
      <c r="R2164" t="s">
        <v>8324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>
        <f t="shared" si="203"/>
        <v>6</v>
      </c>
    </row>
    <row r="2165" spans="1:22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9" t="s">
        <v>8323</v>
      </c>
      <c r="R2165" t="s">
        <v>8324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>
        <f t="shared" si="203"/>
        <v>4</v>
      </c>
    </row>
    <row r="2166" spans="1:22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9" t="s">
        <v>8323</v>
      </c>
      <c r="R2166" t="s">
        <v>8324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>
        <f t="shared" si="203"/>
        <v>5</v>
      </c>
    </row>
    <row r="2167" spans="1:22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9" t="s">
        <v>8323</v>
      </c>
      <c r="R2167" t="s">
        <v>8324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>
        <f t="shared" si="203"/>
        <v>3</v>
      </c>
    </row>
    <row r="2168" spans="1:22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9" t="s">
        <v>8323</v>
      </c>
      <c r="R2168" t="s">
        <v>8324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>
        <f t="shared" si="203"/>
        <v>10</v>
      </c>
    </row>
    <row r="2169" spans="1:22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9" t="s">
        <v>8323</v>
      </c>
      <c r="R2169" t="s">
        <v>8324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>
        <f t="shared" si="203"/>
        <v>9</v>
      </c>
    </row>
    <row r="2170" spans="1:22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9" t="s">
        <v>8323</v>
      </c>
      <c r="R2170" t="s">
        <v>8324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>
        <f t="shared" si="203"/>
        <v>1</v>
      </c>
    </row>
    <row r="2171" spans="1:22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9" t="s">
        <v>8323</v>
      </c>
      <c r="R2171" t="s">
        <v>8324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>
        <f t="shared" si="203"/>
        <v>2</v>
      </c>
    </row>
    <row r="2172" spans="1:22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9" t="s">
        <v>8323</v>
      </c>
      <c r="R2172" t="s">
        <v>8324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>
        <f t="shared" si="203"/>
        <v>7</v>
      </c>
    </row>
    <row r="2173" spans="1:22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9" t="s">
        <v>8323</v>
      </c>
      <c r="R2173" t="s">
        <v>8324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>
        <f t="shared" si="203"/>
        <v>5</v>
      </c>
    </row>
    <row r="2174" spans="1:22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9" t="s">
        <v>8323</v>
      </c>
      <c r="R2174" t="s">
        <v>8324</v>
      </c>
      <c r="S2174" s="13">
        <f t="shared" si="200"/>
        <v>42082.580092592587</v>
      </c>
      <c r="T2174" s="13">
        <f t="shared" si="201"/>
        <v>42112.580092592587</v>
      </c>
      <c r="U2174">
        <f t="shared" si="202"/>
        <v>2015</v>
      </c>
      <c r="V2174">
        <f t="shared" si="203"/>
        <v>3</v>
      </c>
    </row>
    <row r="2175" spans="1:22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9" t="s">
        <v>8323</v>
      </c>
      <c r="R2175" t="s">
        <v>8324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>
        <f t="shared" si="203"/>
        <v>8</v>
      </c>
    </row>
    <row r="2176" spans="1:22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9" t="s">
        <v>8323</v>
      </c>
      <c r="R2176" t="s">
        <v>8324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>
        <f t="shared" si="203"/>
        <v>4</v>
      </c>
    </row>
    <row r="2177" spans="1:22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9" t="s">
        <v>8323</v>
      </c>
      <c r="R2177" t="s">
        <v>8324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s="9" t="s">
        <v>8323</v>
      </c>
      <c r="R2178" t="s">
        <v>8324</v>
      </c>
      <c r="S2178" s="13">
        <f t="shared" si="200"/>
        <v>42096.633206018523</v>
      </c>
      <c r="T2178" s="13">
        <f t="shared" si="201"/>
        <v>42126.633206018523</v>
      </c>
      <c r="U2178">
        <f t="shared" si="202"/>
        <v>2015</v>
      </c>
      <c r="V2178">
        <f t="shared" si="203"/>
        <v>4</v>
      </c>
    </row>
    <row r="2179" spans="1:22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ROUND(E2179/D2179*100,0)</f>
        <v>100</v>
      </c>
      <c r="P2179">
        <f t="shared" ref="P2179:P2242" si="205">IFERROR(ROUND(E2179/L2179,2),0)</f>
        <v>65.87</v>
      </c>
      <c r="Q2179" s="9" t="s">
        <v>8323</v>
      </c>
      <c r="R2179" t="s">
        <v>8324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>
        <f t="shared" ref="U2179:U2242" si="208">YEAR(S2179)</f>
        <v>2016</v>
      </c>
      <c r="V2179">
        <f t="shared" ref="V2179:V2242" si="209">MONTH(S2179)</f>
        <v>5</v>
      </c>
    </row>
    <row r="2180" spans="1:22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9" t="s">
        <v>8323</v>
      </c>
      <c r="R2180" t="s">
        <v>8324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2016</v>
      </c>
      <c r="V2180">
        <f t="shared" si="209"/>
        <v>12</v>
      </c>
    </row>
    <row r="2181" spans="1:22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9" t="s">
        <v>8323</v>
      </c>
      <c r="R2181" t="s">
        <v>8324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>
        <f t="shared" si="209"/>
        <v>3</v>
      </c>
    </row>
    <row r="2182" spans="1:22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9" t="s">
        <v>8323</v>
      </c>
      <c r="R2182" t="s">
        <v>8324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>
        <f t="shared" si="209"/>
        <v>10</v>
      </c>
    </row>
    <row r="2183" spans="1:22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9" t="s">
        <v>8331</v>
      </c>
      <c r="R2183" t="s">
        <v>8349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>
        <f t="shared" si="209"/>
        <v>2</v>
      </c>
    </row>
    <row r="2184" spans="1:22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9" t="s">
        <v>8331</v>
      </c>
      <c r="R2184" t="s">
        <v>8349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>
        <f t="shared" si="209"/>
        <v>8</v>
      </c>
    </row>
    <row r="2185" spans="1:22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9" t="s">
        <v>8331</v>
      </c>
      <c r="R2185" t="s">
        <v>8349</v>
      </c>
      <c r="S2185" s="13">
        <f t="shared" si="206"/>
        <v>42745.365474537044</v>
      </c>
      <c r="T2185" s="13">
        <f t="shared" si="207"/>
        <v>42775.208333333328</v>
      </c>
      <c r="U2185">
        <f t="shared" si="208"/>
        <v>2017</v>
      </c>
      <c r="V2185">
        <f t="shared" si="209"/>
        <v>1</v>
      </c>
    </row>
    <row r="2186" spans="1:22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9" t="s">
        <v>8331</v>
      </c>
      <c r="R2186" t="s">
        <v>8349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>
        <f t="shared" si="209"/>
        <v>1</v>
      </c>
    </row>
    <row r="2187" spans="1:22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9" t="s">
        <v>8331</v>
      </c>
      <c r="R2187" t="s">
        <v>8349</v>
      </c>
      <c r="S2187" s="13">
        <f t="shared" si="206"/>
        <v>41319.349988425929</v>
      </c>
      <c r="T2187" s="13">
        <f t="shared" si="207"/>
        <v>41359.349988425929</v>
      </c>
      <c r="U2187">
        <f t="shared" si="208"/>
        <v>2013</v>
      </c>
      <c r="V2187">
        <f t="shared" si="209"/>
        <v>2</v>
      </c>
    </row>
    <row r="2188" spans="1:22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9" t="s">
        <v>8331</v>
      </c>
      <c r="R2188" t="s">
        <v>8349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>
        <f t="shared" si="209"/>
        <v>8</v>
      </c>
    </row>
    <row r="2189" spans="1:22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9" t="s">
        <v>8331</v>
      </c>
      <c r="R2189" t="s">
        <v>8349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>
        <f t="shared" si="209"/>
        <v>3</v>
      </c>
    </row>
    <row r="2190" spans="1:22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9" t="s">
        <v>8331</v>
      </c>
      <c r="R2190" t="s">
        <v>8349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>
        <f t="shared" si="209"/>
        <v>9</v>
      </c>
    </row>
    <row r="2191" spans="1:22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9" t="s">
        <v>8331</v>
      </c>
      <c r="R2191" t="s">
        <v>8349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>
        <f t="shared" si="209"/>
        <v>4</v>
      </c>
    </row>
    <row r="2192" spans="1:22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9" t="s">
        <v>8331</v>
      </c>
      <c r="R2192" t="s">
        <v>8349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>
        <f t="shared" si="209"/>
        <v>2</v>
      </c>
    </row>
    <row r="2193" spans="1:22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9" t="s">
        <v>8331</v>
      </c>
      <c r="R2193" t="s">
        <v>8349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>
        <f t="shared" si="209"/>
        <v>2</v>
      </c>
    </row>
    <row r="2194" spans="1:22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9" t="s">
        <v>8331</v>
      </c>
      <c r="R2194" t="s">
        <v>8349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>
        <f t="shared" si="209"/>
        <v>11</v>
      </c>
    </row>
    <row r="2195" spans="1:22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9" t="s">
        <v>8331</v>
      </c>
      <c r="R2195" t="s">
        <v>8349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>
        <f t="shared" si="209"/>
        <v>10</v>
      </c>
    </row>
    <row r="2196" spans="1:22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9" t="s">
        <v>8331</v>
      </c>
      <c r="R2196" t="s">
        <v>8349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>
        <f t="shared" si="209"/>
        <v>2</v>
      </c>
    </row>
    <row r="2197" spans="1:22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9" t="s">
        <v>8331</v>
      </c>
      <c r="R2197" t="s">
        <v>8349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>
        <f t="shared" si="209"/>
        <v>7</v>
      </c>
    </row>
    <row r="2198" spans="1:22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9" t="s">
        <v>8331</v>
      </c>
      <c r="R2198" t="s">
        <v>8349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>
        <f t="shared" si="209"/>
        <v>11</v>
      </c>
    </row>
    <row r="2199" spans="1:22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9" t="s">
        <v>8331</v>
      </c>
      <c r="R2199" t="s">
        <v>8349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>
        <f t="shared" si="209"/>
        <v>1</v>
      </c>
    </row>
    <row r="2200" spans="1:22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9" t="s">
        <v>8331</v>
      </c>
      <c r="R2200" t="s">
        <v>8349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>
        <f t="shared" si="209"/>
        <v>10</v>
      </c>
    </row>
    <row r="2201" spans="1:22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9" t="s">
        <v>8331</v>
      </c>
      <c r="R2201" t="s">
        <v>8349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>
        <f t="shared" si="209"/>
        <v>9</v>
      </c>
    </row>
    <row r="2202" spans="1:22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9" t="s">
        <v>8331</v>
      </c>
      <c r="R2202" t="s">
        <v>8349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2015</v>
      </c>
      <c r="V2202">
        <f t="shared" si="209"/>
        <v>6</v>
      </c>
    </row>
    <row r="2203" spans="1:22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9" t="s">
        <v>8323</v>
      </c>
      <c r="R2203" t="s">
        <v>8328</v>
      </c>
      <c r="S2203" s="13">
        <f t="shared" si="206"/>
        <v>41276.846817129634</v>
      </c>
      <c r="T2203" s="13">
        <f t="shared" si="207"/>
        <v>41290.846817129634</v>
      </c>
      <c r="U2203">
        <f t="shared" si="208"/>
        <v>2013</v>
      </c>
      <c r="V2203">
        <f t="shared" si="209"/>
        <v>1</v>
      </c>
    </row>
    <row r="2204" spans="1:22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9" t="s">
        <v>8323</v>
      </c>
      <c r="R2204" t="s">
        <v>8328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>
        <f t="shared" si="209"/>
        <v>10</v>
      </c>
    </row>
    <row r="2205" spans="1:22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9" t="s">
        <v>8323</v>
      </c>
      <c r="R2205" t="s">
        <v>8328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>
        <f t="shared" si="209"/>
        <v>8</v>
      </c>
    </row>
    <row r="2206" spans="1:22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9" t="s">
        <v>8323</v>
      </c>
      <c r="R2206" t="s">
        <v>8328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>
        <f t="shared" si="209"/>
        <v>2</v>
      </c>
    </row>
    <row r="2207" spans="1:22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9" t="s">
        <v>8323</v>
      </c>
      <c r="R2207" t="s">
        <v>8328</v>
      </c>
      <c r="S2207" s="13">
        <f t="shared" si="206"/>
        <v>41031.82163194444</v>
      </c>
      <c r="T2207" s="13">
        <f t="shared" si="207"/>
        <v>41061.82163194444</v>
      </c>
      <c r="U2207">
        <f t="shared" si="208"/>
        <v>2012</v>
      </c>
      <c r="V2207">
        <f t="shared" si="209"/>
        <v>5</v>
      </c>
    </row>
    <row r="2208" spans="1:22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9" t="s">
        <v>8323</v>
      </c>
      <c r="R2208" t="s">
        <v>8328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>
        <f t="shared" si="209"/>
        <v>3</v>
      </c>
    </row>
    <row r="2209" spans="1:22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9" t="s">
        <v>8323</v>
      </c>
      <c r="R2209" t="s">
        <v>8328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>
        <f t="shared" si="209"/>
        <v>10</v>
      </c>
    </row>
    <row r="2210" spans="1:22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9" t="s">
        <v>8323</v>
      </c>
      <c r="R2210" t="s">
        <v>8328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>
        <f t="shared" si="209"/>
        <v>2</v>
      </c>
    </row>
    <row r="2211" spans="1:22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9" t="s">
        <v>8323</v>
      </c>
      <c r="R2211" t="s">
        <v>8328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>
        <f t="shared" si="209"/>
        <v>4</v>
      </c>
    </row>
    <row r="2212" spans="1:22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9" t="s">
        <v>8323</v>
      </c>
      <c r="R2212" t="s">
        <v>8328</v>
      </c>
      <c r="S2212" s="13">
        <f t="shared" si="206"/>
        <v>40956.066087962965</v>
      </c>
      <c r="T2212" s="13">
        <f t="shared" si="207"/>
        <v>41013.73333333333</v>
      </c>
      <c r="U2212">
        <f t="shared" si="208"/>
        <v>2012</v>
      </c>
      <c r="V2212">
        <f t="shared" si="209"/>
        <v>2</v>
      </c>
    </row>
    <row r="2213" spans="1:22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9" t="s">
        <v>8323</v>
      </c>
      <c r="R2213" t="s">
        <v>8328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>
        <f t="shared" si="209"/>
        <v>3</v>
      </c>
    </row>
    <row r="2214" spans="1:22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9" t="s">
        <v>8323</v>
      </c>
      <c r="R2214" t="s">
        <v>8328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>
        <f t="shared" si="209"/>
        <v>10</v>
      </c>
    </row>
    <row r="2215" spans="1:22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9" t="s">
        <v>8323</v>
      </c>
      <c r="R2215" t="s">
        <v>8328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>
        <f t="shared" si="209"/>
        <v>4</v>
      </c>
    </row>
    <row r="2216" spans="1:22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9" t="s">
        <v>8323</v>
      </c>
      <c r="R2216" t="s">
        <v>8328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>
        <f t="shared" si="209"/>
        <v>1</v>
      </c>
    </row>
    <row r="2217" spans="1:22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9" t="s">
        <v>8323</v>
      </c>
      <c r="R2217" t="s">
        <v>8328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>
        <f t="shared" si="209"/>
        <v>2</v>
      </c>
    </row>
    <row r="2218" spans="1:22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9" t="s">
        <v>8323</v>
      </c>
      <c r="R2218" t="s">
        <v>8328</v>
      </c>
      <c r="S2218" s="13">
        <f t="shared" si="206"/>
        <v>42194.751678240747</v>
      </c>
      <c r="T2218" s="13">
        <f t="shared" si="207"/>
        <v>42208.751678240747</v>
      </c>
      <c r="U2218">
        <f t="shared" si="208"/>
        <v>2015</v>
      </c>
      <c r="V2218">
        <f t="shared" si="209"/>
        <v>7</v>
      </c>
    </row>
    <row r="2219" spans="1:22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9" t="s">
        <v>8323</v>
      </c>
      <c r="R2219" t="s">
        <v>8328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>
        <f t="shared" si="209"/>
        <v>10</v>
      </c>
    </row>
    <row r="2220" spans="1:22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9" t="s">
        <v>8323</v>
      </c>
      <c r="R2220" t="s">
        <v>8328</v>
      </c>
      <c r="S2220" s="13">
        <f t="shared" si="206"/>
        <v>41127.812303240738</v>
      </c>
      <c r="T2220" s="13">
        <f t="shared" si="207"/>
        <v>41150</v>
      </c>
      <c r="U2220">
        <f t="shared" si="208"/>
        <v>2012</v>
      </c>
      <c r="V2220">
        <f t="shared" si="209"/>
        <v>8</v>
      </c>
    </row>
    <row r="2221" spans="1:22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9" t="s">
        <v>8323</v>
      </c>
      <c r="R2221" t="s">
        <v>8328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>
        <f t="shared" si="209"/>
        <v>7</v>
      </c>
    </row>
    <row r="2222" spans="1:22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9" t="s">
        <v>8323</v>
      </c>
      <c r="R2222" t="s">
        <v>8328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>
        <f t="shared" si="209"/>
        <v>6</v>
      </c>
    </row>
    <row r="2223" spans="1:22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9" t="s">
        <v>8331</v>
      </c>
      <c r="R2223" t="s">
        <v>8349</v>
      </c>
      <c r="S2223" s="13">
        <f t="shared" si="206"/>
        <v>42452.666770833333</v>
      </c>
      <c r="T2223" s="13">
        <f t="shared" si="207"/>
        <v>42483</v>
      </c>
      <c r="U2223">
        <f t="shared" si="208"/>
        <v>2016</v>
      </c>
      <c r="V2223">
        <f t="shared" si="209"/>
        <v>3</v>
      </c>
    </row>
    <row r="2224" spans="1:22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9" t="s">
        <v>8331</v>
      </c>
      <c r="R2224" t="s">
        <v>8349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2011</v>
      </c>
      <c r="V2224">
        <f t="shared" si="209"/>
        <v>12</v>
      </c>
    </row>
    <row r="2225" spans="1:22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9" t="s">
        <v>8331</v>
      </c>
      <c r="R2225" t="s">
        <v>8349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>
        <f t="shared" si="209"/>
        <v>5</v>
      </c>
    </row>
    <row r="2226" spans="1:22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9" t="s">
        <v>8331</v>
      </c>
      <c r="R2226" t="s">
        <v>8349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>
        <f t="shared" si="209"/>
        <v>10</v>
      </c>
    </row>
    <row r="2227" spans="1:22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9" t="s">
        <v>8331</v>
      </c>
      <c r="R2227" t="s">
        <v>8349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>
        <f t="shared" si="209"/>
        <v>8</v>
      </c>
    </row>
    <row r="2228" spans="1:22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9" t="s">
        <v>8331</v>
      </c>
      <c r="R2228" t="s">
        <v>8349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>
        <f t="shared" si="209"/>
        <v>1</v>
      </c>
    </row>
    <row r="2229" spans="1:22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9" t="s">
        <v>8331</v>
      </c>
      <c r="R2229" t="s">
        <v>8349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>
        <f t="shared" si="209"/>
        <v>10</v>
      </c>
    </row>
    <row r="2230" spans="1:22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9" t="s">
        <v>8331</v>
      </c>
      <c r="R2230" t="s">
        <v>8349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>
        <f t="shared" si="209"/>
        <v>7</v>
      </c>
    </row>
    <row r="2231" spans="1:22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9" t="s">
        <v>8331</v>
      </c>
      <c r="R2231" t="s">
        <v>8349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>
        <f t="shared" si="209"/>
        <v>7</v>
      </c>
    </row>
    <row r="2232" spans="1:22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9" t="s">
        <v>8331</v>
      </c>
      <c r="R2232" t="s">
        <v>8349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>
        <f t="shared" si="209"/>
        <v>3</v>
      </c>
    </row>
    <row r="2233" spans="1:22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9" t="s">
        <v>8331</v>
      </c>
      <c r="R2233" t="s">
        <v>8349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>
        <f t="shared" si="209"/>
        <v>5</v>
      </c>
    </row>
    <row r="2234" spans="1:22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9" t="s">
        <v>8331</v>
      </c>
      <c r="R2234" t="s">
        <v>8349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2014</v>
      </c>
      <c r="V2234">
        <f t="shared" si="209"/>
        <v>6</v>
      </c>
    </row>
    <row r="2235" spans="1:22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9" t="s">
        <v>8331</v>
      </c>
      <c r="R2235" t="s">
        <v>8349</v>
      </c>
      <c r="S2235" s="13">
        <f t="shared" si="206"/>
        <v>42331.378923611104</v>
      </c>
      <c r="T2235" s="13">
        <f t="shared" si="207"/>
        <v>42352</v>
      </c>
      <c r="U2235">
        <f t="shared" si="208"/>
        <v>2015</v>
      </c>
      <c r="V2235">
        <f t="shared" si="209"/>
        <v>11</v>
      </c>
    </row>
    <row r="2236" spans="1:22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9" t="s">
        <v>8331</v>
      </c>
      <c r="R2236" t="s">
        <v>8349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2016</v>
      </c>
      <c r="V2236">
        <f t="shared" si="209"/>
        <v>12</v>
      </c>
    </row>
    <row r="2237" spans="1:22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9" t="s">
        <v>8331</v>
      </c>
      <c r="R2237" t="s">
        <v>8349</v>
      </c>
      <c r="S2237" s="13">
        <f t="shared" si="206"/>
        <v>42062.022118055553</v>
      </c>
      <c r="T2237" s="13">
        <f t="shared" si="207"/>
        <v>42091.980451388896</v>
      </c>
      <c r="U2237">
        <f t="shared" si="208"/>
        <v>2015</v>
      </c>
      <c r="V2237">
        <f t="shared" si="209"/>
        <v>2</v>
      </c>
    </row>
    <row r="2238" spans="1:22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9" t="s">
        <v>8331</v>
      </c>
      <c r="R2238" t="s">
        <v>8349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>
        <f t="shared" si="209"/>
        <v>1</v>
      </c>
    </row>
    <row r="2239" spans="1:22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9" t="s">
        <v>8331</v>
      </c>
      <c r="R2239" t="s">
        <v>8349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>
        <f t="shared" si="209"/>
        <v>10</v>
      </c>
    </row>
    <row r="2240" spans="1:22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9" t="s">
        <v>8331</v>
      </c>
      <c r="R2240" t="s">
        <v>8349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>
        <f t="shared" si="209"/>
        <v>2</v>
      </c>
    </row>
    <row r="2241" spans="1:22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9" t="s">
        <v>8331</v>
      </c>
      <c r="R2241" t="s">
        <v>8349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>
        <f t="shared" si="209"/>
        <v>10</v>
      </c>
    </row>
    <row r="2242" spans="1:22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s="9" t="s">
        <v>8331</v>
      </c>
      <c r="R2242" t="s">
        <v>8349</v>
      </c>
      <c r="S2242" s="13">
        <f t="shared" si="206"/>
        <v>42452.825740740736</v>
      </c>
      <c r="T2242" s="13">
        <f t="shared" si="207"/>
        <v>42482.825740740736</v>
      </c>
      <c r="U2242">
        <f t="shared" si="208"/>
        <v>2016</v>
      </c>
      <c r="V2242">
        <f t="shared" si="209"/>
        <v>3</v>
      </c>
    </row>
    <row r="2243" spans="1:22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ROUND(E2243/D2243*100,0)</f>
        <v>806</v>
      </c>
      <c r="P2243">
        <f t="shared" ref="P2243:P2306" si="211">IFERROR(ROUND(E2243/L2243,2),0)</f>
        <v>49.47</v>
      </c>
      <c r="Q2243" s="9" t="s">
        <v>8331</v>
      </c>
      <c r="R2243" t="s">
        <v>8349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>
        <f t="shared" ref="U2243:U2306" si="214">YEAR(S2243)</f>
        <v>2017</v>
      </c>
      <c r="V2243">
        <f t="shared" ref="V2243:V2306" si="215">MONTH(S2243)</f>
        <v>1</v>
      </c>
    </row>
    <row r="2244" spans="1:22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9" t="s">
        <v>8331</v>
      </c>
      <c r="R2244" t="s">
        <v>8349</v>
      </c>
      <c r="S2244" s="13">
        <f t="shared" si="212"/>
        <v>41569.575613425928</v>
      </c>
      <c r="T2244" s="13">
        <f t="shared" si="213"/>
        <v>41605.126388888886</v>
      </c>
      <c r="U2244">
        <f t="shared" si="214"/>
        <v>2013</v>
      </c>
      <c r="V2244">
        <f t="shared" si="215"/>
        <v>10</v>
      </c>
    </row>
    <row r="2245" spans="1:22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9" t="s">
        <v>8331</v>
      </c>
      <c r="R2245" t="s">
        <v>8349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2017</v>
      </c>
      <c r="V2245">
        <f t="shared" si="215"/>
        <v>3</v>
      </c>
    </row>
    <row r="2246" spans="1:22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9" t="s">
        <v>8331</v>
      </c>
      <c r="R2246" t="s">
        <v>8349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>
        <f t="shared" si="215"/>
        <v>10</v>
      </c>
    </row>
    <row r="2247" spans="1:22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9" t="s">
        <v>8331</v>
      </c>
      <c r="R2247" t="s">
        <v>8349</v>
      </c>
      <c r="S2247" s="13">
        <f t="shared" si="212"/>
        <v>41660.708530092597</v>
      </c>
      <c r="T2247" s="13">
        <f t="shared" si="213"/>
        <v>41691.75</v>
      </c>
      <c r="U2247">
        <f t="shared" si="214"/>
        <v>2014</v>
      </c>
      <c r="V2247">
        <f t="shared" si="215"/>
        <v>1</v>
      </c>
    </row>
    <row r="2248" spans="1:22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9" t="s">
        <v>8331</v>
      </c>
      <c r="R2248" t="s">
        <v>8349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>
        <f t="shared" si="215"/>
        <v>8</v>
      </c>
    </row>
    <row r="2249" spans="1:22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9" t="s">
        <v>8331</v>
      </c>
      <c r="R2249" t="s">
        <v>8349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>
        <f t="shared" si="215"/>
        <v>7</v>
      </c>
    </row>
    <row r="2250" spans="1:22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9" t="s">
        <v>8331</v>
      </c>
      <c r="R2250" t="s">
        <v>8349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>
        <f t="shared" si="215"/>
        <v>11</v>
      </c>
    </row>
    <row r="2251" spans="1:22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9" t="s">
        <v>8331</v>
      </c>
      <c r="R2251" t="s">
        <v>8349</v>
      </c>
      <c r="S2251" s="13">
        <f t="shared" si="212"/>
        <v>41336.703298611108</v>
      </c>
      <c r="T2251" s="13">
        <f t="shared" si="213"/>
        <v>41366.661631944444</v>
      </c>
      <c r="U2251">
        <f t="shared" si="214"/>
        <v>2013</v>
      </c>
      <c r="V2251">
        <f t="shared" si="215"/>
        <v>3</v>
      </c>
    </row>
    <row r="2252" spans="1:22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9" t="s">
        <v>8331</v>
      </c>
      <c r="R2252" t="s">
        <v>8349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>
        <f t="shared" si="215"/>
        <v>11</v>
      </c>
    </row>
    <row r="2253" spans="1:22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9" t="s">
        <v>8331</v>
      </c>
      <c r="R2253" t="s">
        <v>8349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>
        <f t="shared" si="215"/>
        <v>7</v>
      </c>
    </row>
    <row r="2254" spans="1:22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9" t="s">
        <v>8331</v>
      </c>
      <c r="R2254" t="s">
        <v>8349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>
        <f t="shared" si="215"/>
        <v>7</v>
      </c>
    </row>
    <row r="2255" spans="1:22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9" t="s">
        <v>8331</v>
      </c>
      <c r="R2255" t="s">
        <v>8349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>
        <f t="shared" si="215"/>
        <v>10</v>
      </c>
    </row>
    <row r="2256" spans="1:22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9" t="s">
        <v>8331</v>
      </c>
      <c r="R2256" t="s">
        <v>8349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>
        <f t="shared" si="215"/>
        <v>1</v>
      </c>
    </row>
    <row r="2257" spans="1:22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9" t="s">
        <v>8331</v>
      </c>
      <c r="R2257" t="s">
        <v>8349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>
        <f t="shared" si="215"/>
        <v>4</v>
      </c>
    </row>
    <row r="2258" spans="1:22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9" t="s">
        <v>8331</v>
      </c>
      <c r="R2258" t="s">
        <v>8349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>
        <f t="shared" si="215"/>
        <v>11</v>
      </c>
    </row>
    <row r="2259" spans="1:22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9" t="s">
        <v>8331</v>
      </c>
      <c r="R2259" t="s">
        <v>8349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>
        <f t="shared" si="215"/>
        <v>5</v>
      </c>
    </row>
    <row r="2260" spans="1:22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9" t="s">
        <v>8331</v>
      </c>
      <c r="R2260" t="s">
        <v>8349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>
        <f t="shared" si="215"/>
        <v>5</v>
      </c>
    </row>
    <row r="2261" spans="1:22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9" t="s">
        <v>8331</v>
      </c>
      <c r="R2261" t="s">
        <v>8349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>
        <f t="shared" si="215"/>
        <v>11</v>
      </c>
    </row>
    <row r="2262" spans="1:22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9" t="s">
        <v>8331</v>
      </c>
      <c r="R2262" t="s">
        <v>8349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>
        <f t="shared" si="215"/>
        <v>2</v>
      </c>
    </row>
    <row r="2263" spans="1:22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9" t="s">
        <v>8331</v>
      </c>
      <c r="R2263" t="s">
        <v>8349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>
        <f t="shared" si="215"/>
        <v>1</v>
      </c>
    </row>
    <row r="2264" spans="1:22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9" t="s">
        <v>8331</v>
      </c>
      <c r="R2264" t="s">
        <v>8349</v>
      </c>
      <c r="S2264" s="13">
        <f t="shared" si="212"/>
        <v>41926.585162037038</v>
      </c>
      <c r="T2264" s="13">
        <f t="shared" si="213"/>
        <v>41961</v>
      </c>
      <c r="U2264">
        <f t="shared" si="214"/>
        <v>2014</v>
      </c>
      <c r="V2264">
        <f t="shared" si="215"/>
        <v>10</v>
      </c>
    </row>
    <row r="2265" spans="1:22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9" t="s">
        <v>8331</v>
      </c>
      <c r="R2265" t="s">
        <v>8349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>
        <f t="shared" si="215"/>
        <v>1</v>
      </c>
    </row>
    <row r="2266" spans="1:22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9" t="s">
        <v>8331</v>
      </c>
      <c r="R2266" t="s">
        <v>8349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2016</v>
      </c>
      <c r="V2266">
        <f t="shared" si="215"/>
        <v>5</v>
      </c>
    </row>
    <row r="2267" spans="1:22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9" t="s">
        <v>8331</v>
      </c>
      <c r="R2267" t="s">
        <v>8349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>
        <f t="shared" si="215"/>
        <v>11</v>
      </c>
    </row>
    <row r="2268" spans="1:22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9" t="s">
        <v>8331</v>
      </c>
      <c r="R2268" t="s">
        <v>8349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>
        <f t="shared" si="215"/>
        <v>4</v>
      </c>
    </row>
    <row r="2269" spans="1:22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9" t="s">
        <v>8331</v>
      </c>
      <c r="R2269" t="s">
        <v>8349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>
        <f t="shared" si="215"/>
        <v>11</v>
      </c>
    </row>
    <row r="2270" spans="1:22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9" t="s">
        <v>8331</v>
      </c>
      <c r="R2270" t="s">
        <v>8349</v>
      </c>
      <c r="S2270" s="13">
        <f t="shared" si="212"/>
        <v>42776.082349537035</v>
      </c>
      <c r="T2270" s="13">
        <f t="shared" si="213"/>
        <v>42806.082349537035</v>
      </c>
      <c r="U2270">
        <f t="shared" si="214"/>
        <v>2017</v>
      </c>
      <c r="V2270">
        <f t="shared" si="215"/>
        <v>2</v>
      </c>
    </row>
    <row r="2271" spans="1:22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9" t="s">
        <v>8331</v>
      </c>
      <c r="R2271" t="s">
        <v>8349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>
        <f t="shared" si="215"/>
        <v>2</v>
      </c>
    </row>
    <row r="2272" spans="1:22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9" t="s">
        <v>8331</v>
      </c>
      <c r="R2272" t="s">
        <v>8349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2016</v>
      </c>
      <c r="V2272">
        <f t="shared" si="215"/>
        <v>12</v>
      </c>
    </row>
    <row r="2273" spans="1:22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9" t="s">
        <v>8331</v>
      </c>
      <c r="R2273" t="s">
        <v>8349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>
        <f t="shared" si="215"/>
        <v>11</v>
      </c>
    </row>
    <row r="2274" spans="1:22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9" t="s">
        <v>8331</v>
      </c>
      <c r="R2274" t="s">
        <v>8349</v>
      </c>
      <c r="S2274" s="13">
        <f t="shared" si="212"/>
        <v>42315.699490740735</v>
      </c>
      <c r="T2274" s="13">
        <f t="shared" si="213"/>
        <v>42345.699490740735</v>
      </c>
      <c r="U2274">
        <f t="shared" si="214"/>
        <v>2015</v>
      </c>
      <c r="V2274">
        <f t="shared" si="215"/>
        <v>11</v>
      </c>
    </row>
    <row r="2275" spans="1:22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9" t="s">
        <v>8331</v>
      </c>
      <c r="R2275" t="s">
        <v>8349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>
        <f t="shared" si="215"/>
        <v>2</v>
      </c>
    </row>
    <row r="2276" spans="1:22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9" t="s">
        <v>8331</v>
      </c>
      <c r="R2276" t="s">
        <v>8349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>
        <f t="shared" si="215"/>
        <v>1</v>
      </c>
    </row>
    <row r="2277" spans="1:22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9" t="s">
        <v>8331</v>
      </c>
      <c r="R2277" t="s">
        <v>8349</v>
      </c>
      <c r="S2277" s="13">
        <f t="shared" si="212"/>
        <v>41965.616655092599</v>
      </c>
      <c r="T2277" s="13">
        <f t="shared" si="213"/>
        <v>41995.616655092599</v>
      </c>
      <c r="U2277">
        <f t="shared" si="214"/>
        <v>2014</v>
      </c>
      <c r="V2277">
        <f t="shared" si="215"/>
        <v>11</v>
      </c>
    </row>
    <row r="2278" spans="1:22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9" t="s">
        <v>8331</v>
      </c>
      <c r="R2278" t="s">
        <v>8349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2013</v>
      </c>
      <c r="V2278">
        <f t="shared" si="215"/>
        <v>12</v>
      </c>
    </row>
    <row r="2279" spans="1:22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9" t="s">
        <v>8331</v>
      </c>
      <c r="R2279" t="s">
        <v>8349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>
        <f t="shared" si="215"/>
        <v>1</v>
      </c>
    </row>
    <row r="2280" spans="1:22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9" t="s">
        <v>8331</v>
      </c>
      <c r="R2280" t="s">
        <v>8349</v>
      </c>
      <c r="S2280" s="13">
        <f t="shared" si="212"/>
        <v>42338.709108796291</v>
      </c>
      <c r="T2280" s="13">
        <f t="shared" si="213"/>
        <v>42372.957638888889</v>
      </c>
      <c r="U2280">
        <f t="shared" si="214"/>
        <v>2015</v>
      </c>
      <c r="V2280">
        <f t="shared" si="215"/>
        <v>11</v>
      </c>
    </row>
    <row r="2281" spans="1:22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9" t="s">
        <v>8331</v>
      </c>
      <c r="R2281" t="s">
        <v>8349</v>
      </c>
      <c r="S2281" s="13">
        <f t="shared" si="212"/>
        <v>42020.806701388887</v>
      </c>
      <c r="T2281" s="13">
        <f t="shared" si="213"/>
        <v>42039.166666666672</v>
      </c>
      <c r="U2281">
        <f t="shared" si="214"/>
        <v>2015</v>
      </c>
      <c r="V2281">
        <f t="shared" si="215"/>
        <v>1</v>
      </c>
    </row>
    <row r="2282" spans="1:22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9" t="s">
        <v>8331</v>
      </c>
      <c r="R2282" t="s">
        <v>8349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>
        <f t="shared" si="215"/>
        <v>8</v>
      </c>
    </row>
    <row r="2283" spans="1:22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9" t="s">
        <v>8323</v>
      </c>
      <c r="R2283" t="s">
        <v>8324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>
        <f t="shared" si="215"/>
        <v>5</v>
      </c>
    </row>
    <row r="2284" spans="1:22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9" t="s">
        <v>8323</v>
      </c>
      <c r="R2284" t="s">
        <v>8324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2015</v>
      </c>
      <c r="V2284">
        <f t="shared" si="215"/>
        <v>11</v>
      </c>
    </row>
    <row r="2285" spans="1:22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9" t="s">
        <v>8323</v>
      </c>
      <c r="R2285" t="s">
        <v>8324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>
        <f t="shared" si="215"/>
        <v>3</v>
      </c>
    </row>
    <row r="2286" spans="1:22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9" t="s">
        <v>8323</v>
      </c>
      <c r="R2286" t="s">
        <v>8324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>
        <f t="shared" si="215"/>
        <v>2</v>
      </c>
    </row>
    <row r="2287" spans="1:22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9" t="s">
        <v>8323</v>
      </c>
      <c r="R2287" t="s">
        <v>8324</v>
      </c>
      <c r="S2287" s="13">
        <f t="shared" si="212"/>
        <v>41059.185682870368</v>
      </c>
      <c r="T2287" s="13">
        <f t="shared" si="213"/>
        <v>41089.185682870368</v>
      </c>
      <c r="U2287">
        <f t="shared" si="214"/>
        <v>2012</v>
      </c>
      <c r="V2287">
        <f t="shared" si="215"/>
        <v>5</v>
      </c>
    </row>
    <row r="2288" spans="1:22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9" t="s">
        <v>8323</v>
      </c>
      <c r="R2288" t="s">
        <v>8324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>
        <f t="shared" si="215"/>
        <v>8</v>
      </c>
    </row>
    <row r="2289" spans="1:22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9" t="s">
        <v>8323</v>
      </c>
      <c r="R2289" t="s">
        <v>8324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>
        <f t="shared" si="215"/>
        <v>6</v>
      </c>
    </row>
    <row r="2290" spans="1:22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9" t="s">
        <v>8323</v>
      </c>
      <c r="R2290" t="s">
        <v>8324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2012</v>
      </c>
      <c r="V2290">
        <f t="shared" si="215"/>
        <v>6</v>
      </c>
    </row>
    <row r="2291" spans="1:22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9" t="s">
        <v>8323</v>
      </c>
      <c r="R2291" t="s">
        <v>8324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>
        <f t="shared" si="215"/>
        <v>10</v>
      </c>
    </row>
    <row r="2292" spans="1:22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9" t="s">
        <v>8323</v>
      </c>
      <c r="R2292" t="s">
        <v>8324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>
        <f t="shared" si="215"/>
        <v>9</v>
      </c>
    </row>
    <row r="2293" spans="1:22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9" t="s">
        <v>8323</v>
      </c>
      <c r="R2293" t="s">
        <v>8324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>
        <f t="shared" si="215"/>
        <v>3</v>
      </c>
    </row>
    <row r="2294" spans="1:22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9" t="s">
        <v>8323</v>
      </c>
      <c r="R2294" t="s">
        <v>8324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>
        <f t="shared" si="215"/>
        <v>3</v>
      </c>
    </row>
    <row r="2295" spans="1:22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9" t="s">
        <v>8323</v>
      </c>
      <c r="R2295" t="s">
        <v>8324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>
        <f t="shared" si="215"/>
        <v>8</v>
      </c>
    </row>
    <row r="2296" spans="1:22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9" t="s">
        <v>8323</v>
      </c>
      <c r="R2296" t="s">
        <v>8324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2012</v>
      </c>
      <c r="V2296">
        <f t="shared" si="215"/>
        <v>12</v>
      </c>
    </row>
    <row r="2297" spans="1:22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9" t="s">
        <v>8323</v>
      </c>
      <c r="R2297" t="s">
        <v>8324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2012</v>
      </c>
      <c r="V2297">
        <f t="shared" si="215"/>
        <v>12</v>
      </c>
    </row>
    <row r="2298" spans="1:22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9" t="s">
        <v>8323</v>
      </c>
      <c r="R2298" t="s">
        <v>8324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>
        <f t="shared" si="215"/>
        <v>1</v>
      </c>
    </row>
    <row r="2299" spans="1:22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9" t="s">
        <v>8323</v>
      </c>
      <c r="R2299" t="s">
        <v>8324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>
        <f t="shared" si="215"/>
        <v>2</v>
      </c>
    </row>
    <row r="2300" spans="1:22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9" t="s">
        <v>8323</v>
      </c>
      <c r="R2300" t="s">
        <v>8324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>
        <f t="shared" si="215"/>
        <v>2</v>
      </c>
    </row>
    <row r="2301" spans="1:22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9" t="s">
        <v>8323</v>
      </c>
      <c r="R2301" t="s">
        <v>8324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>
        <f t="shared" si="215"/>
        <v>1</v>
      </c>
    </row>
    <row r="2302" spans="1:22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9" t="s">
        <v>8323</v>
      </c>
      <c r="R2302" t="s">
        <v>8324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>
        <f t="shared" si="215"/>
        <v>6</v>
      </c>
    </row>
    <row r="2303" spans="1:22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9" t="s">
        <v>8323</v>
      </c>
      <c r="R2303" t="s">
        <v>8327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>
        <f t="shared" si="215"/>
        <v>5</v>
      </c>
    </row>
    <row r="2304" spans="1:22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9" t="s">
        <v>8323</v>
      </c>
      <c r="R2304" t="s">
        <v>8327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>
        <f t="shared" si="215"/>
        <v>11</v>
      </c>
    </row>
    <row r="2305" spans="1:22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9" t="s">
        <v>8323</v>
      </c>
      <c r="R2305" t="s">
        <v>8327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>
        <f t="shared" si="215"/>
        <v>11</v>
      </c>
    </row>
    <row r="2306" spans="1:22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s="9" t="s">
        <v>8323</v>
      </c>
      <c r="R2306" t="s">
        <v>8327</v>
      </c>
      <c r="S2306" s="13">
        <f t="shared" si="212"/>
        <v>40502.815868055557</v>
      </c>
      <c r="T2306" s="13">
        <f t="shared" si="213"/>
        <v>40544.207638888889</v>
      </c>
      <c r="U2306">
        <f t="shared" si="214"/>
        <v>2010</v>
      </c>
      <c r="V2306">
        <f t="shared" si="215"/>
        <v>11</v>
      </c>
    </row>
    <row r="2307" spans="1:22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ROUND(E2307/D2307*100,0)</f>
        <v>101</v>
      </c>
      <c r="P2307">
        <f t="shared" ref="P2307:P2370" si="217">IFERROR(ROUND(E2307/L2307,2),0)</f>
        <v>109.11</v>
      </c>
      <c r="Q2307" s="9" t="s">
        <v>8323</v>
      </c>
      <c r="R2307" t="s">
        <v>8327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>
        <f t="shared" ref="U2307:U2370" si="220">YEAR(S2307)</f>
        <v>2014</v>
      </c>
      <c r="V2307">
        <f t="shared" ref="V2307:V2370" si="221">MONTH(S2307)</f>
        <v>7</v>
      </c>
    </row>
    <row r="2308" spans="1:22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9" t="s">
        <v>8323</v>
      </c>
      <c r="R2308" t="s">
        <v>8327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>
        <f t="shared" si="221"/>
        <v>2</v>
      </c>
    </row>
    <row r="2309" spans="1:22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9" t="s">
        <v>8323</v>
      </c>
      <c r="R2309" t="s">
        <v>8327</v>
      </c>
      <c r="S2309" s="13">
        <f t="shared" si="218"/>
        <v>41004.802465277775</v>
      </c>
      <c r="T2309" s="13">
        <f t="shared" si="219"/>
        <v>41034.802407407406</v>
      </c>
      <c r="U2309">
        <f t="shared" si="220"/>
        <v>2012</v>
      </c>
      <c r="V2309">
        <f t="shared" si="221"/>
        <v>4</v>
      </c>
    </row>
    <row r="2310" spans="1:22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9" t="s">
        <v>8323</v>
      </c>
      <c r="R2310" t="s">
        <v>8327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>
        <f t="shared" si="221"/>
        <v>7</v>
      </c>
    </row>
    <row r="2311" spans="1:22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9" t="s">
        <v>8323</v>
      </c>
      <c r="R2311" t="s">
        <v>8327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>
        <f t="shared" si="221"/>
        <v>2</v>
      </c>
    </row>
    <row r="2312" spans="1:22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9" t="s">
        <v>8323</v>
      </c>
      <c r="R2312" t="s">
        <v>8327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>
        <f t="shared" si="221"/>
        <v>2</v>
      </c>
    </row>
    <row r="2313" spans="1:22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9" t="s">
        <v>8323</v>
      </c>
      <c r="R2313" t="s">
        <v>8327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>
        <f t="shared" si="221"/>
        <v>4</v>
      </c>
    </row>
    <row r="2314" spans="1:22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9" t="s">
        <v>8323</v>
      </c>
      <c r="R2314" t="s">
        <v>8327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>
        <f t="shared" si="221"/>
        <v>3</v>
      </c>
    </row>
    <row r="2315" spans="1:22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9" t="s">
        <v>8323</v>
      </c>
      <c r="R2315" t="s">
        <v>8327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>
        <f t="shared" si="221"/>
        <v>4</v>
      </c>
    </row>
    <row r="2316" spans="1:22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9" t="s">
        <v>8323</v>
      </c>
      <c r="R2316" t="s">
        <v>8327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>
        <f t="shared" si="221"/>
        <v>5</v>
      </c>
    </row>
    <row r="2317" spans="1:22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9" t="s">
        <v>8323</v>
      </c>
      <c r="R2317" t="s">
        <v>8327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>
        <f t="shared" si="221"/>
        <v>4</v>
      </c>
    </row>
    <row r="2318" spans="1:22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9" t="s">
        <v>8323</v>
      </c>
      <c r="R2318" t="s">
        <v>8327</v>
      </c>
      <c r="S2318" s="13">
        <f t="shared" si="218"/>
        <v>40079.725115740745</v>
      </c>
      <c r="T2318" s="13">
        <f t="shared" si="219"/>
        <v>40156.76666666667</v>
      </c>
      <c r="U2318">
        <f t="shared" si="220"/>
        <v>2009</v>
      </c>
      <c r="V2318">
        <f t="shared" si="221"/>
        <v>9</v>
      </c>
    </row>
    <row r="2319" spans="1:22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9" t="s">
        <v>8323</v>
      </c>
      <c r="R2319" t="s">
        <v>8327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>
        <f t="shared" si="221"/>
        <v>1</v>
      </c>
    </row>
    <row r="2320" spans="1:22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9" t="s">
        <v>8323</v>
      </c>
      <c r="R2320" t="s">
        <v>8327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>
        <f t="shared" si="221"/>
        <v>8</v>
      </c>
    </row>
    <row r="2321" spans="1:22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9" t="s">
        <v>8323</v>
      </c>
      <c r="R2321" t="s">
        <v>8327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>
        <f t="shared" si="221"/>
        <v>11</v>
      </c>
    </row>
    <row r="2322" spans="1:22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9" t="s">
        <v>8323</v>
      </c>
      <c r="R2322" t="s">
        <v>8327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>
        <f t="shared" si="221"/>
        <v>2</v>
      </c>
    </row>
    <row r="2323" spans="1:22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9" t="s">
        <v>8334</v>
      </c>
      <c r="R2323" t="s">
        <v>8350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>
        <f t="shared" si="221"/>
        <v>3</v>
      </c>
    </row>
    <row r="2324" spans="1:22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9" t="s">
        <v>8334</v>
      </c>
      <c r="R2324" t="s">
        <v>8350</v>
      </c>
      <c r="S2324" s="13">
        <f t="shared" si="218"/>
        <v>42804.895474537043</v>
      </c>
      <c r="T2324" s="13">
        <f t="shared" si="219"/>
        <v>42834.853807870371</v>
      </c>
      <c r="U2324">
        <f t="shared" si="220"/>
        <v>2017</v>
      </c>
      <c r="V2324">
        <f t="shared" si="221"/>
        <v>3</v>
      </c>
    </row>
    <row r="2325" spans="1:22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9" t="s">
        <v>8334</v>
      </c>
      <c r="R2325" t="s">
        <v>8350</v>
      </c>
      <c r="S2325" s="13">
        <f t="shared" si="218"/>
        <v>42807.755173611105</v>
      </c>
      <c r="T2325" s="13">
        <f t="shared" si="219"/>
        <v>42814.755173611105</v>
      </c>
      <c r="U2325">
        <f t="shared" si="220"/>
        <v>2017</v>
      </c>
      <c r="V2325">
        <f t="shared" si="221"/>
        <v>3</v>
      </c>
    </row>
    <row r="2326" spans="1:22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9" t="s">
        <v>8334</v>
      </c>
      <c r="R2326" t="s">
        <v>8350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>
        <f t="shared" si="221"/>
        <v>2</v>
      </c>
    </row>
    <row r="2327" spans="1:22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9" t="s">
        <v>8334</v>
      </c>
      <c r="R2327" t="s">
        <v>8350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>
        <f t="shared" si="221"/>
        <v>2</v>
      </c>
    </row>
    <row r="2328" spans="1:22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9" t="s">
        <v>8334</v>
      </c>
      <c r="R2328" t="s">
        <v>8350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>
        <f t="shared" si="221"/>
        <v>3</v>
      </c>
    </row>
    <row r="2329" spans="1:22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9" t="s">
        <v>8334</v>
      </c>
      <c r="R2329" t="s">
        <v>8350</v>
      </c>
      <c r="S2329" s="13">
        <f t="shared" si="218"/>
        <v>41842.917129629634</v>
      </c>
      <c r="T2329" s="13">
        <f t="shared" si="219"/>
        <v>41877.917129629634</v>
      </c>
      <c r="U2329">
        <f t="shared" si="220"/>
        <v>2014</v>
      </c>
      <c r="V2329">
        <f t="shared" si="221"/>
        <v>7</v>
      </c>
    </row>
    <row r="2330" spans="1:22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9" t="s">
        <v>8334</v>
      </c>
      <c r="R2330" t="s">
        <v>8350</v>
      </c>
      <c r="S2330" s="13">
        <f t="shared" si="218"/>
        <v>42139.781678240746</v>
      </c>
      <c r="T2330" s="13">
        <f t="shared" si="219"/>
        <v>42169.781678240746</v>
      </c>
      <c r="U2330">
        <f t="shared" si="220"/>
        <v>2015</v>
      </c>
      <c r="V2330">
        <f t="shared" si="221"/>
        <v>5</v>
      </c>
    </row>
    <row r="2331" spans="1:22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9" t="s">
        <v>8334</v>
      </c>
      <c r="R2331" t="s">
        <v>8350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>
        <f t="shared" si="221"/>
        <v>6</v>
      </c>
    </row>
    <row r="2332" spans="1:22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9" t="s">
        <v>8334</v>
      </c>
      <c r="R2332" t="s">
        <v>8350</v>
      </c>
      <c r="S2332" s="13">
        <f t="shared" si="218"/>
        <v>42332.89980324074</v>
      </c>
      <c r="T2332" s="13">
        <f t="shared" si="219"/>
        <v>42363</v>
      </c>
      <c r="U2332">
        <f t="shared" si="220"/>
        <v>2015</v>
      </c>
      <c r="V2332">
        <f t="shared" si="221"/>
        <v>11</v>
      </c>
    </row>
    <row r="2333" spans="1:22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9" t="s">
        <v>8334</v>
      </c>
      <c r="R2333" t="s">
        <v>8350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>
        <f t="shared" si="221"/>
        <v>7</v>
      </c>
    </row>
    <row r="2334" spans="1:22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9" t="s">
        <v>8334</v>
      </c>
      <c r="R2334" t="s">
        <v>8350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>
        <f t="shared" si="221"/>
        <v>1</v>
      </c>
    </row>
    <row r="2335" spans="1:22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9" t="s">
        <v>8334</v>
      </c>
      <c r="R2335" t="s">
        <v>8350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>
        <f t="shared" si="221"/>
        <v>5</v>
      </c>
    </row>
    <row r="2336" spans="1:22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9" t="s">
        <v>8334</v>
      </c>
      <c r="R2336" t="s">
        <v>8350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>
        <f t="shared" si="221"/>
        <v>10</v>
      </c>
    </row>
    <row r="2337" spans="1:22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9" t="s">
        <v>8334</v>
      </c>
      <c r="R2337" t="s">
        <v>8350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>
        <f t="shared" si="221"/>
        <v>5</v>
      </c>
    </row>
    <row r="2338" spans="1:22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9" t="s">
        <v>8334</v>
      </c>
      <c r="R2338" t="s">
        <v>8350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>
        <f t="shared" si="221"/>
        <v>1</v>
      </c>
    </row>
    <row r="2339" spans="1:22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9" t="s">
        <v>8334</v>
      </c>
      <c r="R2339" t="s">
        <v>8350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>
        <f t="shared" si="221"/>
        <v>5</v>
      </c>
    </row>
    <row r="2340" spans="1:22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9" t="s">
        <v>8334</v>
      </c>
      <c r="R2340" t="s">
        <v>8350</v>
      </c>
      <c r="S2340" s="13">
        <f t="shared" si="218"/>
        <v>41789.896805555552</v>
      </c>
      <c r="T2340" s="13">
        <f t="shared" si="219"/>
        <v>41819.896805555552</v>
      </c>
      <c r="U2340">
        <f t="shared" si="220"/>
        <v>2014</v>
      </c>
      <c r="V2340">
        <f t="shared" si="221"/>
        <v>5</v>
      </c>
    </row>
    <row r="2341" spans="1:22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9" t="s">
        <v>8334</v>
      </c>
      <c r="R2341" t="s">
        <v>8350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>
        <f t="shared" si="221"/>
        <v>11</v>
      </c>
    </row>
    <row r="2342" spans="1:22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9" t="s">
        <v>8334</v>
      </c>
      <c r="R2342" t="s">
        <v>8350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>
        <f t="shared" si="221"/>
        <v>9</v>
      </c>
    </row>
    <row r="2343" spans="1:22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9" t="s">
        <v>8317</v>
      </c>
      <c r="R2343" t="s">
        <v>8318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>
        <f t="shared" si="221"/>
        <v>6</v>
      </c>
    </row>
    <row r="2344" spans="1:22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9" t="s">
        <v>8317</v>
      </c>
      <c r="R2344" t="s">
        <v>8318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>
        <f t="shared" si="221"/>
        <v>9</v>
      </c>
    </row>
    <row r="2345" spans="1:22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9" t="s">
        <v>8317</v>
      </c>
      <c r="R2345" t="s">
        <v>8318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2015</v>
      </c>
      <c r="V2345">
        <f t="shared" si="221"/>
        <v>11</v>
      </c>
    </row>
    <row r="2346" spans="1:22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9" t="s">
        <v>8317</v>
      </c>
      <c r="R2346" t="s">
        <v>8318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>
        <f t="shared" si="221"/>
        <v>5</v>
      </c>
    </row>
    <row r="2347" spans="1:22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9" t="s">
        <v>8317</v>
      </c>
      <c r="R2347" t="s">
        <v>8318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>
        <f t="shared" si="221"/>
        <v>2</v>
      </c>
    </row>
    <row r="2348" spans="1:22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9" t="s">
        <v>8317</v>
      </c>
      <c r="R2348" t="s">
        <v>8318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>
        <f t="shared" si="221"/>
        <v>9</v>
      </c>
    </row>
    <row r="2349" spans="1:22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9" t="s">
        <v>8317</v>
      </c>
      <c r="R2349" t="s">
        <v>8318</v>
      </c>
      <c r="S2349" s="13">
        <f t="shared" si="218"/>
        <v>42577.607361111113</v>
      </c>
      <c r="T2349" s="13">
        <f t="shared" si="219"/>
        <v>42607.607361111113</v>
      </c>
      <c r="U2349">
        <f t="shared" si="220"/>
        <v>2016</v>
      </c>
      <c r="V2349">
        <f t="shared" si="221"/>
        <v>7</v>
      </c>
    </row>
    <row r="2350" spans="1:22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9" t="s">
        <v>8317</v>
      </c>
      <c r="R2350" t="s">
        <v>8318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2015</v>
      </c>
      <c r="V2350">
        <f t="shared" si="221"/>
        <v>12</v>
      </c>
    </row>
    <row r="2351" spans="1:22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9" t="s">
        <v>8317</v>
      </c>
      <c r="R2351" t="s">
        <v>8318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>
        <f t="shared" si="221"/>
        <v>7</v>
      </c>
    </row>
    <row r="2352" spans="1:22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9" t="s">
        <v>8317</v>
      </c>
      <c r="R2352" t="s">
        <v>8318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2016</v>
      </c>
      <c r="V2352">
        <f t="shared" si="221"/>
        <v>12</v>
      </c>
    </row>
    <row r="2353" spans="1:22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9" t="s">
        <v>8317</v>
      </c>
      <c r="R2353" t="s">
        <v>8318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>
        <f t="shared" si="221"/>
        <v>3</v>
      </c>
    </row>
    <row r="2354" spans="1:22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9" t="s">
        <v>8317</v>
      </c>
      <c r="R2354" t="s">
        <v>8318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>
        <f t="shared" si="221"/>
        <v>4</v>
      </c>
    </row>
    <row r="2355" spans="1:22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9" t="s">
        <v>8317</v>
      </c>
      <c r="R2355" t="s">
        <v>8318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>
        <f t="shared" si="221"/>
        <v>4</v>
      </c>
    </row>
    <row r="2356" spans="1:22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9" t="s">
        <v>8317</v>
      </c>
      <c r="R2356" t="s">
        <v>8318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2014</v>
      </c>
      <c r="V2356">
        <f t="shared" si="221"/>
        <v>11</v>
      </c>
    </row>
    <row r="2357" spans="1:22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9" t="s">
        <v>8317</v>
      </c>
      <c r="R2357" t="s">
        <v>8318</v>
      </c>
      <c r="S2357" s="13">
        <f t="shared" si="218"/>
        <v>42096.918240740735</v>
      </c>
      <c r="T2357" s="13">
        <f t="shared" si="219"/>
        <v>42126.918240740735</v>
      </c>
      <c r="U2357">
        <f t="shared" si="220"/>
        <v>2015</v>
      </c>
      <c r="V2357">
        <f t="shared" si="221"/>
        <v>4</v>
      </c>
    </row>
    <row r="2358" spans="1:22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9" t="s">
        <v>8317</v>
      </c>
      <c r="R2358" t="s">
        <v>8318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>
        <f t="shared" si="221"/>
        <v>5</v>
      </c>
    </row>
    <row r="2359" spans="1:22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9" t="s">
        <v>8317</v>
      </c>
      <c r="R2359" t="s">
        <v>8318</v>
      </c>
      <c r="S2359" s="13">
        <f t="shared" si="218"/>
        <v>42264.620115740734</v>
      </c>
      <c r="T2359" s="13">
        <f t="shared" si="219"/>
        <v>42294.620115740734</v>
      </c>
      <c r="U2359">
        <f t="shared" si="220"/>
        <v>2015</v>
      </c>
      <c r="V2359">
        <f t="shared" si="221"/>
        <v>9</v>
      </c>
    </row>
    <row r="2360" spans="1:22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9" t="s">
        <v>8317</v>
      </c>
      <c r="R2360" t="s">
        <v>8318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2014</v>
      </c>
      <c r="V2360">
        <f t="shared" si="221"/>
        <v>12</v>
      </c>
    </row>
    <row r="2361" spans="1:22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9" t="s">
        <v>8317</v>
      </c>
      <c r="R2361" t="s">
        <v>8318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>
        <f t="shared" si="221"/>
        <v>6</v>
      </c>
    </row>
    <row r="2362" spans="1:22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9" t="s">
        <v>8317</v>
      </c>
      <c r="R2362" t="s">
        <v>8318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>
        <f t="shared" si="221"/>
        <v>1</v>
      </c>
    </row>
    <row r="2363" spans="1:22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9" t="s">
        <v>8317</v>
      </c>
      <c r="R2363" t="s">
        <v>8318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>
        <f t="shared" si="221"/>
        <v>4</v>
      </c>
    </row>
    <row r="2364" spans="1:22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9" t="s">
        <v>8317</v>
      </c>
      <c r="R2364" t="s">
        <v>8318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>
        <f t="shared" si="221"/>
        <v>11</v>
      </c>
    </row>
    <row r="2365" spans="1:22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9" t="s">
        <v>8317</v>
      </c>
      <c r="R2365" t="s">
        <v>8318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>
        <f t="shared" si="221"/>
        <v>11</v>
      </c>
    </row>
    <row r="2366" spans="1:22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9" t="s">
        <v>8317</v>
      </c>
      <c r="R2366" t="s">
        <v>8318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>
        <f t="shared" si="221"/>
        <v>9</v>
      </c>
    </row>
    <row r="2367" spans="1:22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9" t="s">
        <v>8317</v>
      </c>
      <c r="R2367" t="s">
        <v>8318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2015</v>
      </c>
      <c r="V2367">
        <f t="shared" si="221"/>
        <v>12</v>
      </c>
    </row>
    <row r="2368" spans="1:22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9" t="s">
        <v>8317</v>
      </c>
      <c r="R2368" t="s">
        <v>8318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>
        <f t="shared" si="221"/>
        <v>9</v>
      </c>
    </row>
    <row r="2369" spans="1:22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9" t="s">
        <v>8317</v>
      </c>
      <c r="R2369" t="s">
        <v>8318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>
        <f t="shared" si="221"/>
        <v>2</v>
      </c>
    </row>
    <row r="2370" spans="1:22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>
        <f t="shared" si="217"/>
        <v>50</v>
      </c>
      <c r="Q2370" s="9" t="s">
        <v>8317</v>
      </c>
      <c r="R2370" t="s">
        <v>8318</v>
      </c>
      <c r="S2370" s="13">
        <f t="shared" si="218"/>
        <v>42063.721817129626</v>
      </c>
      <c r="T2370" s="13">
        <f t="shared" si="219"/>
        <v>42108.680150462969</v>
      </c>
      <c r="U2370">
        <f t="shared" si="220"/>
        <v>2015</v>
      </c>
      <c r="V2370">
        <f t="shared" si="221"/>
        <v>2</v>
      </c>
    </row>
    <row r="2371" spans="1:22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ROUND(E2371/D2371*100,0)</f>
        <v>0</v>
      </c>
      <c r="P2371">
        <f t="shared" ref="P2371:P2434" si="223">IFERROR(ROUND(E2371/L2371,2),0)</f>
        <v>0</v>
      </c>
      <c r="Q2371" s="9" t="s">
        <v>8317</v>
      </c>
      <c r="R2371" t="s">
        <v>8318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>
        <f t="shared" ref="U2371:U2434" si="226">YEAR(S2371)</f>
        <v>2016</v>
      </c>
      <c r="V2371">
        <f t="shared" ref="V2371:V2434" si="227">MONTH(S2371)</f>
        <v>1</v>
      </c>
    </row>
    <row r="2372" spans="1:22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9" t="s">
        <v>8317</v>
      </c>
      <c r="R2372" t="s">
        <v>8318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>
        <f t="shared" si="227"/>
        <v>11</v>
      </c>
    </row>
    <row r="2373" spans="1:22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9" t="s">
        <v>8317</v>
      </c>
      <c r="R2373" t="s">
        <v>8318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>
        <f t="shared" si="227"/>
        <v>5</v>
      </c>
    </row>
    <row r="2374" spans="1:22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9" t="s">
        <v>8317</v>
      </c>
      <c r="R2374" t="s">
        <v>8318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>
        <f t="shared" si="227"/>
        <v>3</v>
      </c>
    </row>
    <row r="2375" spans="1:22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9" t="s">
        <v>8317</v>
      </c>
      <c r="R2375" t="s">
        <v>8318</v>
      </c>
      <c r="S2375" s="13">
        <f t="shared" si="224"/>
        <v>42215.662314814821</v>
      </c>
      <c r="T2375" s="13">
        <f t="shared" si="225"/>
        <v>42245.662314814821</v>
      </c>
      <c r="U2375">
        <f t="shared" si="226"/>
        <v>2015</v>
      </c>
      <c r="V2375">
        <f t="shared" si="227"/>
        <v>7</v>
      </c>
    </row>
    <row r="2376" spans="1:22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9" t="s">
        <v>8317</v>
      </c>
      <c r="R2376" t="s">
        <v>8318</v>
      </c>
      <c r="S2376" s="13">
        <f t="shared" si="224"/>
        <v>42017.843287037031</v>
      </c>
      <c r="T2376" s="13">
        <f t="shared" si="225"/>
        <v>42047.843287037031</v>
      </c>
      <c r="U2376">
        <f t="shared" si="226"/>
        <v>2015</v>
      </c>
      <c r="V2376">
        <f t="shared" si="227"/>
        <v>1</v>
      </c>
    </row>
    <row r="2377" spans="1:22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9" t="s">
        <v>8317</v>
      </c>
      <c r="R2377" t="s">
        <v>8318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>
        <f t="shared" si="227"/>
        <v>8</v>
      </c>
    </row>
    <row r="2378" spans="1:22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9" t="s">
        <v>8317</v>
      </c>
      <c r="R2378" t="s">
        <v>8318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>
        <f t="shared" si="227"/>
        <v>11</v>
      </c>
    </row>
    <row r="2379" spans="1:22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9" t="s">
        <v>8317</v>
      </c>
      <c r="R2379" t="s">
        <v>8318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>
        <f t="shared" si="227"/>
        <v>10</v>
      </c>
    </row>
    <row r="2380" spans="1:22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9" t="s">
        <v>8317</v>
      </c>
      <c r="R2380" t="s">
        <v>8318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>
        <f t="shared" si="227"/>
        <v>7</v>
      </c>
    </row>
    <row r="2381" spans="1:22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9" t="s">
        <v>8317</v>
      </c>
      <c r="R2381" t="s">
        <v>8318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>
        <f t="shared" si="227"/>
        <v>8</v>
      </c>
    </row>
    <row r="2382" spans="1:22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9" t="s">
        <v>8317</v>
      </c>
      <c r="R2382" t="s">
        <v>8318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>
        <f t="shared" si="227"/>
        <v>9</v>
      </c>
    </row>
    <row r="2383" spans="1:22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9" t="s">
        <v>8317</v>
      </c>
      <c r="R2383" t="s">
        <v>8318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>
        <f t="shared" si="227"/>
        <v>3</v>
      </c>
    </row>
    <row r="2384" spans="1:22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9" t="s">
        <v>8317</v>
      </c>
      <c r="R2384" t="s">
        <v>8318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>
        <f t="shared" si="227"/>
        <v>7</v>
      </c>
    </row>
    <row r="2385" spans="1:22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9" t="s">
        <v>8317</v>
      </c>
      <c r="R2385" t="s">
        <v>8318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>
        <f t="shared" si="227"/>
        <v>1</v>
      </c>
    </row>
    <row r="2386" spans="1:22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9" t="s">
        <v>8317</v>
      </c>
      <c r="R2386" t="s">
        <v>8318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>
        <f t="shared" si="227"/>
        <v>10</v>
      </c>
    </row>
    <row r="2387" spans="1:22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9" t="s">
        <v>8317</v>
      </c>
      <c r="R2387" t="s">
        <v>8318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>
        <f t="shared" si="227"/>
        <v>7</v>
      </c>
    </row>
    <row r="2388" spans="1:22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9" t="s">
        <v>8317</v>
      </c>
      <c r="R2388" t="s">
        <v>8318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2014</v>
      </c>
      <c r="V2388">
        <f t="shared" si="227"/>
        <v>11</v>
      </c>
    </row>
    <row r="2389" spans="1:22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9" t="s">
        <v>8317</v>
      </c>
      <c r="R2389" t="s">
        <v>8318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>
        <f t="shared" si="227"/>
        <v>6</v>
      </c>
    </row>
    <row r="2390" spans="1:22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9" t="s">
        <v>8317</v>
      </c>
      <c r="R2390" t="s">
        <v>8318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2014</v>
      </c>
      <c r="V2390">
        <f t="shared" si="227"/>
        <v>12</v>
      </c>
    </row>
    <row r="2391" spans="1:22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9" t="s">
        <v>8317</v>
      </c>
      <c r="R2391" t="s">
        <v>8318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>
        <f t="shared" si="227"/>
        <v>6</v>
      </c>
    </row>
    <row r="2392" spans="1:22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9" t="s">
        <v>8317</v>
      </c>
      <c r="R2392" t="s">
        <v>8318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2014</v>
      </c>
      <c r="V2392">
        <f t="shared" si="227"/>
        <v>11</v>
      </c>
    </row>
    <row r="2393" spans="1:22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9" t="s">
        <v>8317</v>
      </c>
      <c r="R2393" t="s">
        <v>8318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>
        <f t="shared" si="227"/>
        <v>3</v>
      </c>
    </row>
    <row r="2394" spans="1:22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9" t="s">
        <v>8317</v>
      </c>
      <c r="R2394" t="s">
        <v>8318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>
        <f t="shared" si="227"/>
        <v>9</v>
      </c>
    </row>
    <row r="2395" spans="1:22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9" t="s">
        <v>8317</v>
      </c>
      <c r="R2395" t="s">
        <v>8318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>
        <f t="shared" si="227"/>
        <v>7</v>
      </c>
    </row>
    <row r="2396" spans="1:22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9" t="s">
        <v>8317</v>
      </c>
      <c r="R2396" t="s">
        <v>8318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>
        <f t="shared" si="227"/>
        <v>1</v>
      </c>
    </row>
    <row r="2397" spans="1:22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9" t="s">
        <v>8317</v>
      </c>
      <c r="R2397" t="s">
        <v>8318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2016</v>
      </c>
      <c r="V2397">
        <f t="shared" si="227"/>
        <v>12</v>
      </c>
    </row>
    <row r="2398" spans="1:22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9" t="s">
        <v>8317</v>
      </c>
      <c r="R2398" t="s">
        <v>8318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>
        <f t="shared" si="227"/>
        <v>9</v>
      </c>
    </row>
    <row r="2399" spans="1:22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9" t="s">
        <v>8317</v>
      </c>
      <c r="R2399" t="s">
        <v>8318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2014</v>
      </c>
      <c r="V2399">
        <f t="shared" si="227"/>
        <v>12</v>
      </c>
    </row>
    <row r="2400" spans="1:22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9" t="s">
        <v>8317</v>
      </c>
      <c r="R2400" t="s">
        <v>8318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>
        <f t="shared" si="227"/>
        <v>6</v>
      </c>
    </row>
    <row r="2401" spans="1:22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9" t="s">
        <v>8317</v>
      </c>
      <c r="R2401" t="s">
        <v>8318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>
        <f t="shared" si="227"/>
        <v>11</v>
      </c>
    </row>
    <row r="2402" spans="1:22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9" t="s">
        <v>8317</v>
      </c>
      <c r="R2402" t="s">
        <v>8318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>
        <f t="shared" si="227"/>
        <v>3</v>
      </c>
    </row>
    <row r="2403" spans="1:22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9" t="s">
        <v>8334</v>
      </c>
      <c r="R2403" t="s">
        <v>8335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>
        <f t="shared" si="227"/>
        <v>1</v>
      </c>
    </row>
    <row r="2404" spans="1:22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9" t="s">
        <v>8334</v>
      </c>
      <c r="R2404" t="s">
        <v>8335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>
        <f t="shared" si="227"/>
        <v>4</v>
      </c>
    </row>
    <row r="2405" spans="1:22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9" t="s">
        <v>8334</v>
      </c>
      <c r="R2405" t="s">
        <v>8335</v>
      </c>
      <c r="S2405" s="13">
        <f t="shared" si="224"/>
        <v>42399.882615740738</v>
      </c>
      <c r="T2405" s="13">
        <f t="shared" si="225"/>
        <v>42459.840949074074</v>
      </c>
      <c r="U2405">
        <f t="shared" si="226"/>
        <v>2016</v>
      </c>
      <c r="V2405">
        <f t="shared" si="227"/>
        <v>1</v>
      </c>
    </row>
    <row r="2406" spans="1:22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9" t="s">
        <v>8334</v>
      </c>
      <c r="R2406" t="s">
        <v>8335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2015</v>
      </c>
      <c r="V2406">
        <f t="shared" si="227"/>
        <v>12</v>
      </c>
    </row>
    <row r="2407" spans="1:22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9" t="s">
        <v>8334</v>
      </c>
      <c r="R2407" t="s">
        <v>8335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>
        <f t="shared" si="227"/>
        <v>8</v>
      </c>
    </row>
    <row r="2408" spans="1:22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9" t="s">
        <v>8334</v>
      </c>
      <c r="R2408" t="s">
        <v>8335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2014</v>
      </c>
      <c r="V2408">
        <f t="shared" si="227"/>
        <v>12</v>
      </c>
    </row>
    <row r="2409" spans="1:22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9" t="s">
        <v>8334</v>
      </c>
      <c r="R2409" t="s">
        <v>8335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2015</v>
      </c>
      <c r="V2409">
        <f t="shared" si="227"/>
        <v>3</v>
      </c>
    </row>
    <row r="2410" spans="1:22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9" t="s">
        <v>8334</v>
      </c>
      <c r="R2410" t="s">
        <v>8335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>
        <f t="shared" si="227"/>
        <v>10</v>
      </c>
    </row>
    <row r="2411" spans="1:22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9" t="s">
        <v>8334</v>
      </c>
      <c r="R2411" t="s">
        <v>8335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>
        <f t="shared" si="227"/>
        <v>7</v>
      </c>
    </row>
    <row r="2412" spans="1:22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9" t="s">
        <v>8334</v>
      </c>
      <c r="R2412" t="s">
        <v>8335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>
        <f t="shared" si="227"/>
        <v>8</v>
      </c>
    </row>
    <row r="2413" spans="1:22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9" t="s">
        <v>8334</v>
      </c>
      <c r="R2413" t="s">
        <v>8335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>
        <f t="shared" si="227"/>
        <v>7</v>
      </c>
    </row>
    <row r="2414" spans="1:22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9" t="s">
        <v>8334</v>
      </c>
      <c r="R2414" t="s">
        <v>8335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>
        <f t="shared" si="227"/>
        <v>10</v>
      </c>
    </row>
    <row r="2415" spans="1:22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9" t="s">
        <v>8334</v>
      </c>
      <c r="R2415" t="s">
        <v>8335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>
        <f t="shared" si="227"/>
        <v>5</v>
      </c>
    </row>
    <row r="2416" spans="1:22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9" t="s">
        <v>8334</v>
      </c>
      <c r="R2416" t="s">
        <v>8335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>
        <f t="shared" si="227"/>
        <v>7</v>
      </c>
    </row>
    <row r="2417" spans="1:22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9" t="s">
        <v>8334</v>
      </c>
      <c r="R2417" t="s">
        <v>8335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>
        <f t="shared" si="227"/>
        <v>6</v>
      </c>
    </row>
    <row r="2418" spans="1:22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9" t="s">
        <v>8334</v>
      </c>
      <c r="R2418" t="s">
        <v>8335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2015</v>
      </c>
      <c r="V2418">
        <f t="shared" si="227"/>
        <v>1</v>
      </c>
    </row>
    <row r="2419" spans="1:22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9" t="s">
        <v>8334</v>
      </c>
      <c r="R2419" t="s">
        <v>8335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>
        <f t="shared" si="227"/>
        <v>7</v>
      </c>
    </row>
    <row r="2420" spans="1:22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9" t="s">
        <v>8334</v>
      </c>
      <c r="R2420" t="s">
        <v>8335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>
        <f t="shared" si="227"/>
        <v>1</v>
      </c>
    </row>
    <row r="2421" spans="1:22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9" t="s">
        <v>8334</v>
      </c>
      <c r="R2421" t="s">
        <v>8335</v>
      </c>
      <c r="S2421" s="13">
        <f t="shared" si="224"/>
        <v>41993.738298611104</v>
      </c>
      <c r="T2421" s="13">
        <f t="shared" si="225"/>
        <v>42053.738298611104</v>
      </c>
      <c r="U2421">
        <f t="shared" si="226"/>
        <v>2014</v>
      </c>
      <c r="V2421">
        <f t="shared" si="227"/>
        <v>12</v>
      </c>
    </row>
    <row r="2422" spans="1:22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9" t="s">
        <v>8334</v>
      </c>
      <c r="R2422" t="s">
        <v>8335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>
        <f t="shared" si="227"/>
        <v>9</v>
      </c>
    </row>
    <row r="2423" spans="1:22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9" t="s">
        <v>8334</v>
      </c>
      <c r="R2423" t="s">
        <v>8335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>
        <f t="shared" si="227"/>
        <v>1</v>
      </c>
    </row>
    <row r="2424" spans="1:22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9" t="s">
        <v>8334</v>
      </c>
      <c r="R2424" t="s">
        <v>8335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>
        <f t="shared" si="227"/>
        <v>2</v>
      </c>
    </row>
    <row r="2425" spans="1:22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9" t="s">
        <v>8334</v>
      </c>
      <c r="R2425" t="s">
        <v>8335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>
        <f t="shared" si="227"/>
        <v>12</v>
      </c>
    </row>
    <row r="2426" spans="1:22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9" t="s">
        <v>8334</v>
      </c>
      <c r="R2426" t="s">
        <v>8335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>
        <f t="shared" si="227"/>
        <v>9</v>
      </c>
    </row>
    <row r="2427" spans="1:22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9" t="s">
        <v>8334</v>
      </c>
      <c r="R2427" t="s">
        <v>8335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>
        <f t="shared" si="227"/>
        <v>5</v>
      </c>
    </row>
    <row r="2428" spans="1:22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9" t="s">
        <v>8334</v>
      </c>
      <c r="R2428" t="s">
        <v>8335</v>
      </c>
      <c r="S2428" s="13">
        <f t="shared" si="224"/>
        <v>42164.170046296291</v>
      </c>
      <c r="T2428" s="13">
        <f t="shared" si="225"/>
        <v>42224.170046296291</v>
      </c>
      <c r="U2428">
        <f t="shared" si="226"/>
        <v>2015</v>
      </c>
      <c r="V2428">
        <f t="shared" si="227"/>
        <v>6</v>
      </c>
    </row>
    <row r="2429" spans="1:22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9" t="s">
        <v>8334</v>
      </c>
      <c r="R2429" t="s">
        <v>8335</v>
      </c>
      <c r="S2429" s="13">
        <f t="shared" si="224"/>
        <v>42412.318668981476</v>
      </c>
      <c r="T2429" s="13">
        <f t="shared" si="225"/>
        <v>42452.277002314819</v>
      </c>
      <c r="U2429">
        <f t="shared" si="226"/>
        <v>2016</v>
      </c>
      <c r="V2429">
        <f t="shared" si="227"/>
        <v>2</v>
      </c>
    </row>
    <row r="2430" spans="1:22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9" t="s">
        <v>8334</v>
      </c>
      <c r="R2430" t="s">
        <v>8335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>
        <f t="shared" si="227"/>
        <v>2</v>
      </c>
    </row>
    <row r="2431" spans="1:22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9" t="s">
        <v>8334</v>
      </c>
      <c r="R2431" t="s">
        <v>8335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2016</v>
      </c>
      <c r="V2431">
        <f t="shared" si="227"/>
        <v>12</v>
      </c>
    </row>
    <row r="2432" spans="1:22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9" t="s">
        <v>8334</v>
      </c>
      <c r="R2432" t="s">
        <v>8335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>
        <f t="shared" si="227"/>
        <v>1</v>
      </c>
    </row>
    <row r="2433" spans="1:22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9" t="s">
        <v>8334</v>
      </c>
      <c r="R2433" t="s">
        <v>8335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>
        <f t="shared" si="227"/>
        <v>4</v>
      </c>
    </row>
    <row r="2434" spans="1:22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>
        <f t="shared" si="223"/>
        <v>1</v>
      </c>
      <c r="Q2434" s="9" t="s">
        <v>8334</v>
      </c>
      <c r="R2434" t="s">
        <v>8335</v>
      </c>
      <c r="S2434" s="13">
        <f t="shared" si="224"/>
        <v>42041.218715277777</v>
      </c>
      <c r="T2434" s="13">
        <f t="shared" si="225"/>
        <v>42071.218715277777</v>
      </c>
      <c r="U2434">
        <f t="shared" si="226"/>
        <v>2015</v>
      </c>
      <c r="V2434">
        <f t="shared" si="227"/>
        <v>2</v>
      </c>
    </row>
    <row r="2435" spans="1:22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ROUND(E2435/D2435*100,0)</f>
        <v>0</v>
      </c>
      <c r="P2435">
        <f t="shared" ref="P2435:P2498" si="229">IFERROR(ROUND(E2435/L2435,2),0)</f>
        <v>0</v>
      </c>
      <c r="Q2435" s="9" t="s">
        <v>8334</v>
      </c>
      <c r="R2435" t="s">
        <v>8335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>
        <f t="shared" ref="U2435:U2498" si="232">YEAR(S2435)</f>
        <v>2016</v>
      </c>
      <c r="V2435">
        <f t="shared" ref="V2435:V2498" si="233">MONTH(S2435)</f>
        <v>1</v>
      </c>
    </row>
    <row r="2436" spans="1:22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9" t="s">
        <v>8334</v>
      </c>
      <c r="R2436" t="s">
        <v>8335</v>
      </c>
      <c r="S2436" s="13">
        <f t="shared" si="230"/>
        <v>42180.18604166666</v>
      </c>
      <c r="T2436" s="13">
        <f t="shared" si="231"/>
        <v>42220.18604166666</v>
      </c>
      <c r="U2436">
        <f t="shared" si="232"/>
        <v>2015</v>
      </c>
      <c r="V2436">
        <f t="shared" si="233"/>
        <v>6</v>
      </c>
    </row>
    <row r="2437" spans="1:22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9" t="s">
        <v>8334</v>
      </c>
      <c r="R2437" t="s">
        <v>8335</v>
      </c>
      <c r="S2437" s="13">
        <f t="shared" si="230"/>
        <v>42252.277615740735</v>
      </c>
      <c r="T2437" s="13">
        <f t="shared" si="231"/>
        <v>42282.277615740735</v>
      </c>
      <c r="U2437">
        <f t="shared" si="232"/>
        <v>2015</v>
      </c>
      <c r="V2437">
        <f t="shared" si="233"/>
        <v>9</v>
      </c>
    </row>
    <row r="2438" spans="1:22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9" t="s">
        <v>8334</v>
      </c>
      <c r="R2438" t="s">
        <v>8335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2015</v>
      </c>
      <c r="V2438">
        <f t="shared" si="233"/>
        <v>11</v>
      </c>
    </row>
    <row r="2439" spans="1:22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9" t="s">
        <v>8334</v>
      </c>
      <c r="R2439" t="s">
        <v>8335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2015</v>
      </c>
      <c r="V2439">
        <f t="shared" si="233"/>
        <v>1</v>
      </c>
    </row>
    <row r="2440" spans="1:22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9" t="s">
        <v>8334</v>
      </c>
      <c r="R2440" t="s">
        <v>8335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>
        <f t="shared" si="233"/>
        <v>10</v>
      </c>
    </row>
    <row r="2441" spans="1:22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9" t="s">
        <v>8334</v>
      </c>
      <c r="R2441" t="s">
        <v>8335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>
        <f t="shared" si="233"/>
        <v>9</v>
      </c>
    </row>
    <row r="2442" spans="1:22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9" t="s">
        <v>8334</v>
      </c>
      <c r="R2442" t="s">
        <v>8335</v>
      </c>
      <c r="S2442" s="13">
        <f t="shared" si="230"/>
        <v>42383.899456018517</v>
      </c>
      <c r="T2442" s="13">
        <f t="shared" si="231"/>
        <v>42413.899456018517</v>
      </c>
      <c r="U2442">
        <f t="shared" si="232"/>
        <v>2016</v>
      </c>
      <c r="V2442">
        <f t="shared" si="233"/>
        <v>1</v>
      </c>
    </row>
    <row r="2443" spans="1:22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9" t="s">
        <v>8334</v>
      </c>
      <c r="R2443" t="s">
        <v>8350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>
        <f t="shared" si="233"/>
        <v>7</v>
      </c>
    </row>
    <row r="2444" spans="1:22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9" t="s">
        <v>8334</v>
      </c>
      <c r="R2444" t="s">
        <v>8350</v>
      </c>
      <c r="S2444" s="13">
        <f t="shared" si="230"/>
        <v>42052.666990740734</v>
      </c>
      <c r="T2444" s="13">
        <f t="shared" si="231"/>
        <v>42082.625324074077</v>
      </c>
      <c r="U2444">
        <f t="shared" si="232"/>
        <v>2015</v>
      </c>
      <c r="V2444">
        <f t="shared" si="233"/>
        <v>2</v>
      </c>
    </row>
    <row r="2445" spans="1:22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9" t="s">
        <v>8334</v>
      </c>
      <c r="R2445" t="s">
        <v>8350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>
        <f t="shared" si="233"/>
        <v>7</v>
      </c>
    </row>
    <row r="2446" spans="1:22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9" t="s">
        <v>8334</v>
      </c>
      <c r="R2446" t="s">
        <v>8350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>
        <f t="shared" si="233"/>
        <v>4</v>
      </c>
    </row>
    <row r="2447" spans="1:22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9" t="s">
        <v>8334</v>
      </c>
      <c r="R2447" t="s">
        <v>8350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>
        <f t="shared" si="233"/>
        <v>8</v>
      </c>
    </row>
    <row r="2448" spans="1:22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9" t="s">
        <v>8334</v>
      </c>
      <c r="R2448" t="s">
        <v>8350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>
        <f t="shared" si="233"/>
        <v>10</v>
      </c>
    </row>
    <row r="2449" spans="1:22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9" t="s">
        <v>8334</v>
      </c>
      <c r="R2449" t="s">
        <v>8350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>
        <f t="shared" si="233"/>
        <v>10</v>
      </c>
    </row>
    <row r="2450" spans="1:22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9" t="s">
        <v>8334</v>
      </c>
      <c r="R2450" t="s">
        <v>8350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>
        <f t="shared" si="233"/>
        <v>8</v>
      </c>
    </row>
    <row r="2451" spans="1:22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9" t="s">
        <v>8334</v>
      </c>
      <c r="R2451" t="s">
        <v>8350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>
        <f t="shared" si="233"/>
        <v>10</v>
      </c>
    </row>
    <row r="2452" spans="1:22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9" t="s">
        <v>8334</v>
      </c>
      <c r="R2452" t="s">
        <v>8350</v>
      </c>
      <c r="S2452" s="13">
        <f t="shared" si="230"/>
        <v>41902.07240740741</v>
      </c>
      <c r="T2452" s="13">
        <f t="shared" si="231"/>
        <v>41940.132638888892</v>
      </c>
      <c r="U2452">
        <f t="shared" si="232"/>
        <v>2014</v>
      </c>
      <c r="V2452">
        <f t="shared" si="233"/>
        <v>9</v>
      </c>
    </row>
    <row r="2453" spans="1:22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9" t="s">
        <v>8334</v>
      </c>
      <c r="R2453" t="s">
        <v>8350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>
        <f t="shared" si="233"/>
        <v>2</v>
      </c>
    </row>
    <row r="2454" spans="1:22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9" t="s">
        <v>8334</v>
      </c>
      <c r="R2454" t="s">
        <v>8350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>
        <f t="shared" si="233"/>
        <v>11</v>
      </c>
    </row>
    <row r="2455" spans="1:22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9" t="s">
        <v>8334</v>
      </c>
      <c r="R2455" t="s">
        <v>8350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>
        <f t="shared" si="233"/>
        <v>1</v>
      </c>
    </row>
    <row r="2456" spans="1:22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9" t="s">
        <v>8334</v>
      </c>
      <c r="R2456" t="s">
        <v>8350</v>
      </c>
      <c r="S2456" s="13">
        <f t="shared" si="230"/>
        <v>42770.201481481476</v>
      </c>
      <c r="T2456" s="13">
        <f t="shared" si="231"/>
        <v>42805.201481481476</v>
      </c>
      <c r="U2456">
        <f t="shared" si="232"/>
        <v>2017</v>
      </c>
      <c r="V2456">
        <f t="shared" si="233"/>
        <v>2</v>
      </c>
    </row>
    <row r="2457" spans="1:22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9" t="s">
        <v>8334</v>
      </c>
      <c r="R2457" t="s">
        <v>8350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>
        <f t="shared" si="233"/>
        <v>3</v>
      </c>
    </row>
    <row r="2458" spans="1:22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9" t="s">
        <v>8334</v>
      </c>
      <c r="R2458" t="s">
        <v>8350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>
        <f t="shared" si="233"/>
        <v>1</v>
      </c>
    </row>
    <row r="2459" spans="1:22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9" t="s">
        <v>8334</v>
      </c>
      <c r="R2459" t="s">
        <v>8350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>
        <f t="shared" si="233"/>
        <v>2</v>
      </c>
    </row>
    <row r="2460" spans="1:22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9" t="s">
        <v>8334</v>
      </c>
      <c r="R2460" t="s">
        <v>8350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>
        <f t="shared" si="233"/>
        <v>5</v>
      </c>
    </row>
    <row r="2461" spans="1:22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9" t="s">
        <v>8334</v>
      </c>
      <c r="R2461" t="s">
        <v>8350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>
        <f t="shared" si="233"/>
        <v>2</v>
      </c>
    </row>
    <row r="2462" spans="1:22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9" t="s">
        <v>8334</v>
      </c>
      <c r="R2462" t="s">
        <v>8350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2016</v>
      </c>
      <c r="V2462">
        <f t="shared" si="233"/>
        <v>11</v>
      </c>
    </row>
    <row r="2463" spans="1:22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9" t="s">
        <v>8323</v>
      </c>
      <c r="R2463" t="s">
        <v>8327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2011</v>
      </c>
      <c r="V2463">
        <f t="shared" si="233"/>
        <v>8</v>
      </c>
    </row>
    <row r="2464" spans="1:22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9" t="s">
        <v>8323</v>
      </c>
      <c r="R2464" t="s">
        <v>8327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>
        <f t="shared" si="233"/>
        <v>6</v>
      </c>
    </row>
    <row r="2465" spans="1:22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9" t="s">
        <v>8323</v>
      </c>
      <c r="R2465" t="s">
        <v>8327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>
        <f t="shared" si="233"/>
        <v>3</v>
      </c>
    </row>
    <row r="2466" spans="1:22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9" t="s">
        <v>8323</v>
      </c>
      <c r="R2466" t="s">
        <v>8327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>
        <f t="shared" si="233"/>
        <v>9</v>
      </c>
    </row>
    <row r="2467" spans="1:22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9" t="s">
        <v>8323</v>
      </c>
      <c r="R2467" t="s">
        <v>8327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>
        <f t="shared" si="233"/>
        <v>8</v>
      </c>
    </row>
    <row r="2468" spans="1:22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9" t="s">
        <v>8323</v>
      </c>
      <c r="R2468" t="s">
        <v>8327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>
        <f t="shared" si="233"/>
        <v>4</v>
      </c>
    </row>
    <row r="2469" spans="1:22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9" t="s">
        <v>8323</v>
      </c>
      <c r="R2469" t="s">
        <v>8327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>
        <f t="shared" si="233"/>
        <v>4</v>
      </c>
    </row>
    <row r="2470" spans="1:22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9" t="s">
        <v>8323</v>
      </c>
      <c r="R2470" t="s">
        <v>8327</v>
      </c>
      <c r="S2470" s="13">
        <f t="shared" si="230"/>
        <v>41174.154178240737</v>
      </c>
      <c r="T2470" s="13">
        <f t="shared" si="231"/>
        <v>41210.208333333336</v>
      </c>
      <c r="U2470">
        <f t="shared" si="232"/>
        <v>2012</v>
      </c>
      <c r="V2470">
        <f t="shared" si="233"/>
        <v>9</v>
      </c>
    </row>
    <row r="2471" spans="1:22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9" t="s">
        <v>8323</v>
      </c>
      <c r="R2471" t="s">
        <v>8327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>
        <f t="shared" si="233"/>
        <v>1</v>
      </c>
    </row>
    <row r="2472" spans="1:22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9" t="s">
        <v>8323</v>
      </c>
      <c r="R2472" t="s">
        <v>8327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>
        <f t="shared" si="233"/>
        <v>4</v>
      </c>
    </row>
    <row r="2473" spans="1:22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9" t="s">
        <v>8323</v>
      </c>
      <c r="R2473" t="s">
        <v>8327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2011</v>
      </c>
      <c r="V2473">
        <f t="shared" si="233"/>
        <v>12</v>
      </c>
    </row>
    <row r="2474" spans="1:22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9" t="s">
        <v>8323</v>
      </c>
      <c r="R2474" t="s">
        <v>8327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>
        <f t="shared" si="233"/>
        <v>6</v>
      </c>
    </row>
    <row r="2475" spans="1:22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9" t="s">
        <v>8323</v>
      </c>
      <c r="R2475" t="s">
        <v>8327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>
        <f t="shared" si="233"/>
        <v>10</v>
      </c>
    </row>
    <row r="2476" spans="1:22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9" t="s">
        <v>8323</v>
      </c>
      <c r="R2476" t="s">
        <v>8327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>
        <f t="shared" si="233"/>
        <v>8</v>
      </c>
    </row>
    <row r="2477" spans="1:22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9" t="s">
        <v>8323</v>
      </c>
      <c r="R2477" t="s">
        <v>8327</v>
      </c>
      <c r="S2477" s="13">
        <f t="shared" si="230"/>
        <v>40310.287673611114</v>
      </c>
      <c r="T2477" s="13">
        <f t="shared" si="231"/>
        <v>40369.916666666664</v>
      </c>
      <c r="U2477">
        <f t="shared" si="232"/>
        <v>2010</v>
      </c>
      <c r="V2477">
        <f t="shared" si="233"/>
        <v>5</v>
      </c>
    </row>
    <row r="2478" spans="1:22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9" t="s">
        <v>8323</v>
      </c>
      <c r="R2478" t="s">
        <v>8327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>
        <f t="shared" si="233"/>
        <v>10</v>
      </c>
    </row>
    <row r="2479" spans="1:22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9" t="s">
        <v>8323</v>
      </c>
      <c r="R2479" t="s">
        <v>8327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>
        <f t="shared" si="233"/>
        <v>6</v>
      </c>
    </row>
    <row r="2480" spans="1:22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9" t="s">
        <v>8323</v>
      </c>
      <c r="R2480" t="s">
        <v>8327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2012</v>
      </c>
      <c r="V2480">
        <f t="shared" si="233"/>
        <v>12</v>
      </c>
    </row>
    <row r="2481" spans="1:22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9" t="s">
        <v>8323</v>
      </c>
      <c r="R2481" t="s">
        <v>8327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>
        <f t="shared" si="233"/>
        <v>7</v>
      </c>
    </row>
    <row r="2482" spans="1:22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9" t="s">
        <v>8323</v>
      </c>
      <c r="R2482" t="s">
        <v>8327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>
        <f t="shared" si="233"/>
        <v>8</v>
      </c>
    </row>
    <row r="2483" spans="1:22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9" t="s">
        <v>8323</v>
      </c>
      <c r="R2483" t="s">
        <v>8327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>
        <f t="shared" si="233"/>
        <v>3</v>
      </c>
    </row>
    <row r="2484" spans="1:22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9" t="s">
        <v>8323</v>
      </c>
      <c r="R2484" t="s">
        <v>8327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>
        <f t="shared" si="233"/>
        <v>6</v>
      </c>
    </row>
    <row r="2485" spans="1:22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9" t="s">
        <v>8323</v>
      </c>
      <c r="R2485" t="s">
        <v>8327</v>
      </c>
      <c r="S2485" s="13">
        <f t="shared" si="230"/>
        <v>40970.750034722223</v>
      </c>
      <c r="T2485" s="13">
        <f t="shared" si="231"/>
        <v>41030.708368055559</v>
      </c>
      <c r="U2485">
        <f t="shared" si="232"/>
        <v>2012</v>
      </c>
      <c r="V2485">
        <f t="shared" si="233"/>
        <v>3</v>
      </c>
    </row>
    <row r="2486" spans="1:22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9" t="s">
        <v>8323</v>
      </c>
      <c r="R2486" t="s">
        <v>8327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>
        <f t="shared" si="233"/>
        <v>8</v>
      </c>
    </row>
    <row r="2487" spans="1:22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9" t="s">
        <v>8323</v>
      </c>
      <c r="R2487" t="s">
        <v>8327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>
        <f t="shared" si="233"/>
        <v>9</v>
      </c>
    </row>
    <row r="2488" spans="1:22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9" t="s">
        <v>8323</v>
      </c>
      <c r="R2488" t="s">
        <v>8327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>
        <f t="shared" si="233"/>
        <v>3</v>
      </c>
    </row>
    <row r="2489" spans="1:22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9" t="s">
        <v>8323</v>
      </c>
      <c r="R2489" t="s">
        <v>8327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>
        <f t="shared" si="233"/>
        <v>4</v>
      </c>
    </row>
    <row r="2490" spans="1:22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9" t="s">
        <v>8323</v>
      </c>
      <c r="R2490" t="s">
        <v>8327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>
        <f t="shared" si="233"/>
        <v>10</v>
      </c>
    </row>
    <row r="2491" spans="1:22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9" t="s">
        <v>8323</v>
      </c>
      <c r="R2491" t="s">
        <v>8327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>
        <f t="shared" si="233"/>
        <v>4</v>
      </c>
    </row>
    <row r="2492" spans="1:22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9" t="s">
        <v>8323</v>
      </c>
      <c r="R2492" t="s">
        <v>8327</v>
      </c>
      <c r="S2492" s="13">
        <f t="shared" si="230"/>
        <v>41023.227731481478</v>
      </c>
      <c r="T2492" s="13">
        <f t="shared" si="231"/>
        <v>41083.227731481478</v>
      </c>
      <c r="U2492">
        <f t="shared" si="232"/>
        <v>2012</v>
      </c>
      <c r="V2492">
        <f t="shared" si="233"/>
        <v>4</v>
      </c>
    </row>
    <row r="2493" spans="1:22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9" t="s">
        <v>8323</v>
      </c>
      <c r="R2493" t="s">
        <v>8327</v>
      </c>
      <c r="S2493" s="13">
        <f t="shared" si="230"/>
        <v>40542.839282407411</v>
      </c>
      <c r="T2493" s="13">
        <f t="shared" si="231"/>
        <v>40559.07708333333</v>
      </c>
      <c r="U2493">
        <f t="shared" si="232"/>
        <v>2010</v>
      </c>
      <c r="V2493">
        <f t="shared" si="233"/>
        <v>12</v>
      </c>
    </row>
    <row r="2494" spans="1:22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9" t="s">
        <v>8323</v>
      </c>
      <c r="R2494" t="s">
        <v>8327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>
        <f t="shared" si="233"/>
        <v>4</v>
      </c>
    </row>
    <row r="2495" spans="1:22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9" t="s">
        <v>8323</v>
      </c>
      <c r="R2495" t="s">
        <v>8327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>
        <f t="shared" si="233"/>
        <v>3</v>
      </c>
    </row>
    <row r="2496" spans="1:22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9" t="s">
        <v>8323</v>
      </c>
      <c r="R2496" t="s">
        <v>8327</v>
      </c>
      <c r="S2496" s="13">
        <f t="shared" si="230"/>
        <v>41022.645185185182</v>
      </c>
      <c r="T2496" s="13">
        <f t="shared" si="231"/>
        <v>41052.645185185182</v>
      </c>
      <c r="U2496">
        <f t="shared" si="232"/>
        <v>2012</v>
      </c>
      <c r="V2496">
        <f t="shared" si="233"/>
        <v>4</v>
      </c>
    </row>
    <row r="2497" spans="1:22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9" t="s">
        <v>8323</v>
      </c>
      <c r="R2497" t="s">
        <v>8327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>
        <f t="shared" si="233"/>
        <v>5</v>
      </c>
    </row>
    <row r="2498" spans="1:22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s="9" t="s">
        <v>8323</v>
      </c>
      <c r="R2498" t="s">
        <v>8327</v>
      </c>
      <c r="S2498" s="13">
        <f t="shared" si="230"/>
        <v>41327.996435185189</v>
      </c>
      <c r="T2498" s="13">
        <f t="shared" si="231"/>
        <v>41362.954768518517</v>
      </c>
      <c r="U2498">
        <f t="shared" si="232"/>
        <v>2013</v>
      </c>
      <c r="V2498">
        <f t="shared" si="233"/>
        <v>2</v>
      </c>
    </row>
    <row r="2499" spans="1:22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ROUND(E2499/D2499*100,0)</f>
        <v>113</v>
      </c>
      <c r="P2499">
        <f t="shared" ref="P2499:P2562" si="235">IFERROR(ROUND(E2499/L2499,2),0)</f>
        <v>80.55</v>
      </c>
      <c r="Q2499" s="9" t="s">
        <v>8323</v>
      </c>
      <c r="R2499" t="s">
        <v>8327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>
        <f t="shared" ref="U2499:U2562" si="238">YEAR(S2499)</f>
        <v>2011</v>
      </c>
      <c r="V2499">
        <f t="shared" ref="V2499:V2562" si="239">MONTH(S2499)</f>
        <v>7</v>
      </c>
    </row>
    <row r="2500" spans="1:22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9" t="s">
        <v>8323</v>
      </c>
      <c r="R2500" t="s">
        <v>8327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>
        <f t="shared" si="239"/>
        <v>1</v>
      </c>
    </row>
    <row r="2501" spans="1:22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9" t="s">
        <v>8323</v>
      </c>
      <c r="R2501" t="s">
        <v>8327</v>
      </c>
      <c r="S2501" s="13">
        <f t="shared" si="236"/>
        <v>41226.648576388885</v>
      </c>
      <c r="T2501" s="13">
        <f t="shared" si="237"/>
        <v>41274.75</v>
      </c>
      <c r="U2501">
        <f t="shared" si="238"/>
        <v>2012</v>
      </c>
      <c r="V2501">
        <f t="shared" si="239"/>
        <v>11</v>
      </c>
    </row>
    <row r="2502" spans="1:22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9" t="s">
        <v>8323</v>
      </c>
      <c r="R2502" t="s">
        <v>8327</v>
      </c>
      <c r="S2502" s="13">
        <f t="shared" si="236"/>
        <v>41053.772858796299</v>
      </c>
      <c r="T2502" s="13">
        <f t="shared" si="237"/>
        <v>41083.772858796299</v>
      </c>
      <c r="U2502">
        <f t="shared" si="238"/>
        <v>2012</v>
      </c>
      <c r="V2502">
        <f t="shared" si="239"/>
        <v>5</v>
      </c>
    </row>
    <row r="2503" spans="1:22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9" t="s">
        <v>8334</v>
      </c>
      <c r="R2503" t="s">
        <v>8351</v>
      </c>
      <c r="S2503" s="13">
        <f t="shared" si="236"/>
        <v>42244.776666666665</v>
      </c>
      <c r="T2503" s="13">
        <f t="shared" si="237"/>
        <v>42274.776666666665</v>
      </c>
      <c r="U2503">
        <f t="shared" si="238"/>
        <v>2015</v>
      </c>
      <c r="V2503">
        <f t="shared" si="239"/>
        <v>8</v>
      </c>
    </row>
    <row r="2504" spans="1:22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9" t="s">
        <v>8334</v>
      </c>
      <c r="R2504" t="s">
        <v>8351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>
        <f t="shared" si="239"/>
        <v>8</v>
      </c>
    </row>
    <row r="2505" spans="1:22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9" t="s">
        <v>8334</v>
      </c>
      <c r="R2505" t="s">
        <v>8351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>
        <f t="shared" si="239"/>
        <v>5</v>
      </c>
    </row>
    <row r="2506" spans="1:22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9" t="s">
        <v>8334</v>
      </c>
      <c r="R2506" t="s">
        <v>8351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>
        <f t="shared" si="239"/>
        <v>10</v>
      </c>
    </row>
    <row r="2507" spans="1:22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9" t="s">
        <v>8334</v>
      </c>
      <c r="R2507" t="s">
        <v>8351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>
        <f t="shared" si="239"/>
        <v>2</v>
      </c>
    </row>
    <row r="2508" spans="1:22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9" t="s">
        <v>8334</v>
      </c>
      <c r="R2508" t="s">
        <v>8351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2015</v>
      </c>
      <c r="V2508">
        <f t="shared" si="239"/>
        <v>9</v>
      </c>
    </row>
    <row r="2509" spans="1:22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9" t="s">
        <v>8334</v>
      </c>
      <c r="R2509" t="s">
        <v>8351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>
        <f t="shared" si="239"/>
        <v>4</v>
      </c>
    </row>
    <row r="2510" spans="1:22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9" t="s">
        <v>8334</v>
      </c>
      <c r="R2510" t="s">
        <v>8351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>
        <f t="shared" si="239"/>
        <v>7</v>
      </c>
    </row>
    <row r="2511" spans="1:22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9" t="s">
        <v>8334</v>
      </c>
      <c r="R2511" t="s">
        <v>8351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>
        <f t="shared" si="239"/>
        <v>2</v>
      </c>
    </row>
    <row r="2512" spans="1:22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9" t="s">
        <v>8334</v>
      </c>
      <c r="R2512" t="s">
        <v>8351</v>
      </c>
      <c r="S2512" s="13">
        <f t="shared" si="236"/>
        <v>42078.997361111105</v>
      </c>
      <c r="T2512" s="13">
        <f t="shared" si="237"/>
        <v>42138.997361111105</v>
      </c>
      <c r="U2512">
        <f t="shared" si="238"/>
        <v>2015</v>
      </c>
      <c r="V2512">
        <f t="shared" si="239"/>
        <v>3</v>
      </c>
    </row>
    <row r="2513" spans="1:22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9" t="s">
        <v>8334</v>
      </c>
      <c r="R2513" t="s">
        <v>8351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>
        <f t="shared" si="239"/>
        <v>1</v>
      </c>
    </row>
    <row r="2514" spans="1:22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9" t="s">
        <v>8334</v>
      </c>
      <c r="R2514" t="s">
        <v>8351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>
        <f t="shared" si="239"/>
        <v>11</v>
      </c>
    </row>
    <row r="2515" spans="1:22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9" t="s">
        <v>8334</v>
      </c>
      <c r="R2515" t="s">
        <v>8351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2016</v>
      </c>
      <c r="V2515">
        <f t="shared" si="239"/>
        <v>12</v>
      </c>
    </row>
    <row r="2516" spans="1:22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9" t="s">
        <v>8334</v>
      </c>
      <c r="R2516" t="s">
        <v>8351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>
        <f t="shared" si="239"/>
        <v>8</v>
      </c>
    </row>
    <row r="2517" spans="1:22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9" t="s">
        <v>8334</v>
      </c>
      <c r="R2517" t="s">
        <v>8351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>
        <f t="shared" si="239"/>
        <v>1</v>
      </c>
    </row>
    <row r="2518" spans="1:22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9" t="s">
        <v>8334</v>
      </c>
      <c r="R2518" t="s">
        <v>8351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>
        <f t="shared" si="239"/>
        <v>10</v>
      </c>
    </row>
    <row r="2519" spans="1:22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9" t="s">
        <v>8334</v>
      </c>
      <c r="R2519" t="s">
        <v>8351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>
        <f t="shared" si="239"/>
        <v>2</v>
      </c>
    </row>
    <row r="2520" spans="1:22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9" t="s">
        <v>8334</v>
      </c>
      <c r="R2520" t="s">
        <v>8351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>
        <f t="shared" si="239"/>
        <v>10</v>
      </c>
    </row>
    <row r="2521" spans="1:22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9" t="s">
        <v>8334</v>
      </c>
      <c r="R2521" t="s">
        <v>8351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>
        <f t="shared" si="239"/>
        <v>6</v>
      </c>
    </row>
    <row r="2522" spans="1:22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9" t="s">
        <v>8334</v>
      </c>
      <c r="R2522" t="s">
        <v>8351</v>
      </c>
      <c r="S2522" s="13">
        <f t="shared" si="236"/>
        <v>42612.600520833337</v>
      </c>
      <c r="T2522" s="13">
        <f t="shared" si="237"/>
        <v>42658.806249999994</v>
      </c>
      <c r="U2522">
        <f t="shared" si="238"/>
        <v>2016</v>
      </c>
      <c r="V2522">
        <f t="shared" si="239"/>
        <v>8</v>
      </c>
    </row>
    <row r="2523" spans="1:22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9" t="s">
        <v>8323</v>
      </c>
      <c r="R2523" t="s">
        <v>8352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>
        <f t="shared" si="239"/>
        <v>9</v>
      </c>
    </row>
    <row r="2524" spans="1:22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9" t="s">
        <v>8323</v>
      </c>
      <c r="R2524" t="s">
        <v>8352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>
        <f t="shared" si="239"/>
        <v>3</v>
      </c>
    </row>
    <row r="2525" spans="1:22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9" t="s">
        <v>8323</v>
      </c>
      <c r="R2525" t="s">
        <v>8352</v>
      </c>
      <c r="S2525" s="13">
        <f t="shared" si="236"/>
        <v>41930.975601851853</v>
      </c>
      <c r="T2525" s="13">
        <f t="shared" si="237"/>
        <v>41961.017268518524</v>
      </c>
      <c r="U2525">
        <f t="shared" si="238"/>
        <v>2014</v>
      </c>
      <c r="V2525">
        <f t="shared" si="239"/>
        <v>10</v>
      </c>
    </row>
    <row r="2526" spans="1:22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9" t="s">
        <v>8323</v>
      </c>
      <c r="R2526" t="s">
        <v>8352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>
        <f t="shared" si="239"/>
        <v>11</v>
      </c>
    </row>
    <row r="2527" spans="1:22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9" t="s">
        <v>8323</v>
      </c>
      <c r="R2527" t="s">
        <v>8352</v>
      </c>
      <c r="S2527" s="13">
        <f t="shared" si="236"/>
        <v>41058.844571759262</v>
      </c>
      <c r="T2527" s="13">
        <f t="shared" si="237"/>
        <v>41088.844571759262</v>
      </c>
      <c r="U2527">
        <f t="shared" si="238"/>
        <v>2012</v>
      </c>
      <c r="V2527">
        <f t="shared" si="239"/>
        <v>5</v>
      </c>
    </row>
    <row r="2528" spans="1:22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9" t="s">
        <v>8323</v>
      </c>
      <c r="R2528" t="s">
        <v>8352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>
        <f t="shared" si="239"/>
        <v>11</v>
      </c>
    </row>
    <row r="2529" spans="1:22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9" t="s">
        <v>8323</v>
      </c>
      <c r="R2529" t="s">
        <v>8352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>
        <f t="shared" si="239"/>
        <v>9</v>
      </c>
    </row>
    <row r="2530" spans="1:22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9" t="s">
        <v>8323</v>
      </c>
      <c r="R2530" t="s">
        <v>8352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>
        <f t="shared" si="239"/>
        <v>8</v>
      </c>
    </row>
    <row r="2531" spans="1:22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9" t="s">
        <v>8323</v>
      </c>
      <c r="R2531" t="s">
        <v>8352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>
        <f t="shared" si="239"/>
        <v>2</v>
      </c>
    </row>
    <row r="2532" spans="1:22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9" t="s">
        <v>8323</v>
      </c>
      <c r="R2532" t="s">
        <v>8352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>
        <f t="shared" si="239"/>
        <v>3</v>
      </c>
    </row>
    <row r="2533" spans="1:22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9" t="s">
        <v>8323</v>
      </c>
      <c r="R2533" t="s">
        <v>8352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>
        <f t="shared" si="239"/>
        <v>7</v>
      </c>
    </row>
    <row r="2534" spans="1:22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9" t="s">
        <v>8323</v>
      </c>
      <c r="R2534" t="s">
        <v>8352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>
        <f t="shared" si="239"/>
        <v>7</v>
      </c>
    </row>
    <row r="2535" spans="1:22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9" t="s">
        <v>8323</v>
      </c>
      <c r="R2535" t="s">
        <v>8352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>
        <f t="shared" si="239"/>
        <v>1</v>
      </c>
    </row>
    <row r="2536" spans="1:22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9" t="s">
        <v>8323</v>
      </c>
      <c r="R2536" t="s">
        <v>8352</v>
      </c>
      <c r="S2536" s="13">
        <f t="shared" si="236"/>
        <v>40127.700370370374</v>
      </c>
      <c r="T2536" s="13">
        <f t="shared" si="237"/>
        <v>40179.25</v>
      </c>
      <c r="U2536">
        <f t="shared" si="238"/>
        <v>2009</v>
      </c>
      <c r="V2536">
        <f t="shared" si="239"/>
        <v>11</v>
      </c>
    </row>
    <row r="2537" spans="1:22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9" t="s">
        <v>8323</v>
      </c>
      <c r="R2537" t="s">
        <v>8352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>
        <f t="shared" si="239"/>
        <v>10</v>
      </c>
    </row>
    <row r="2538" spans="1:22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9" t="s">
        <v>8323</v>
      </c>
      <c r="R2538" t="s">
        <v>8352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>
        <f t="shared" si="239"/>
        <v>7</v>
      </c>
    </row>
    <row r="2539" spans="1:22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9" t="s">
        <v>8323</v>
      </c>
      <c r="R2539" t="s">
        <v>8352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>
        <f t="shared" si="239"/>
        <v>6</v>
      </c>
    </row>
    <row r="2540" spans="1:22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9" t="s">
        <v>8323</v>
      </c>
      <c r="R2540" t="s">
        <v>8352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>
        <f t="shared" si="239"/>
        <v>1</v>
      </c>
    </row>
    <row r="2541" spans="1:22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9" t="s">
        <v>8323</v>
      </c>
      <c r="R2541" t="s">
        <v>8352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2014</v>
      </c>
      <c r="V2541">
        <f t="shared" si="239"/>
        <v>12</v>
      </c>
    </row>
    <row r="2542" spans="1:22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9" t="s">
        <v>8323</v>
      </c>
      <c r="R2542" t="s">
        <v>8352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>
        <f t="shared" si="239"/>
        <v>8</v>
      </c>
    </row>
    <row r="2543" spans="1:22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9" t="s">
        <v>8323</v>
      </c>
      <c r="R2543" t="s">
        <v>8352</v>
      </c>
      <c r="S2543" s="13">
        <f t="shared" si="236"/>
        <v>41483.449282407404</v>
      </c>
      <c r="T2543" s="13">
        <f t="shared" si="237"/>
        <v>41543.449282407404</v>
      </c>
      <c r="U2543">
        <f t="shared" si="238"/>
        <v>2013</v>
      </c>
      <c r="V2543">
        <f t="shared" si="239"/>
        <v>7</v>
      </c>
    </row>
    <row r="2544" spans="1:22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9" t="s">
        <v>8323</v>
      </c>
      <c r="R2544" t="s">
        <v>8352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>
        <f t="shared" si="239"/>
        <v>8</v>
      </c>
    </row>
    <row r="2545" spans="1:22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9" t="s">
        <v>8323</v>
      </c>
      <c r="R2545" t="s">
        <v>8352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2010</v>
      </c>
      <c r="V2545">
        <f t="shared" si="239"/>
        <v>12</v>
      </c>
    </row>
    <row r="2546" spans="1:22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9" t="s">
        <v>8323</v>
      </c>
      <c r="R2546" t="s">
        <v>8352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>
        <f t="shared" si="239"/>
        <v>6</v>
      </c>
    </row>
    <row r="2547" spans="1:22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9" t="s">
        <v>8323</v>
      </c>
      <c r="R2547" t="s">
        <v>8352</v>
      </c>
      <c r="S2547" s="13">
        <f t="shared" si="236"/>
        <v>42027.13817129629</v>
      </c>
      <c r="T2547" s="13">
        <f t="shared" si="237"/>
        <v>42062.020833333328</v>
      </c>
      <c r="U2547">
        <f t="shared" si="238"/>
        <v>2015</v>
      </c>
      <c r="V2547">
        <f t="shared" si="239"/>
        <v>1</v>
      </c>
    </row>
    <row r="2548" spans="1:22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9" t="s">
        <v>8323</v>
      </c>
      <c r="R2548" t="s">
        <v>8352</v>
      </c>
      <c r="S2548" s="13">
        <f t="shared" si="236"/>
        <v>41524.858553240738</v>
      </c>
      <c r="T2548" s="13">
        <f t="shared" si="237"/>
        <v>41552.208333333336</v>
      </c>
      <c r="U2548">
        <f t="shared" si="238"/>
        <v>2013</v>
      </c>
      <c r="V2548">
        <f t="shared" si="239"/>
        <v>9</v>
      </c>
    </row>
    <row r="2549" spans="1:22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9" t="s">
        <v>8323</v>
      </c>
      <c r="R2549" t="s">
        <v>8352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>
        <f t="shared" si="239"/>
        <v>3</v>
      </c>
    </row>
    <row r="2550" spans="1:22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9" t="s">
        <v>8323</v>
      </c>
      <c r="R2550" t="s">
        <v>8352</v>
      </c>
      <c r="S2550" s="13">
        <f t="shared" si="236"/>
        <v>42618.625428240746</v>
      </c>
      <c r="T2550" s="13">
        <f t="shared" si="237"/>
        <v>42643.185416666667</v>
      </c>
      <c r="U2550">
        <f t="shared" si="238"/>
        <v>2016</v>
      </c>
      <c r="V2550">
        <f t="shared" si="239"/>
        <v>9</v>
      </c>
    </row>
    <row r="2551" spans="1:22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9" t="s">
        <v>8323</v>
      </c>
      <c r="R2551" t="s">
        <v>8352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>
        <f t="shared" si="239"/>
        <v>4</v>
      </c>
    </row>
    <row r="2552" spans="1:22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9" t="s">
        <v>8323</v>
      </c>
      <c r="R2552" t="s">
        <v>8352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>
        <f t="shared" si="239"/>
        <v>8</v>
      </c>
    </row>
    <row r="2553" spans="1:22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9" t="s">
        <v>8323</v>
      </c>
      <c r="R2553" t="s">
        <v>8352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>
        <f t="shared" si="239"/>
        <v>2</v>
      </c>
    </row>
    <row r="2554" spans="1:22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9" t="s">
        <v>8323</v>
      </c>
      <c r="R2554" t="s">
        <v>8352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>
        <f t="shared" si="239"/>
        <v>2</v>
      </c>
    </row>
    <row r="2555" spans="1:22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9" t="s">
        <v>8323</v>
      </c>
      <c r="R2555" t="s">
        <v>8352</v>
      </c>
      <c r="S2555" s="13">
        <f t="shared" si="236"/>
        <v>41113.199155092596</v>
      </c>
      <c r="T2555" s="13">
        <f t="shared" si="237"/>
        <v>41173.199155092596</v>
      </c>
      <c r="U2555">
        <f t="shared" si="238"/>
        <v>2012</v>
      </c>
      <c r="V2555">
        <f t="shared" si="239"/>
        <v>7</v>
      </c>
    </row>
    <row r="2556" spans="1:22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9" t="s">
        <v>8323</v>
      </c>
      <c r="R2556" t="s">
        <v>8352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>
        <f t="shared" si="239"/>
        <v>5</v>
      </c>
    </row>
    <row r="2557" spans="1:22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9" t="s">
        <v>8323</v>
      </c>
      <c r="R2557" t="s">
        <v>8352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>
        <f t="shared" si="239"/>
        <v>4</v>
      </c>
    </row>
    <row r="2558" spans="1:22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9" t="s">
        <v>8323</v>
      </c>
      <c r="R2558" t="s">
        <v>8352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>
        <f t="shared" si="239"/>
        <v>11</v>
      </c>
    </row>
    <row r="2559" spans="1:22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9" t="s">
        <v>8323</v>
      </c>
      <c r="R2559" t="s">
        <v>8352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>
        <f t="shared" si="239"/>
        <v>4</v>
      </c>
    </row>
    <row r="2560" spans="1:22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9" t="s">
        <v>8323</v>
      </c>
      <c r="R2560" t="s">
        <v>8352</v>
      </c>
      <c r="S2560" s="13">
        <f t="shared" si="236"/>
        <v>42093.860023148154</v>
      </c>
      <c r="T2560" s="13">
        <f t="shared" si="237"/>
        <v>42125.582638888889</v>
      </c>
      <c r="U2560">
        <f t="shared" si="238"/>
        <v>2015</v>
      </c>
      <c r="V2560">
        <f t="shared" si="239"/>
        <v>3</v>
      </c>
    </row>
    <row r="2561" spans="1:22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9" t="s">
        <v>8323</v>
      </c>
      <c r="R2561" t="s">
        <v>8352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>
        <f t="shared" si="239"/>
        <v>10</v>
      </c>
    </row>
    <row r="2562" spans="1:22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s="9" t="s">
        <v>8323</v>
      </c>
      <c r="R2562" t="s">
        <v>8352</v>
      </c>
      <c r="S2562" s="13">
        <f t="shared" si="236"/>
        <v>42039.951087962967</v>
      </c>
      <c r="T2562" s="13">
        <f t="shared" si="237"/>
        <v>42069.951087962967</v>
      </c>
      <c r="U2562">
        <f t="shared" si="238"/>
        <v>2015</v>
      </c>
      <c r="V2562">
        <f t="shared" si="239"/>
        <v>2</v>
      </c>
    </row>
    <row r="2563" spans="1:22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ROUND(E2563/D2563*100,0)</f>
        <v>0</v>
      </c>
      <c r="P2563">
        <f t="shared" ref="P2563:P2626" si="241">IFERROR(ROUND(E2563/L2563,2),0)</f>
        <v>0</v>
      </c>
      <c r="Q2563" s="9" t="s">
        <v>8334</v>
      </c>
      <c r="R2563" t="s">
        <v>8335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>
        <f t="shared" ref="U2563:U2626" si="244">YEAR(S2563)</f>
        <v>2015</v>
      </c>
      <c r="V2563">
        <f t="shared" ref="V2563:V2626" si="245">MONTH(S2563)</f>
        <v>9</v>
      </c>
    </row>
    <row r="2564" spans="1:22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9" t="s">
        <v>8334</v>
      </c>
      <c r="R2564" t="s">
        <v>8335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>
        <f t="shared" si="245"/>
        <v>8</v>
      </c>
    </row>
    <row r="2565" spans="1:22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9" t="s">
        <v>8334</v>
      </c>
      <c r="R2565" t="s">
        <v>8335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>
        <f t="shared" si="245"/>
        <v>5</v>
      </c>
    </row>
    <row r="2566" spans="1:22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9" t="s">
        <v>8334</v>
      </c>
      <c r="R2566" t="s">
        <v>8335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>
        <f t="shared" si="245"/>
        <v>7</v>
      </c>
    </row>
    <row r="2567" spans="1:22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9" t="s">
        <v>8334</v>
      </c>
      <c r="R2567" t="s">
        <v>8335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>
        <f t="shared" si="245"/>
        <v>3</v>
      </c>
    </row>
    <row r="2568" spans="1:22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9" t="s">
        <v>8334</v>
      </c>
      <c r="R2568" t="s">
        <v>8335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>
        <f t="shared" si="245"/>
        <v>7</v>
      </c>
    </row>
    <row r="2569" spans="1:22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9" t="s">
        <v>8334</v>
      </c>
      <c r="R2569" t="s">
        <v>8335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>
        <f t="shared" si="245"/>
        <v>3</v>
      </c>
    </row>
    <row r="2570" spans="1:22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9" t="s">
        <v>8334</v>
      </c>
      <c r="R2570" t="s">
        <v>8335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>
        <f t="shared" si="245"/>
        <v>8</v>
      </c>
    </row>
    <row r="2571" spans="1:22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9" t="s">
        <v>8334</v>
      </c>
      <c r="R2571" t="s">
        <v>8335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>
        <f t="shared" si="245"/>
        <v>8</v>
      </c>
    </row>
    <row r="2572" spans="1:22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9" t="s">
        <v>8334</v>
      </c>
      <c r="R2572" t="s">
        <v>8335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>
        <f t="shared" si="245"/>
        <v>1</v>
      </c>
    </row>
    <row r="2573" spans="1:22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9" t="s">
        <v>8334</v>
      </c>
      <c r="R2573" t="s">
        <v>8335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>
        <f t="shared" si="245"/>
        <v>3</v>
      </c>
    </row>
    <row r="2574" spans="1:22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9" t="s">
        <v>8334</v>
      </c>
      <c r="R2574" t="s">
        <v>8335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>
        <f t="shared" si="245"/>
        <v>3</v>
      </c>
    </row>
    <row r="2575" spans="1:22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9" t="s">
        <v>8334</v>
      </c>
      <c r="R2575" t="s">
        <v>8335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>
        <f t="shared" si="245"/>
        <v>7</v>
      </c>
    </row>
    <row r="2576" spans="1:22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9" t="s">
        <v>8334</v>
      </c>
      <c r="R2576" t="s">
        <v>8335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>
        <f t="shared" si="245"/>
        <v>4</v>
      </c>
    </row>
    <row r="2577" spans="1:22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9" t="s">
        <v>8334</v>
      </c>
      <c r="R2577" t="s">
        <v>8335</v>
      </c>
      <c r="S2577" s="13">
        <f t="shared" si="242"/>
        <v>41986.108726851846</v>
      </c>
      <c r="T2577" s="13">
        <f t="shared" si="243"/>
        <v>42016.108726851846</v>
      </c>
      <c r="U2577">
        <f t="shared" si="244"/>
        <v>2014</v>
      </c>
      <c r="V2577">
        <f t="shared" si="245"/>
        <v>12</v>
      </c>
    </row>
    <row r="2578" spans="1:22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9" t="s">
        <v>8334</v>
      </c>
      <c r="R2578" t="s">
        <v>8335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>
        <f t="shared" si="245"/>
        <v>2</v>
      </c>
    </row>
    <row r="2579" spans="1:22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9" t="s">
        <v>8334</v>
      </c>
      <c r="R2579" t="s">
        <v>8335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>
        <f t="shared" si="245"/>
        <v>7</v>
      </c>
    </row>
    <row r="2580" spans="1:22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9" t="s">
        <v>8334</v>
      </c>
      <c r="R2580" t="s">
        <v>8335</v>
      </c>
      <c r="S2580" s="13">
        <f t="shared" si="242"/>
        <v>42238.022905092599</v>
      </c>
      <c r="T2580" s="13">
        <f t="shared" si="243"/>
        <v>42286.708333333328</v>
      </c>
      <c r="U2580">
        <f t="shared" si="244"/>
        <v>2015</v>
      </c>
      <c r="V2580">
        <f t="shared" si="245"/>
        <v>8</v>
      </c>
    </row>
    <row r="2581" spans="1:22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9" t="s">
        <v>8334</v>
      </c>
      <c r="R2581" t="s">
        <v>8335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>
        <f t="shared" si="245"/>
        <v>7</v>
      </c>
    </row>
    <row r="2582" spans="1:22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9" t="s">
        <v>8334</v>
      </c>
      <c r="R2582" t="s">
        <v>8335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2015</v>
      </c>
      <c r="V2582">
        <f t="shared" si="245"/>
        <v>4</v>
      </c>
    </row>
    <row r="2583" spans="1:22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9" t="s">
        <v>8334</v>
      </c>
      <c r="R2583" t="s">
        <v>8335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>
        <f t="shared" si="245"/>
        <v>10</v>
      </c>
    </row>
    <row r="2584" spans="1:22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9" t="s">
        <v>8334</v>
      </c>
      <c r="R2584" t="s">
        <v>8335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>
        <f t="shared" si="245"/>
        <v>9</v>
      </c>
    </row>
    <row r="2585" spans="1:22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9" t="s">
        <v>8334</v>
      </c>
      <c r="R2585" t="s">
        <v>8335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>
        <f t="shared" si="245"/>
        <v>1</v>
      </c>
    </row>
    <row r="2586" spans="1:22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9" t="s">
        <v>8334</v>
      </c>
      <c r="R2586" t="s">
        <v>8335</v>
      </c>
      <c r="S2586" s="13">
        <f t="shared" si="242"/>
        <v>42140.173252314817</v>
      </c>
      <c r="T2586" s="13">
        <f t="shared" si="243"/>
        <v>42170.173252314817</v>
      </c>
      <c r="U2586">
        <f t="shared" si="244"/>
        <v>2015</v>
      </c>
      <c r="V2586">
        <f t="shared" si="245"/>
        <v>5</v>
      </c>
    </row>
    <row r="2587" spans="1:22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9" t="s">
        <v>8334</v>
      </c>
      <c r="R2587" t="s">
        <v>8335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>
        <f t="shared" si="245"/>
        <v>6</v>
      </c>
    </row>
    <row r="2588" spans="1:22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9" t="s">
        <v>8334</v>
      </c>
      <c r="R2588" t="s">
        <v>8335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>
        <f t="shared" si="245"/>
        <v>11</v>
      </c>
    </row>
    <row r="2589" spans="1:22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9" t="s">
        <v>8334</v>
      </c>
      <c r="R2589" t="s">
        <v>8335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>
        <f t="shared" si="245"/>
        <v>11</v>
      </c>
    </row>
    <row r="2590" spans="1:22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9" t="s">
        <v>8334</v>
      </c>
      <c r="R2590" t="s">
        <v>8335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>
        <f t="shared" si="245"/>
        <v>2</v>
      </c>
    </row>
    <row r="2591" spans="1:22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9" t="s">
        <v>8334</v>
      </c>
      <c r="R2591" t="s">
        <v>8335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>
        <f t="shared" si="245"/>
        <v>2</v>
      </c>
    </row>
    <row r="2592" spans="1:22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9" t="s">
        <v>8334</v>
      </c>
      <c r="R2592" t="s">
        <v>8335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>
        <f t="shared" si="245"/>
        <v>1</v>
      </c>
    </row>
    <row r="2593" spans="1:22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9" t="s">
        <v>8334</v>
      </c>
      <c r="R2593" t="s">
        <v>8335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>
        <f t="shared" si="245"/>
        <v>1</v>
      </c>
    </row>
    <row r="2594" spans="1:22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9" t="s">
        <v>8334</v>
      </c>
      <c r="R2594" t="s">
        <v>8335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>
        <f t="shared" si="245"/>
        <v>9</v>
      </c>
    </row>
    <row r="2595" spans="1:22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9" t="s">
        <v>8334</v>
      </c>
      <c r="R2595" t="s">
        <v>8335</v>
      </c>
      <c r="S2595" s="13">
        <f t="shared" si="242"/>
        <v>42089.84520833334</v>
      </c>
      <c r="T2595" s="13">
        <f t="shared" si="243"/>
        <v>42119.84520833334</v>
      </c>
      <c r="U2595">
        <f t="shared" si="244"/>
        <v>2015</v>
      </c>
      <c r="V2595">
        <f t="shared" si="245"/>
        <v>3</v>
      </c>
    </row>
    <row r="2596" spans="1:22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9" t="s">
        <v>8334</v>
      </c>
      <c r="R2596" t="s">
        <v>8335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>
        <f t="shared" si="245"/>
        <v>7</v>
      </c>
    </row>
    <row r="2597" spans="1:22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9" t="s">
        <v>8334</v>
      </c>
      <c r="R2597" t="s">
        <v>8335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>
        <f t="shared" si="245"/>
        <v>1</v>
      </c>
    </row>
    <row r="2598" spans="1:22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9" t="s">
        <v>8334</v>
      </c>
      <c r="R2598" t="s">
        <v>8335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>
        <f t="shared" si="245"/>
        <v>7</v>
      </c>
    </row>
    <row r="2599" spans="1:22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9" t="s">
        <v>8334</v>
      </c>
      <c r="R2599" t="s">
        <v>8335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>
        <f t="shared" si="245"/>
        <v>5</v>
      </c>
    </row>
    <row r="2600" spans="1:22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9" t="s">
        <v>8334</v>
      </c>
      <c r="R2600" t="s">
        <v>8335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>
        <f t="shared" si="245"/>
        <v>8</v>
      </c>
    </row>
    <row r="2601" spans="1:22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9" t="s">
        <v>8334</v>
      </c>
      <c r="R2601" t="s">
        <v>8335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>
        <f t="shared" si="245"/>
        <v>6</v>
      </c>
    </row>
    <row r="2602" spans="1:22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9" t="s">
        <v>8334</v>
      </c>
      <c r="R2602" t="s">
        <v>8335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>
        <f t="shared" si="245"/>
        <v>1</v>
      </c>
    </row>
    <row r="2603" spans="1:22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9" t="s">
        <v>8317</v>
      </c>
      <c r="R2603" t="s">
        <v>8353</v>
      </c>
      <c r="S2603" s="13">
        <f t="shared" si="242"/>
        <v>41150.902187499996</v>
      </c>
      <c r="T2603" s="13">
        <f t="shared" si="243"/>
        <v>41165.165972222225</v>
      </c>
      <c r="U2603">
        <f t="shared" si="244"/>
        <v>2012</v>
      </c>
      <c r="V2603">
        <f t="shared" si="245"/>
        <v>8</v>
      </c>
    </row>
    <row r="2604" spans="1:22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9" t="s">
        <v>8317</v>
      </c>
      <c r="R2604" t="s">
        <v>8353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>
        <f t="shared" si="245"/>
        <v>10</v>
      </c>
    </row>
    <row r="2605" spans="1:22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9" t="s">
        <v>8317</v>
      </c>
      <c r="R2605" t="s">
        <v>8353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>
        <f t="shared" si="245"/>
        <v>12</v>
      </c>
    </row>
    <row r="2606" spans="1:22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9" t="s">
        <v>8317</v>
      </c>
      <c r="R2606" t="s">
        <v>8353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>
        <f t="shared" si="245"/>
        <v>3</v>
      </c>
    </row>
    <row r="2607" spans="1:22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9" t="s">
        <v>8317</v>
      </c>
      <c r="R2607" t="s">
        <v>8353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>
        <f t="shared" si="245"/>
        <v>5</v>
      </c>
    </row>
    <row r="2608" spans="1:22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9" t="s">
        <v>8317</v>
      </c>
      <c r="R2608" t="s">
        <v>8353</v>
      </c>
      <c r="S2608" s="13">
        <f t="shared" si="242"/>
        <v>41726.712754629632</v>
      </c>
      <c r="T2608" s="13">
        <f t="shared" si="243"/>
        <v>41758.712754629632</v>
      </c>
      <c r="U2608">
        <f t="shared" si="244"/>
        <v>2014</v>
      </c>
      <c r="V2608">
        <f t="shared" si="245"/>
        <v>3</v>
      </c>
    </row>
    <row r="2609" spans="1:22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9" t="s">
        <v>8317</v>
      </c>
      <c r="R2609" t="s">
        <v>8353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>
        <f t="shared" si="245"/>
        <v>6</v>
      </c>
    </row>
    <row r="2610" spans="1:22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9" t="s">
        <v>8317</v>
      </c>
      <c r="R2610" t="s">
        <v>8353</v>
      </c>
      <c r="S2610" s="13">
        <f t="shared" si="242"/>
        <v>42767.801712962959</v>
      </c>
      <c r="T2610" s="13">
        <f t="shared" si="243"/>
        <v>42809</v>
      </c>
      <c r="U2610">
        <f t="shared" si="244"/>
        <v>2017</v>
      </c>
      <c r="V2610">
        <f t="shared" si="245"/>
        <v>2</v>
      </c>
    </row>
    <row r="2611" spans="1:22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9" t="s">
        <v>8317</v>
      </c>
      <c r="R2611" t="s">
        <v>8353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>
        <f t="shared" si="245"/>
        <v>6</v>
      </c>
    </row>
    <row r="2612" spans="1:22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9" t="s">
        <v>8317</v>
      </c>
      <c r="R2612" t="s">
        <v>8353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>
        <f t="shared" si="245"/>
        <v>7</v>
      </c>
    </row>
    <row r="2613" spans="1:22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9" t="s">
        <v>8317</v>
      </c>
      <c r="R2613" t="s">
        <v>8353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2016</v>
      </c>
      <c r="V2613">
        <f t="shared" si="245"/>
        <v>11</v>
      </c>
    </row>
    <row r="2614" spans="1:22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9" t="s">
        <v>8317</v>
      </c>
      <c r="R2614" t="s">
        <v>8353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2014</v>
      </c>
      <c r="V2614">
        <f t="shared" si="245"/>
        <v>12</v>
      </c>
    </row>
    <row r="2615" spans="1:22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9" t="s">
        <v>8317</v>
      </c>
      <c r="R2615" t="s">
        <v>8353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>
        <f t="shared" si="245"/>
        <v>8</v>
      </c>
    </row>
    <row r="2616" spans="1:22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9" t="s">
        <v>8317</v>
      </c>
      <c r="R2616" t="s">
        <v>8353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>
        <f t="shared" si="245"/>
        <v>4</v>
      </c>
    </row>
    <row r="2617" spans="1:22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9" t="s">
        <v>8317</v>
      </c>
      <c r="R2617" t="s">
        <v>8353</v>
      </c>
      <c r="S2617" s="13">
        <f t="shared" si="242"/>
        <v>42453.49726851852</v>
      </c>
      <c r="T2617" s="13">
        <f t="shared" si="243"/>
        <v>42490.5</v>
      </c>
      <c r="U2617">
        <f t="shared" si="244"/>
        <v>2016</v>
      </c>
      <c r="V2617">
        <f t="shared" si="245"/>
        <v>3</v>
      </c>
    </row>
    <row r="2618" spans="1:22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9" t="s">
        <v>8317</v>
      </c>
      <c r="R2618" t="s">
        <v>8353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>
        <f t="shared" si="245"/>
        <v>7</v>
      </c>
    </row>
    <row r="2619" spans="1:22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9" t="s">
        <v>8317</v>
      </c>
      <c r="R2619" t="s">
        <v>8353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>
        <f t="shared" si="245"/>
        <v>9</v>
      </c>
    </row>
    <row r="2620" spans="1:22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9" t="s">
        <v>8317</v>
      </c>
      <c r="R2620" t="s">
        <v>8353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>
        <f t="shared" si="245"/>
        <v>10</v>
      </c>
    </row>
    <row r="2621" spans="1:22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9" t="s">
        <v>8317</v>
      </c>
      <c r="R2621" t="s">
        <v>8353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>
        <f t="shared" si="245"/>
        <v>9</v>
      </c>
    </row>
    <row r="2622" spans="1:22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9" t="s">
        <v>8317</v>
      </c>
      <c r="R2622" t="s">
        <v>8353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>
        <f t="shared" si="245"/>
        <v>9</v>
      </c>
    </row>
    <row r="2623" spans="1:22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9" t="s">
        <v>8317</v>
      </c>
      <c r="R2623" t="s">
        <v>8353</v>
      </c>
      <c r="S2623" s="13">
        <f t="shared" si="242"/>
        <v>42115.74754629629</v>
      </c>
      <c r="T2623" s="13">
        <f t="shared" si="243"/>
        <v>42145.74754629629</v>
      </c>
      <c r="U2623">
        <f t="shared" si="244"/>
        <v>2015</v>
      </c>
      <c r="V2623">
        <f t="shared" si="245"/>
        <v>4</v>
      </c>
    </row>
    <row r="2624" spans="1:22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9" t="s">
        <v>8317</v>
      </c>
      <c r="R2624" t="s">
        <v>8353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>
        <f t="shared" si="245"/>
        <v>11</v>
      </c>
    </row>
    <row r="2625" spans="1:22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9" t="s">
        <v>8317</v>
      </c>
      <c r="R2625" t="s">
        <v>8353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>
        <f t="shared" si="245"/>
        <v>11</v>
      </c>
    </row>
    <row r="2626" spans="1:22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s="9" t="s">
        <v>8317</v>
      </c>
      <c r="R2626" t="s">
        <v>8353</v>
      </c>
      <c r="S2626" s="13">
        <f t="shared" si="242"/>
        <v>41144.42155092593</v>
      </c>
      <c r="T2626" s="13">
        <f t="shared" si="243"/>
        <v>41165.42155092593</v>
      </c>
      <c r="U2626">
        <f t="shared" si="244"/>
        <v>2012</v>
      </c>
      <c r="V2626">
        <f t="shared" si="245"/>
        <v>8</v>
      </c>
    </row>
    <row r="2627" spans="1:22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ROUND(E2627/D2627*100,0)</f>
        <v>956</v>
      </c>
      <c r="P2627">
        <f t="shared" ref="P2627:P2690" si="247">IFERROR(ROUND(E2627/L2627,2),0)</f>
        <v>27.58</v>
      </c>
      <c r="Q2627" s="9" t="s">
        <v>8317</v>
      </c>
      <c r="R2627" t="s">
        <v>8353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>
        <f t="shared" ref="U2627:U2690" si="250">YEAR(S2627)</f>
        <v>2016</v>
      </c>
      <c r="V2627">
        <f t="shared" ref="V2627:V2690" si="251">MONTH(S2627)</f>
        <v>10</v>
      </c>
    </row>
    <row r="2628" spans="1:22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9" t="s">
        <v>8317</v>
      </c>
      <c r="R2628" t="s">
        <v>8353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>
        <f t="shared" si="251"/>
        <v>5</v>
      </c>
    </row>
    <row r="2629" spans="1:22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9" t="s">
        <v>8317</v>
      </c>
      <c r="R2629" t="s">
        <v>8353</v>
      </c>
      <c r="S2629" s="13">
        <f t="shared" si="248"/>
        <v>42304.829409722224</v>
      </c>
      <c r="T2629" s="13">
        <f t="shared" si="249"/>
        <v>42334.871076388896</v>
      </c>
      <c r="U2629">
        <f t="shared" si="250"/>
        <v>2015</v>
      </c>
      <c r="V2629">
        <f t="shared" si="251"/>
        <v>10</v>
      </c>
    </row>
    <row r="2630" spans="1:22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9" t="s">
        <v>8317</v>
      </c>
      <c r="R2630" t="s">
        <v>8353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>
        <f t="shared" si="251"/>
        <v>11</v>
      </c>
    </row>
    <row r="2631" spans="1:22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9" t="s">
        <v>8317</v>
      </c>
      <c r="R2631" t="s">
        <v>8353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>
        <f t="shared" si="251"/>
        <v>4</v>
      </c>
    </row>
    <row r="2632" spans="1:22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9" t="s">
        <v>8317</v>
      </c>
      <c r="R2632" t="s">
        <v>8353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>
        <f t="shared" si="251"/>
        <v>6</v>
      </c>
    </row>
    <row r="2633" spans="1:22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9" t="s">
        <v>8317</v>
      </c>
      <c r="R2633" t="s">
        <v>8353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>
        <f t="shared" si="251"/>
        <v>8</v>
      </c>
    </row>
    <row r="2634" spans="1:22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9" t="s">
        <v>8317</v>
      </c>
      <c r="R2634" t="s">
        <v>8353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>
        <f t="shared" si="251"/>
        <v>5</v>
      </c>
    </row>
    <row r="2635" spans="1:22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9" t="s">
        <v>8317</v>
      </c>
      <c r="R2635" t="s">
        <v>8353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>
        <f t="shared" si="251"/>
        <v>1</v>
      </c>
    </row>
    <row r="2636" spans="1:22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9" t="s">
        <v>8317</v>
      </c>
      <c r="R2636" t="s">
        <v>8353</v>
      </c>
      <c r="S2636" s="13">
        <f t="shared" si="248"/>
        <v>42612.656493055561</v>
      </c>
      <c r="T2636" s="13">
        <f t="shared" si="249"/>
        <v>42642.656493055561</v>
      </c>
      <c r="U2636">
        <f t="shared" si="250"/>
        <v>2016</v>
      </c>
      <c r="V2636">
        <f t="shared" si="251"/>
        <v>8</v>
      </c>
    </row>
    <row r="2637" spans="1:22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9" t="s">
        <v>8317</v>
      </c>
      <c r="R2637" t="s">
        <v>8353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>
        <f t="shared" si="251"/>
        <v>2</v>
      </c>
    </row>
    <row r="2638" spans="1:22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9" t="s">
        <v>8317</v>
      </c>
      <c r="R2638" t="s">
        <v>8353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>
        <f t="shared" si="251"/>
        <v>9</v>
      </c>
    </row>
    <row r="2639" spans="1:22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9" t="s">
        <v>8317</v>
      </c>
      <c r="R2639" t="s">
        <v>8353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>
        <f t="shared" si="251"/>
        <v>9</v>
      </c>
    </row>
    <row r="2640" spans="1:22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9" t="s">
        <v>8317</v>
      </c>
      <c r="R2640" t="s">
        <v>8353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2014</v>
      </c>
      <c r="V2640">
        <f t="shared" si="251"/>
        <v>12</v>
      </c>
    </row>
    <row r="2641" spans="1:22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9" t="s">
        <v>8317</v>
      </c>
      <c r="R2641" t="s">
        <v>8353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>
        <f t="shared" si="251"/>
        <v>1</v>
      </c>
    </row>
    <row r="2642" spans="1:22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9" t="s">
        <v>8317</v>
      </c>
      <c r="R2642" t="s">
        <v>8353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>
        <f t="shared" si="251"/>
        <v>4</v>
      </c>
    </row>
    <row r="2643" spans="1:22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9" t="s">
        <v>8317</v>
      </c>
      <c r="R2643" t="s">
        <v>8353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>
        <f t="shared" si="251"/>
        <v>8</v>
      </c>
    </row>
    <row r="2644" spans="1:22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9" t="s">
        <v>8317</v>
      </c>
      <c r="R2644" t="s">
        <v>8353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>
        <f t="shared" si="251"/>
        <v>6</v>
      </c>
    </row>
    <row r="2645" spans="1:22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9" t="s">
        <v>8317</v>
      </c>
      <c r="R2645" t="s">
        <v>8353</v>
      </c>
      <c r="S2645" s="13">
        <f t="shared" si="248"/>
        <v>42689.582349537035</v>
      </c>
      <c r="T2645" s="13">
        <f t="shared" si="249"/>
        <v>42725.332638888889</v>
      </c>
      <c r="U2645">
        <f t="shared" si="250"/>
        <v>2016</v>
      </c>
      <c r="V2645">
        <f t="shared" si="251"/>
        <v>11</v>
      </c>
    </row>
    <row r="2646" spans="1:22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9" t="s">
        <v>8317</v>
      </c>
      <c r="R2646" t="s">
        <v>8353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>
        <f t="shared" si="251"/>
        <v>2</v>
      </c>
    </row>
    <row r="2647" spans="1:22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9" t="s">
        <v>8317</v>
      </c>
      <c r="R2647" t="s">
        <v>8353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>
        <f t="shared" si="251"/>
        <v>10</v>
      </c>
    </row>
    <row r="2648" spans="1:22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9" t="s">
        <v>8317</v>
      </c>
      <c r="R2648" t="s">
        <v>8353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>
        <f t="shared" si="251"/>
        <v>8</v>
      </c>
    </row>
    <row r="2649" spans="1:22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9" t="s">
        <v>8317</v>
      </c>
      <c r="R2649" t="s">
        <v>8353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>
        <f t="shared" si="251"/>
        <v>7</v>
      </c>
    </row>
    <row r="2650" spans="1:22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9" t="s">
        <v>8317</v>
      </c>
      <c r="R2650" t="s">
        <v>8353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>
        <f t="shared" si="251"/>
        <v>2</v>
      </c>
    </row>
    <row r="2651" spans="1:22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9" t="s">
        <v>8317</v>
      </c>
      <c r="R2651" t="s">
        <v>8353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2015</v>
      </c>
      <c r="V2651">
        <f t="shared" si="251"/>
        <v>12</v>
      </c>
    </row>
    <row r="2652" spans="1:22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9" t="s">
        <v>8317</v>
      </c>
      <c r="R2652" t="s">
        <v>8353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>
        <f t="shared" si="251"/>
        <v>11</v>
      </c>
    </row>
    <row r="2653" spans="1:22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9" t="s">
        <v>8317</v>
      </c>
      <c r="R2653" t="s">
        <v>8353</v>
      </c>
      <c r="S2653" s="13">
        <f t="shared" si="248"/>
        <v>42327.805659722217</v>
      </c>
      <c r="T2653" s="13">
        <f t="shared" si="249"/>
        <v>42355.805659722217</v>
      </c>
      <c r="U2653">
        <f t="shared" si="250"/>
        <v>2015</v>
      </c>
      <c r="V2653">
        <f t="shared" si="251"/>
        <v>11</v>
      </c>
    </row>
    <row r="2654" spans="1:22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9" t="s">
        <v>8317</v>
      </c>
      <c r="R2654" t="s">
        <v>8353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>
        <f t="shared" si="251"/>
        <v>11</v>
      </c>
    </row>
    <row r="2655" spans="1:22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9" t="s">
        <v>8317</v>
      </c>
      <c r="R2655" t="s">
        <v>8353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>
        <f t="shared" si="251"/>
        <v>5</v>
      </c>
    </row>
    <row r="2656" spans="1:22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9" t="s">
        <v>8317</v>
      </c>
      <c r="R2656" t="s">
        <v>8353</v>
      </c>
      <c r="S2656" s="13">
        <f t="shared" si="248"/>
        <v>42055.600995370376</v>
      </c>
      <c r="T2656" s="13">
        <f t="shared" si="249"/>
        <v>42115.559328703705</v>
      </c>
      <c r="U2656">
        <f t="shared" si="250"/>
        <v>2015</v>
      </c>
      <c r="V2656">
        <f t="shared" si="251"/>
        <v>2</v>
      </c>
    </row>
    <row r="2657" spans="1:22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9" t="s">
        <v>8317</v>
      </c>
      <c r="R2657" t="s">
        <v>8353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>
        <f t="shared" si="251"/>
        <v>1</v>
      </c>
    </row>
    <row r="2658" spans="1:22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9" t="s">
        <v>8317</v>
      </c>
      <c r="R2658" t="s">
        <v>8353</v>
      </c>
      <c r="S2658" s="13">
        <f t="shared" si="248"/>
        <v>42767.688518518517</v>
      </c>
      <c r="T2658" s="13">
        <f t="shared" si="249"/>
        <v>42806.791666666672</v>
      </c>
      <c r="U2658">
        <f t="shared" si="250"/>
        <v>2017</v>
      </c>
      <c r="V2658">
        <f t="shared" si="251"/>
        <v>2</v>
      </c>
    </row>
    <row r="2659" spans="1:22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9" t="s">
        <v>8317</v>
      </c>
      <c r="R2659" t="s">
        <v>8353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>
        <f t="shared" si="251"/>
        <v>6</v>
      </c>
    </row>
    <row r="2660" spans="1:22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9" t="s">
        <v>8317</v>
      </c>
      <c r="R2660" t="s">
        <v>8353</v>
      </c>
      <c r="S2660" s="13">
        <f t="shared" si="248"/>
        <v>42551.884189814817</v>
      </c>
      <c r="T2660" s="13">
        <f t="shared" si="249"/>
        <v>42581.884189814817</v>
      </c>
      <c r="U2660">
        <f t="shared" si="250"/>
        <v>2016</v>
      </c>
      <c r="V2660">
        <f t="shared" si="251"/>
        <v>6</v>
      </c>
    </row>
    <row r="2661" spans="1:22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9" t="s">
        <v>8317</v>
      </c>
      <c r="R2661" t="s">
        <v>8353</v>
      </c>
      <c r="S2661" s="13">
        <f t="shared" si="248"/>
        <v>42082.069560185191</v>
      </c>
      <c r="T2661" s="13">
        <f t="shared" si="249"/>
        <v>42112.069560185191</v>
      </c>
      <c r="U2661">
        <f t="shared" si="250"/>
        <v>2015</v>
      </c>
      <c r="V2661">
        <f t="shared" si="251"/>
        <v>3</v>
      </c>
    </row>
    <row r="2662" spans="1:22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9" t="s">
        <v>8317</v>
      </c>
      <c r="R2662" t="s">
        <v>8353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>
        <f t="shared" si="251"/>
        <v>9</v>
      </c>
    </row>
    <row r="2663" spans="1:22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9" t="s">
        <v>8317</v>
      </c>
      <c r="R2663" t="s">
        <v>8354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>
        <f t="shared" si="251"/>
        <v>9</v>
      </c>
    </row>
    <row r="2664" spans="1:22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9" t="s">
        <v>8317</v>
      </c>
      <c r="R2664" t="s">
        <v>8354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>
        <f t="shared" si="251"/>
        <v>7</v>
      </c>
    </row>
    <row r="2665" spans="1:22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9" t="s">
        <v>8317</v>
      </c>
      <c r="R2665" t="s">
        <v>8354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2015</v>
      </c>
      <c r="V2665">
        <f t="shared" si="251"/>
        <v>8</v>
      </c>
    </row>
    <row r="2666" spans="1:22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9" t="s">
        <v>8317</v>
      </c>
      <c r="R2666" t="s">
        <v>8354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>
        <f t="shared" si="251"/>
        <v>11</v>
      </c>
    </row>
    <row r="2667" spans="1:22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9" t="s">
        <v>8317</v>
      </c>
      <c r="R2667" t="s">
        <v>8354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>
        <f t="shared" si="251"/>
        <v>3</v>
      </c>
    </row>
    <row r="2668" spans="1:22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9" t="s">
        <v>8317</v>
      </c>
      <c r="R2668" t="s">
        <v>8354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2015</v>
      </c>
      <c r="V2668">
        <f t="shared" si="251"/>
        <v>8</v>
      </c>
    </row>
    <row r="2669" spans="1:22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9" t="s">
        <v>8317</v>
      </c>
      <c r="R2669" t="s">
        <v>8354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>
        <f t="shared" si="251"/>
        <v>1</v>
      </c>
    </row>
    <row r="2670" spans="1:22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9" t="s">
        <v>8317</v>
      </c>
      <c r="R2670" t="s">
        <v>8354</v>
      </c>
      <c r="S2670" s="13">
        <f t="shared" si="248"/>
        <v>42275.588715277772</v>
      </c>
      <c r="T2670" s="13">
        <f t="shared" si="249"/>
        <v>42317.60555555555</v>
      </c>
      <c r="U2670">
        <f t="shared" si="250"/>
        <v>2015</v>
      </c>
      <c r="V2670">
        <f t="shared" si="251"/>
        <v>9</v>
      </c>
    </row>
    <row r="2671" spans="1:22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9" t="s">
        <v>8317</v>
      </c>
      <c r="R2671" t="s">
        <v>8354</v>
      </c>
      <c r="S2671" s="13">
        <f t="shared" si="248"/>
        <v>42319.035833333335</v>
      </c>
      <c r="T2671" s="13">
        <f t="shared" si="249"/>
        <v>42379.035833333335</v>
      </c>
      <c r="U2671">
        <f t="shared" si="250"/>
        <v>2015</v>
      </c>
      <c r="V2671">
        <f t="shared" si="251"/>
        <v>11</v>
      </c>
    </row>
    <row r="2672" spans="1:22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9" t="s">
        <v>8317</v>
      </c>
      <c r="R2672" t="s">
        <v>8354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>
        <f t="shared" si="251"/>
        <v>7</v>
      </c>
    </row>
    <row r="2673" spans="1:22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9" t="s">
        <v>8317</v>
      </c>
      <c r="R2673" t="s">
        <v>8354</v>
      </c>
      <c r="S2673" s="13">
        <f t="shared" si="248"/>
        <v>41962.749027777783</v>
      </c>
      <c r="T2673" s="13">
        <f t="shared" si="249"/>
        <v>41992.818055555559</v>
      </c>
      <c r="U2673">
        <f t="shared" si="250"/>
        <v>2014</v>
      </c>
      <c r="V2673">
        <f t="shared" si="251"/>
        <v>11</v>
      </c>
    </row>
    <row r="2674" spans="1:22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9" t="s">
        <v>8317</v>
      </c>
      <c r="R2674" t="s">
        <v>8354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2015</v>
      </c>
      <c r="V2674">
        <f t="shared" si="251"/>
        <v>12</v>
      </c>
    </row>
    <row r="2675" spans="1:22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9" t="s">
        <v>8317</v>
      </c>
      <c r="R2675" t="s">
        <v>8354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>
        <f t="shared" si="251"/>
        <v>9</v>
      </c>
    </row>
    <row r="2676" spans="1:22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9" t="s">
        <v>8317</v>
      </c>
      <c r="R2676" t="s">
        <v>8354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>
        <f t="shared" si="251"/>
        <v>6</v>
      </c>
    </row>
    <row r="2677" spans="1:22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9" t="s">
        <v>8317</v>
      </c>
      <c r="R2677" t="s">
        <v>8354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>
        <f t="shared" si="251"/>
        <v>10</v>
      </c>
    </row>
    <row r="2678" spans="1:22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9" t="s">
        <v>8317</v>
      </c>
      <c r="R2678" t="s">
        <v>8354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>
        <f t="shared" si="251"/>
        <v>4</v>
      </c>
    </row>
    <row r="2679" spans="1:22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9" t="s">
        <v>8317</v>
      </c>
      <c r="R2679" t="s">
        <v>8354</v>
      </c>
      <c r="S2679" s="13">
        <f t="shared" si="248"/>
        <v>41793.029432870368</v>
      </c>
      <c r="T2679" s="13">
        <f t="shared" si="249"/>
        <v>41823.029432870368</v>
      </c>
      <c r="U2679">
        <f t="shared" si="250"/>
        <v>2014</v>
      </c>
      <c r="V2679">
        <f t="shared" si="251"/>
        <v>6</v>
      </c>
    </row>
    <row r="2680" spans="1:22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9" t="s">
        <v>8317</v>
      </c>
      <c r="R2680" t="s">
        <v>8354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>
        <f t="shared" si="251"/>
        <v>8</v>
      </c>
    </row>
    <row r="2681" spans="1:22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9" t="s">
        <v>8317</v>
      </c>
      <c r="R2681" t="s">
        <v>8354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>
        <f t="shared" si="251"/>
        <v>1</v>
      </c>
    </row>
    <row r="2682" spans="1:22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9" t="s">
        <v>8317</v>
      </c>
      <c r="R2682" t="s">
        <v>8354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>
        <f t="shared" si="251"/>
        <v>3</v>
      </c>
    </row>
    <row r="2683" spans="1:22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9" t="s">
        <v>8334</v>
      </c>
      <c r="R2683" t="s">
        <v>8335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>
        <f t="shared" si="251"/>
        <v>6</v>
      </c>
    </row>
    <row r="2684" spans="1:22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9" t="s">
        <v>8334</v>
      </c>
      <c r="R2684" t="s">
        <v>8335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>
        <f t="shared" si="251"/>
        <v>10</v>
      </c>
    </row>
    <row r="2685" spans="1:22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9" t="s">
        <v>8334</v>
      </c>
      <c r="R2685" t="s">
        <v>8335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>
        <f t="shared" si="251"/>
        <v>1</v>
      </c>
    </row>
    <row r="2686" spans="1:22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9" t="s">
        <v>8334</v>
      </c>
      <c r="R2686" t="s">
        <v>8335</v>
      </c>
      <c r="S2686" s="13">
        <f t="shared" si="248"/>
        <v>41820.914641203701</v>
      </c>
      <c r="T2686" s="13">
        <f t="shared" si="249"/>
        <v>41860.914641203701</v>
      </c>
      <c r="U2686">
        <f t="shared" si="250"/>
        <v>2014</v>
      </c>
      <c r="V2686">
        <f t="shared" si="251"/>
        <v>6</v>
      </c>
    </row>
    <row r="2687" spans="1:22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9" t="s">
        <v>8334</v>
      </c>
      <c r="R2687" t="s">
        <v>8335</v>
      </c>
      <c r="S2687" s="13">
        <f t="shared" si="248"/>
        <v>42061.69594907407</v>
      </c>
      <c r="T2687" s="13">
        <f t="shared" si="249"/>
        <v>42121.654282407413</v>
      </c>
      <c r="U2687">
        <f t="shared" si="250"/>
        <v>2015</v>
      </c>
      <c r="V2687">
        <f t="shared" si="251"/>
        <v>2</v>
      </c>
    </row>
    <row r="2688" spans="1:22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9" t="s">
        <v>8334</v>
      </c>
      <c r="R2688" t="s">
        <v>8335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>
        <f t="shared" si="251"/>
        <v>9</v>
      </c>
    </row>
    <row r="2689" spans="1:22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9" t="s">
        <v>8334</v>
      </c>
      <c r="R2689" t="s">
        <v>8335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>
        <f t="shared" si="251"/>
        <v>5</v>
      </c>
    </row>
    <row r="2690" spans="1:22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>
        <f t="shared" si="247"/>
        <v>5.29</v>
      </c>
      <c r="Q2690" s="9" t="s">
        <v>8334</v>
      </c>
      <c r="R2690" t="s">
        <v>8335</v>
      </c>
      <c r="S2690" s="13">
        <f t="shared" si="248"/>
        <v>42028.118865740747</v>
      </c>
      <c r="T2690" s="13">
        <f t="shared" si="249"/>
        <v>42059.125</v>
      </c>
      <c r="U2690">
        <f t="shared" si="250"/>
        <v>2015</v>
      </c>
      <c r="V2690">
        <f t="shared" si="251"/>
        <v>1</v>
      </c>
    </row>
    <row r="2691" spans="1:22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ROUND(E2691/D2691*100,0)</f>
        <v>0</v>
      </c>
      <c r="P2691">
        <f t="shared" ref="P2691:P2754" si="253">IFERROR(ROUND(E2691/L2691,2),0)</f>
        <v>1</v>
      </c>
      <c r="Q2691" s="9" t="s">
        <v>8334</v>
      </c>
      <c r="R2691" t="s">
        <v>8335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>
        <f t="shared" ref="U2691:U2754" si="256">YEAR(S2691)</f>
        <v>2016</v>
      </c>
      <c r="V2691">
        <f t="shared" ref="V2691:V2754" si="257">MONTH(S2691)</f>
        <v>6</v>
      </c>
    </row>
    <row r="2692" spans="1:22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9" t="s">
        <v>8334</v>
      </c>
      <c r="R2692" t="s">
        <v>8335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>
        <f t="shared" si="257"/>
        <v>4</v>
      </c>
    </row>
    <row r="2693" spans="1:22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9" t="s">
        <v>8334</v>
      </c>
      <c r="R2693" t="s">
        <v>8335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>
        <f t="shared" si="257"/>
        <v>3</v>
      </c>
    </row>
    <row r="2694" spans="1:22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9" t="s">
        <v>8334</v>
      </c>
      <c r="R2694" t="s">
        <v>8335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>
        <f t="shared" si="257"/>
        <v>2</v>
      </c>
    </row>
    <row r="2695" spans="1:22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9" t="s">
        <v>8334</v>
      </c>
      <c r="R2695" t="s">
        <v>8335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>
        <f t="shared" si="257"/>
        <v>7</v>
      </c>
    </row>
    <row r="2696" spans="1:22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9" t="s">
        <v>8334</v>
      </c>
      <c r="R2696" t="s">
        <v>8335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>
        <f t="shared" si="257"/>
        <v>8</v>
      </c>
    </row>
    <row r="2697" spans="1:22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9" t="s">
        <v>8334</v>
      </c>
      <c r="R2697" t="s">
        <v>8335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>
        <f t="shared" si="257"/>
        <v>2</v>
      </c>
    </row>
    <row r="2698" spans="1:22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9" t="s">
        <v>8334</v>
      </c>
      <c r="R2698" t="s">
        <v>8335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>
        <f t="shared" si="257"/>
        <v>11</v>
      </c>
    </row>
    <row r="2699" spans="1:22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9" t="s">
        <v>8334</v>
      </c>
      <c r="R2699" t="s">
        <v>8335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>
        <f t="shared" si="257"/>
        <v>7</v>
      </c>
    </row>
    <row r="2700" spans="1:22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9" t="s">
        <v>8334</v>
      </c>
      <c r="R2700" t="s">
        <v>8335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>
        <f t="shared" si="257"/>
        <v>5</v>
      </c>
    </row>
    <row r="2701" spans="1:22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9" t="s">
        <v>8334</v>
      </c>
      <c r="R2701" t="s">
        <v>8335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>
        <f t="shared" si="257"/>
        <v>7</v>
      </c>
    </row>
    <row r="2702" spans="1:22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9" t="s">
        <v>8334</v>
      </c>
      <c r="R2702" t="s">
        <v>8335</v>
      </c>
      <c r="S2702" s="13">
        <f t="shared" si="254"/>
        <v>41870.87467592593</v>
      </c>
      <c r="T2702" s="13">
        <f t="shared" si="255"/>
        <v>41900.87467592593</v>
      </c>
      <c r="U2702">
        <f t="shared" si="256"/>
        <v>2014</v>
      </c>
      <c r="V2702">
        <f t="shared" si="257"/>
        <v>8</v>
      </c>
    </row>
    <row r="2703" spans="1:22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9" t="s">
        <v>8315</v>
      </c>
      <c r="R2703" t="s">
        <v>8355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>
        <f t="shared" si="257"/>
        <v>3</v>
      </c>
    </row>
    <row r="2704" spans="1:22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9" t="s">
        <v>8315</v>
      </c>
      <c r="R2704" t="s">
        <v>8355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>
        <f t="shared" si="257"/>
        <v>3</v>
      </c>
    </row>
    <row r="2705" spans="1:22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9" t="s">
        <v>8315</v>
      </c>
      <c r="R2705" t="s">
        <v>8355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>
        <f t="shared" si="257"/>
        <v>1</v>
      </c>
    </row>
    <row r="2706" spans="1:22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9" t="s">
        <v>8315</v>
      </c>
      <c r="R2706" t="s">
        <v>8355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>
        <f t="shared" si="257"/>
        <v>2</v>
      </c>
    </row>
    <row r="2707" spans="1:22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9" t="s">
        <v>8315</v>
      </c>
      <c r="R2707" t="s">
        <v>8355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>
        <f t="shared" si="257"/>
        <v>2</v>
      </c>
    </row>
    <row r="2708" spans="1:22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9" t="s">
        <v>8315</v>
      </c>
      <c r="R2708" t="s">
        <v>8355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>
        <f t="shared" si="257"/>
        <v>9</v>
      </c>
    </row>
    <row r="2709" spans="1:22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9" t="s">
        <v>8315</v>
      </c>
      <c r="R2709" t="s">
        <v>8355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>
        <f t="shared" si="257"/>
        <v>4</v>
      </c>
    </row>
    <row r="2710" spans="1:22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9" t="s">
        <v>8315</v>
      </c>
      <c r="R2710" t="s">
        <v>8355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>
        <f t="shared" si="257"/>
        <v>5</v>
      </c>
    </row>
    <row r="2711" spans="1:22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9" t="s">
        <v>8315</v>
      </c>
      <c r="R2711" t="s">
        <v>8355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>
        <f t="shared" si="257"/>
        <v>8</v>
      </c>
    </row>
    <row r="2712" spans="1:22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9" t="s">
        <v>8315</v>
      </c>
      <c r="R2712" t="s">
        <v>8355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>
        <f t="shared" si="257"/>
        <v>7</v>
      </c>
    </row>
    <row r="2713" spans="1:22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9" t="s">
        <v>8315</v>
      </c>
      <c r="R2713" t="s">
        <v>8355</v>
      </c>
      <c r="S2713" s="13">
        <f t="shared" si="254"/>
        <v>41780.745254629634</v>
      </c>
      <c r="T2713" s="13">
        <f t="shared" si="255"/>
        <v>41810.917361111111</v>
      </c>
      <c r="U2713">
        <f t="shared" si="256"/>
        <v>2014</v>
      </c>
      <c r="V2713">
        <f t="shared" si="257"/>
        <v>5</v>
      </c>
    </row>
    <row r="2714" spans="1:22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9" t="s">
        <v>8315</v>
      </c>
      <c r="R2714" t="s">
        <v>8355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2013</v>
      </c>
      <c r="V2714">
        <f t="shared" si="257"/>
        <v>6</v>
      </c>
    </row>
    <row r="2715" spans="1:22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9" t="s">
        <v>8315</v>
      </c>
      <c r="R2715" t="s">
        <v>8355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>
        <f t="shared" si="257"/>
        <v>11</v>
      </c>
    </row>
    <row r="2716" spans="1:22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9" t="s">
        <v>8315</v>
      </c>
      <c r="R2716" t="s">
        <v>8355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>
        <f t="shared" si="257"/>
        <v>9</v>
      </c>
    </row>
    <row r="2717" spans="1:22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9" t="s">
        <v>8315</v>
      </c>
      <c r="R2717" t="s">
        <v>8355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>
        <f t="shared" si="257"/>
        <v>1</v>
      </c>
    </row>
    <row r="2718" spans="1:22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9" t="s">
        <v>8315</v>
      </c>
      <c r="R2718" t="s">
        <v>8355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>
        <f t="shared" si="257"/>
        <v>9</v>
      </c>
    </row>
    <row r="2719" spans="1:22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9" t="s">
        <v>8315</v>
      </c>
      <c r="R2719" t="s">
        <v>8355</v>
      </c>
      <c r="S2719" s="13">
        <f t="shared" si="254"/>
        <v>41934.914918981485</v>
      </c>
      <c r="T2719" s="13">
        <f t="shared" si="255"/>
        <v>41979.956585648149</v>
      </c>
      <c r="U2719">
        <f t="shared" si="256"/>
        <v>2014</v>
      </c>
      <c r="V2719">
        <f t="shared" si="257"/>
        <v>10</v>
      </c>
    </row>
    <row r="2720" spans="1:22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9" t="s">
        <v>8315</v>
      </c>
      <c r="R2720" t="s">
        <v>8355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>
        <f t="shared" si="257"/>
        <v>4</v>
      </c>
    </row>
    <row r="2721" spans="1:22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9" t="s">
        <v>8315</v>
      </c>
      <c r="R2721" t="s">
        <v>8355</v>
      </c>
      <c r="S2721" s="13">
        <f t="shared" si="254"/>
        <v>42418.031180555554</v>
      </c>
      <c r="T2721" s="13">
        <f t="shared" si="255"/>
        <v>42477.989513888882</v>
      </c>
      <c r="U2721">
        <f t="shared" si="256"/>
        <v>2016</v>
      </c>
      <c r="V2721">
        <f t="shared" si="257"/>
        <v>2</v>
      </c>
    </row>
    <row r="2722" spans="1:22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9" t="s">
        <v>8315</v>
      </c>
      <c r="R2722" t="s">
        <v>8355</v>
      </c>
      <c r="S2722" s="13">
        <f t="shared" si="254"/>
        <v>42655.465891203698</v>
      </c>
      <c r="T2722" s="13">
        <f t="shared" si="255"/>
        <v>42685.507557870369</v>
      </c>
      <c r="U2722">
        <f t="shared" si="256"/>
        <v>2016</v>
      </c>
      <c r="V2722">
        <f t="shared" si="257"/>
        <v>10</v>
      </c>
    </row>
    <row r="2723" spans="1:22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9" t="s">
        <v>8317</v>
      </c>
      <c r="R2723" t="s">
        <v>8347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>
        <f t="shared" si="257"/>
        <v>8</v>
      </c>
    </row>
    <row r="2724" spans="1:22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9" t="s">
        <v>8317</v>
      </c>
      <c r="R2724" t="s">
        <v>8347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2016</v>
      </c>
      <c r="V2724">
        <f t="shared" si="257"/>
        <v>11</v>
      </c>
    </row>
    <row r="2725" spans="1:22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9" t="s">
        <v>8317</v>
      </c>
      <c r="R2725" t="s">
        <v>8347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>
        <f t="shared" si="257"/>
        <v>11</v>
      </c>
    </row>
    <row r="2726" spans="1:22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9" t="s">
        <v>8317</v>
      </c>
      <c r="R2726" t="s">
        <v>8347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>
        <f t="shared" si="257"/>
        <v>7</v>
      </c>
    </row>
    <row r="2727" spans="1:22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9" t="s">
        <v>8317</v>
      </c>
      <c r="R2727" t="s">
        <v>8347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>
        <f t="shared" si="257"/>
        <v>1</v>
      </c>
    </row>
    <row r="2728" spans="1:22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9" t="s">
        <v>8317</v>
      </c>
      <c r="R2728" t="s">
        <v>8347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>
        <f t="shared" si="257"/>
        <v>3</v>
      </c>
    </row>
    <row r="2729" spans="1:22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9" t="s">
        <v>8317</v>
      </c>
      <c r="R2729" t="s">
        <v>8347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>
        <f t="shared" si="257"/>
        <v>7</v>
      </c>
    </row>
    <row r="2730" spans="1:22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9" t="s">
        <v>8317</v>
      </c>
      <c r="R2730" t="s">
        <v>8347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>
        <f t="shared" si="257"/>
        <v>11</v>
      </c>
    </row>
    <row r="2731" spans="1:22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9" t="s">
        <v>8317</v>
      </c>
      <c r="R2731" t="s">
        <v>8347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>
        <f t="shared" si="257"/>
        <v>4</v>
      </c>
    </row>
    <row r="2732" spans="1:22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9" t="s">
        <v>8317</v>
      </c>
      <c r="R2732" t="s">
        <v>8347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>
        <f t="shared" si="257"/>
        <v>3</v>
      </c>
    </row>
    <row r="2733" spans="1:22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9" t="s">
        <v>8317</v>
      </c>
      <c r="R2733" t="s">
        <v>8347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>
        <f t="shared" si="257"/>
        <v>8</v>
      </c>
    </row>
    <row r="2734" spans="1:22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9" t="s">
        <v>8317</v>
      </c>
      <c r="R2734" t="s">
        <v>8347</v>
      </c>
      <c r="S2734" s="13">
        <f t="shared" si="254"/>
        <v>41389.808194444442</v>
      </c>
      <c r="T2734" s="13">
        <f t="shared" si="255"/>
        <v>41422</v>
      </c>
      <c r="U2734">
        <f t="shared" si="256"/>
        <v>2013</v>
      </c>
      <c r="V2734">
        <f t="shared" si="257"/>
        <v>4</v>
      </c>
    </row>
    <row r="2735" spans="1:22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9" t="s">
        <v>8317</v>
      </c>
      <c r="R2735" t="s">
        <v>8347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>
        <f t="shared" si="257"/>
        <v>2</v>
      </c>
    </row>
    <row r="2736" spans="1:22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9" t="s">
        <v>8317</v>
      </c>
      <c r="R2736" t="s">
        <v>8347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>
        <f t="shared" si="257"/>
        <v>9</v>
      </c>
    </row>
    <row r="2737" spans="1:22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9" t="s">
        <v>8317</v>
      </c>
      <c r="R2737" t="s">
        <v>8347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>
        <f t="shared" si="257"/>
        <v>2</v>
      </c>
    </row>
    <row r="2738" spans="1:22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9" t="s">
        <v>8317</v>
      </c>
      <c r="R2738" t="s">
        <v>8347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>
        <f t="shared" si="257"/>
        <v>3</v>
      </c>
    </row>
    <row r="2739" spans="1:22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9" t="s">
        <v>8317</v>
      </c>
      <c r="R2739" t="s">
        <v>8347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2013</v>
      </c>
      <c r="V2739">
        <f t="shared" si="257"/>
        <v>12</v>
      </c>
    </row>
    <row r="2740" spans="1:22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9" t="s">
        <v>8317</v>
      </c>
      <c r="R2740" t="s">
        <v>8347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>
        <f t="shared" si="257"/>
        <v>9</v>
      </c>
    </row>
    <row r="2741" spans="1:22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9" t="s">
        <v>8317</v>
      </c>
      <c r="R2741" t="s">
        <v>8347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>
        <f t="shared" si="257"/>
        <v>3</v>
      </c>
    </row>
    <row r="2742" spans="1:22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9" t="s">
        <v>8317</v>
      </c>
      <c r="R2742" t="s">
        <v>8347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>
        <f t="shared" si="257"/>
        <v>2</v>
      </c>
    </row>
    <row r="2743" spans="1:22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9" t="s">
        <v>8320</v>
      </c>
      <c r="R2743" t="s">
        <v>8356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>
        <f t="shared" si="257"/>
        <v>9</v>
      </c>
    </row>
    <row r="2744" spans="1:22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9" t="s">
        <v>8320</v>
      </c>
      <c r="R2744" t="s">
        <v>8356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>
        <f t="shared" si="257"/>
        <v>5</v>
      </c>
    </row>
    <row r="2745" spans="1:22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9" t="s">
        <v>8320</v>
      </c>
      <c r="R2745" t="s">
        <v>8356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>
        <f t="shared" si="257"/>
        <v>9</v>
      </c>
    </row>
    <row r="2746" spans="1:22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9" t="s">
        <v>8320</v>
      </c>
      <c r="R2746" t="s">
        <v>8356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>
        <f t="shared" si="257"/>
        <v>1</v>
      </c>
    </row>
    <row r="2747" spans="1:22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9" t="s">
        <v>8320</v>
      </c>
      <c r="R2747" t="s">
        <v>8356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>
        <f t="shared" si="257"/>
        <v>5</v>
      </c>
    </row>
    <row r="2748" spans="1:22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9" t="s">
        <v>8320</v>
      </c>
      <c r="R2748" t="s">
        <v>8356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>
        <f t="shared" si="257"/>
        <v>7</v>
      </c>
    </row>
    <row r="2749" spans="1:22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9" t="s">
        <v>8320</v>
      </c>
      <c r="R2749" t="s">
        <v>8356</v>
      </c>
      <c r="S2749" s="13">
        <f t="shared" si="254"/>
        <v>41044.64811342593</v>
      </c>
      <c r="T2749" s="13">
        <f t="shared" si="255"/>
        <v>41076.131944444445</v>
      </c>
      <c r="U2749">
        <f t="shared" si="256"/>
        <v>2012</v>
      </c>
      <c r="V2749">
        <f t="shared" si="257"/>
        <v>5</v>
      </c>
    </row>
    <row r="2750" spans="1:22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9" t="s">
        <v>8320</v>
      </c>
      <c r="R2750" t="s">
        <v>8356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>
        <f t="shared" si="257"/>
        <v>8</v>
      </c>
    </row>
    <row r="2751" spans="1:22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9" t="s">
        <v>8320</v>
      </c>
      <c r="R2751" t="s">
        <v>8356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>
        <f t="shared" si="257"/>
        <v>3</v>
      </c>
    </row>
    <row r="2752" spans="1:22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9" t="s">
        <v>8320</v>
      </c>
      <c r="R2752" t="s">
        <v>8356</v>
      </c>
      <c r="S2752" s="13">
        <f t="shared" si="254"/>
        <v>41078.899826388886</v>
      </c>
      <c r="T2752" s="13">
        <f t="shared" si="255"/>
        <v>41090.833333333336</v>
      </c>
      <c r="U2752">
        <f t="shared" si="256"/>
        <v>2012</v>
      </c>
      <c r="V2752">
        <f t="shared" si="257"/>
        <v>6</v>
      </c>
    </row>
    <row r="2753" spans="1:22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9" t="s">
        <v>8320</v>
      </c>
      <c r="R2753" t="s">
        <v>8356</v>
      </c>
      <c r="S2753" s="13">
        <f t="shared" si="254"/>
        <v>41747.887060185189</v>
      </c>
      <c r="T2753" s="13">
        <f t="shared" si="255"/>
        <v>41807.887060185189</v>
      </c>
      <c r="U2753">
        <f t="shared" si="256"/>
        <v>2014</v>
      </c>
      <c r="V2753">
        <f t="shared" si="257"/>
        <v>4</v>
      </c>
    </row>
    <row r="2754" spans="1:22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s="9" t="s">
        <v>8320</v>
      </c>
      <c r="R2754" t="s">
        <v>8356</v>
      </c>
      <c r="S2754" s="13">
        <f t="shared" si="254"/>
        <v>40855.765092592592</v>
      </c>
      <c r="T2754" s="13">
        <f t="shared" si="255"/>
        <v>40895.765092592592</v>
      </c>
      <c r="U2754">
        <f t="shared" si="256"/>
        <v>2011</v>
      </c>
      <c r="V2754">
        <f t="shared" si="257"/>
        <v>11</v>
      </c>
    </row>
    <row r="2755" spans="1:22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ROUND(E2755/D2755*100,0)</f>
        <v>19</v>
      </c>
      <c r="P2755">
        <f t="shared" ref="P2755:P2818" si="259">IFERROR(ROUND(E2755/L2755,2),0)</f>
        <v>47.5</v>
      </c>
      <c r="Q2755" s="9" t="s">
        <v>8320</v>
      </c>
      <c r="R2755" t="s">
        <v>8356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>
        <f t="shared" ref="U2755:U2818" si="262">YEAR(S2755)</f>
        <v>2012</v>
      </c>
      <c r="V2755">
        <f t="shared" ref="V2755:V2818" si="263">MONTH(S2755)</f>
        <v>7</v>
      </c>
    </row>
    <row r="2756" spans="1:22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9" t="s">
        <v>8320</v>
      </c>
      <c r="R2756" t="s">
        <v>8356</v>
      </c>
      <c r="S2756" s="13">
        <f t="shared" si="260"/>
        <v>41863.636006944449</v>
      </c>
      <c r="T2756" s="13">
        <f t="shared" si="261"/>
        <v>41893.636006944449</v>
      </c>
      <c r="U2756">
        <f t="shared" si="262"/>
        <v>2014</v>
      </c>
      <c r="V2756">
        <f t="shared" si="263"/>
        <v>8</v>
      </c>
    </row>
    <row r="2757" spans="1:22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9" t="s">
        <v>8320</v>
      </c>
      <c r="R2757" t="s">
        <v>8356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>
        <f t="shared" si="263"/>
        <v>3</v>
      </c>
    </row>
    <row r="2758" spans="1:22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9" t="s">
        <v>8320</v>
      </c>
      <c r="R2758" t="s">
        <v>8356</v>
      </c>
      <c r="S2758" s="13">
        <f t="shared" si="260"/>
        <v>41620.90047453704</v>
      </c>
      <c r="T2758" s="13">
        <f t="shared" si="261"/>
        <v>41650.90047453704</v>
      </c>
      <c r="U2758">
        <f t="shared" si="262"/>
        <v>2013</v>
      </c>
      <c r="V2758">
        <f t="shared" si="263"/>
        <v>12</v>
      </c>
    </row>
    <row r="2759" spans="1:22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9" t="s">
        <v>8320</v>
      </c>
      <c r="R2759" t="s">
        <v>8356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>
        <f t="shared" si="263"/>
        <v>7</v>
      </c>
    </row>
    <row r="2760" spans="1:22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9" t="s">
        <v>8320</v>
      </c>
      <c r="R2760" t="s">
        <v>8356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>
        <f t="shared" si="263"/>
        <v>9</v>
      </c>
    </row>
    <row r="2761" spans="1:22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9" t="s">
        <v>8320</v>
      </c>
      <c r="R2761" t="s">
        <v>8356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>
        <f t="shared" si="263"/>
        <v>6</v>
      </c>
    </row>
    <row r="2762" spans="1:22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9" t="s">
        <v>8320</v>
      </c>
      <c r="R2762" t="s">
        <v>8356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>
        <f t="shared" si="263"/>
        <v>5</v>
      </c>
    </row>
    <row r="2763" spans="1:22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9" t="s">
        <v>8320</v>
      </c>
      <c r="R2763" t="s">
        <v>8356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2012</v>
      </c>
      <c r="V2763">
        <f t="shared" si="263"/>
        <v>12</v>
      </c>
    </row>
    <row r="2764" spans="1:22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9" t="s">
        <v>8320</v>
      </c>
      <c r="R2764" t="s">
        <v>8356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>
        <f t="shared" si="263"/>
        <v>1</v>
      </c>
    </row>
    <row r="2765" spans="1:22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9" t="s">
        <v>8320</v>
      </c>
      <c r="R2765" t="s">
        <v>8356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>
        <f t="shared" si="263"/>
        <v>4</v>
      </c>
    </row>
    <row r="2766" spans="1:22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9" t="s">
        <v>8320</v>
      </c>
      <c r="R2766" t="s">
        <v>8356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>
        <f t="shared" si="263"/>
        <v>5</v>
      </c>
    </row>
    <row r="2767" spans="1:22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9" t="s">
        <v>8320</v>
      </c>
      <c r="R2767" t="s">
        <v>8356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>
        <f t="shared" si="263"/>
        <v>10</v>
      </c>
    </row>
    <row r="2768" spans="1:22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9" t="s">
        <v>8320</v>
      </c>
      <c r="R2768" t="s">
        <v>8356</v>
      </c>
      <c r="S2768" s="13">
        <f t="shared" si="260"/>
        <v>40736.668032407404</v>
      </c>
      <c r="T2768" s="13">
        <f t="shared" si="261"/>
        <v>40766.668032407404</v>
      </c>
      <c r="U2768">
        <f t="shared" si="262"/>
        <v>2011</v>
      </c>
      <c r="V2768">
        <f t="shared" si="263"/>
        <v>7</v>
      </c>
    </row>
    <row r="2769" spans="1:22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9" t="s">
        <v>8320</v>
      </c>
      <c r="R2769" t="s">
        <v>8356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>
        <f t="shared" si="263"/>
        <v>6</v>
      </c>
    </row>
    <row r="2770" spans="1:22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9" t="s">
        <v>8320</v>
      </c>
      <c r="R2770" t="s">
        <v>8356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>
        <f t="shared" si="263"/>
        <v>2</v>
      </c>
    </row>
    <row r="2771" spans="1:22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9" t="s">
        <v>8320</v>
      </c>
      <c r="R2771" t="s">
        <v>8356</v>
      </c>
      <c r="S2771" s="13">
        <f t="shared" si="260"/>
        <v>41745.826273148145</v>
      </c>
      <c r="T2771" s="13">
        <f t="shared" si="261"/>
        <v>41795.826273148145</v>
      </c>
      <c r="U2771">
        <f t="shared" si="262"/>
        <v>2014</v>
      </c>
      <c r="V2771">
        <f t="shared" si="263"/>
        <v>4</v>
      </c>
    </row>
    <row r="2772" spans="1:22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9" t="s">
        <v>8320</v>
      </c>
      <c r="R2772" t="s">
        <v>8356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>
        <f t="shared" si="263"/>
        <v>2</v>
      </c>
    </row>
    <row r="2773" spans="1:22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9" t="s">
        <v>8320</v>
      </c>
      <c r="R2773" t="s">
        <v>8356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2012</v>
      </c>
      <c r="V2773">
        <f t="shared" si="263"/>
        <v>12</v>
      </c>
    </row>
    <row r="2774" spans="1:22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9" t="s">
        <v>8320</v>
      </c>
      <c r="R2774" t="s">
        <v>8356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>
        <f t="shared" si="263"/>
        <v>9</v>
      </c>
    </row>
    <row r="2775" spans="1:22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9" t="s">
        <v>8320</v>
      </c>
      <c r="R2775" t="s">
        <v>8356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>
        <f t="shared" si="263"/>
        <v>4</v>
      </c>
    </row>
    <row r="2776" spans="1:22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9" t="s">
        <v>8320</v>
      </c>
      <c r="R2776" t="s">
        <v>8356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>
        <f t="shared" si="263"/>
        <v>2</v>
      </c>
    </row>
    <row r="2777" spans="1:22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9" t="s">
        <v>8320</v>
      </c>
      <c r="R2777" t="s">
        <v>8356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>
        <f t="shared" si="263"/>
        <v>11</v>
      </c>
    </row>
    <row r="2778" spans="1:22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9" t="s">
        <v>8320</v>
      </c>
      <c r="R2778" t="s">
        <v>8356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>
        <f t="shared" si="263"/>
        <v>5</v>
      </c>
    </row>
    <row r="2779" spans="1:22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9" t="s">
        <v>8320</v>
      </c>
      <c r="R2779" t="s">
        <v>8356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>
        <f t="shared" si="263"/>
        <v>6</v>
      </c>
    </row>
    <row r="2780" spans="1:22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9" t="s">
        <v>8320</v>
      </c>
      <c r="R2780" t="s">
        <v>8356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>
        <f t="shared" si="263"/>
        <v>7</v>
      </c>
    </row>
    <row r="2781" spans="1:22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9" t="s">
        <v>8320</v>
      </c>
      <c r="R2781" t="s">
        <v>8356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>
        <f t="shared" si="263"/>
        <v>10</v>
      </c>
    </row>
    <row r="2782" spans="1:22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9" t="s">
        <v>8320</v>
      </c>
      <c r="R2782" t="s">
        <v>8356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>
        <f t="shared" si="263"/>
        <v>2</v>
      </c>
    </row>
    <row r="2783" spans="1:22" ht="45" hidden="1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9" t="s">
        <v>8315</v>
      </c>
      <c r="R2783" t="s">
        <v>8316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>
        <f t="shared" si="263"/>
        <v>1</v>
      </c>
    </row>
    <row r="2784" spans="1:22" ht="45" hidden="1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9" t="s">
        <v>8315</v>
      </c>
      <c r="R2784" t="s">
        <v>8316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>
        <f t="shared" si="263"/>
        <v>1</v>
      </c>
    </row>
    <row r="2785" spans="1:22" ht="60" hidden="1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9" t="s">
        <v>8315</v>
      </c>
      <c r="R2785" t="s">
        <v>8316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>
        <f t="shared" si="263"/>
        <v>4</v>
      </c>
    </row>
    <row r="2786" spans="1:22" ht="45" hidden="1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9" t="s">
        <v>8315</v>
      </c>
      <c r="R2786" t="s">
        <v>8316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>
        <f t="shared" si="263"/>
        <v>10</v>
      </c>
    </row>
    <row r="2787" spans="1:22" ht="45" hidden="1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9" t="s">
        <v>8315</v>
      </c>
      <c r="R2787" t="s">
        <v>8316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2016</v>
      </c>
      <c r="V2787">
        <f t="shared" si="263"/>
        <v>7</v>
      </c>
    </row>
    <row r="2788" spans="1:22" ht="30" hidden="1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9" t="s">
        <v>8315</v>
      </c>
      <c r="R2788" t="s">
        <v>8316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>
        <f t="shared" si="263"/>
        <v>6</v>
      </c>
    </row>
    <row r="2789" spans="1:22" ht="60" hidden="1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9" t="s">
        <v>8315</v>
      </c>
      <c r="R2789" t="s">
        <v>8316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>
        <f t="shared" si="263"/>
        <v>6</v>
      </c>
    </row>
    <row r="2790" spans="1:22" ht="45" hidden="1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9" t="s">
        <v>8315</v>
      </c>
      <c r="R2790" t="s">
        <v>8316</v>
      </c>
      <c r="S2790" s="13">
        <f t="shared" si="260"/>
        <v>42550.701886574068</v>
      </c>
      <c r="T2790" s="13">
        <f t="shared" si="261"/>
        <v>42580.701886574068</v>
      </c>
      <c r="U2790">
        <f t="shared" si="262"/>
        <v>2016</v>
      </c>
      <c r="V2790">
        <f t="shared" si="263"/>
        <v>6</v>
      </c>
    </row>
    <row r="2791" spans="1:22" ht="30" hidden="1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9" t="s">
        <v>8315</v>
      </c>
      <c r="R2791" t="s">
        <v>8316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>
        <f t="shared" si="263"/>
        <v>2</v>
      </c>
    </row>
    <row r="2792" spans="1:22" ht="60" hidden="1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9" t="s">
        <v>8315</v>
      </c>
      <c r="R2792" t="s">
        <v>8316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>
        <f t="shared" si="263"/>
        <v>1</v>
      </c>
    </row>
    <row r="2793" spans="1:22" ht="60" hidden="1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9" t="s">
        <v>8315</v>
      </c>
      <c r="R2793" t="s">
        <v>8316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>
        <f t="shared" si="263"/>
        <v>8</v>
      </c>
    </row>
    <row r="2794" spans="1:22" ht="45" hidden="1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9" t="s">
        <v>8315</v>
      </c>
      <c r="R2794" t="s">
        <v>8316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>
        <f t="shared" si="263"/>
        <v>6</v>
      </c>
    </row>
    <row r="2795" spans="1:22" ht="60" hidden="1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9" t="s">
        <v>8315</v>
      </c>
      <c r="R2795" t="s">
        <v>8316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>
        <f t="shared" si="263"/>
        <v>6</v>
      </c>
    </row>
    <row r="2796" spans="1:22" ht="60" hidden="1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9" t="s">
        <v>8315</v>
      </c>
      <c r="R2796" t="s">
        <v>8316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>
        <f t="shared" si="263"/>
        <v>2</v>
      </c>
    </row>
    <row r="2797" spans="1:22" ht="45" hidden="1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9" t="s">
        <v>8315</v>
      </c>
      <c r="R2797" t="s">
        <v>8316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>
        <f t="shared" si="263"/>
        <v>5</v>
      </c>
    </row>
    <row r="2798" spans="1:22" ht="45" hidden="1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9" t="s">
        <v>8315</v>
      </c>
      <c r="R2798" t="s">
        <v>8316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>
        <f t="shared" si="263"/>
        <v>6</v>
      </c>
    </row>
    <row r="2799" spans="1:22" ht="45" hidden="1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9" t="s">
        <v>8315</v>
      </c>
      <c r="R2799" t="s">
        <v>8316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>
        <f t="shared" si="263"/>
        <v>6</v>
      </c>
    </row>
    <row r="2800" spans="1:22" ht="60" hidden="1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9" t="s">
        <v>8315</v>
      </c>
      <c r="R2800" t="s">
        <v>8316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>
        <f t="shared" si="263"/>
        <v>7</v>
      </c>
    </row>
    <row r="2801" spans="1:22" ht="60" hidden="1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9" t="s">
        <v>8315</v>
      </c>
      <c r="R2801" t="s">
        <v>8316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>
        <f t="shared" si="263"/>
        <v>5</v>
      </c>
    </row>
    <row r="2802" spans="1:22" ht="45" hidden="1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9" t="s">
        <v>8315</v>
      </c>
      <c r="R2802" t="s">
        <v>8316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2014</v>
      </c>
      <c r="V2802">
        <f t="shared" si="263"/>
        <v>11</v>
      </c>
    </row>
    <row r="2803" spans="1:22" ht="45" hidden="1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9" t="s">
        <v>8315</v>
      </c>
      <c r="R2803" t="s">
        <v>8316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>
        <f t="shared" si="263"/>
        <v>9</v>
      </c>
    </row>
    <row r="2804" spans="1:22" ht="60" hidden="1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9" t="s">
        <v>8315</v>
      </c>
      <c r="R2804" t="s">
        <v>8316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>
        <f t="shared" si="263"/>
        <v>7</v>
      </c>
    </row>
    <row r="2805" spans="1:22" ht="60" hidden="1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9" t="s">
        <v>8315</v>
      </c>
      <c r="R2805" t="s">
        <v>8316</v>
      </c>
      <c r="S2805" s="13">
        <f t="shared" si="260"/>
        <v>42158.065694444449</v>
      </c>
      <c r="T2805" s="13">
        <f t="shared" si="261"/>
        <v>42201</v>
      </c>
      <c r="U2805">
        <f t="shared" si="262"/>
        <v>2015</v>
      </c>
      <c r="V2805">
        <f t="shared" si="263"/>
        <v>6</v>
      </c>
    </row>
    <row r="2806" spans="1:22" ht="60" hidden="1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9" t="s">
        <v>8315</v>
      </c>
      <c r="R2806" t="s">
        <v>8316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>
        <f t="shared" si="263"/>
        <v>8</v>
      </c>
    </row>
    <row r="2807" spans="1:22" ht="60" hidden="1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9" t="s">
        <v>8315</v>
      </c>
      <c r="R2807" t="s">
        <v>8316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>
        <f t="shared" si="263"/>
        <v>7</v>
      </c>
    </row>
    <row r="2808" spans="1:22" ht="45" hidden="1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9" t="s">
        <v>8315</v>
      </c>
      <c r="R2808" t="s">
        <v>8316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>
        <f t="shared" si="263"/>
        <v>6</v>
      </c>
    </row>
    <row r="2809" spans="1:22" ht="30" hidden="1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9" t="s">
        <v>8315</v>
      </c>
      <c r="R2809" t="s">
        <v>8316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>
        <f t="shared" si="263"/>
        <v>5</v>
      </c>
    </row>
    <row r="2810" spans="1:22" ht="60" hidden="1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9" t="s">
        <v>8315</v>
      </c>
      <c r="R2810" t="s">
        <v>8316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>
        <f t="shared" si="263"/>
        <v>7</v>
      </c>
    </row>
    <row r="2811" spans="1:22" ht="60" hidden="1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9" t="s">
        <v>8315</v>
      </c>
      <c r="R2811" t="s">
        <v>8316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>
        <f t="shared" si="263"/>
        <v>3</v>
      </c>
    </row>
    <row r="2812" spans="1:22" ht="45" hidden="1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9" t="s">
        <v>8315</v>
      </c>
      <c r="R2812" t="s">
        <v>8316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>
        <f t="shared" si="263"/>
        <v>4</v>
      </c>
    </row>
    <row r="2813" spans="1:22" ht="45" hidden="1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9" t="s">
        <v>8315</v>
      </c>
      <c r="R2813" t="s">
        <v>8316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>
        <f t="shared" si="263"/>
        <v>1</v>
      </c>
    </row>
    <row r="2814" spans="1:22" ht="45" hidden="1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9" t="s">
        <v>8315</v>
      </c>
      <c r="R2814" t="s">
        <v>8316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>
        <f t="shared" si="263"/>
        <v>2</v>
      </c>
    </row>
    <row r="2815" spans="1:22" ht="45" hidden="1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9" t="s">
        <v>8315</v>
      </c>
      <c r="R2815" t="s">
        <v>8316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>
        <f t="shared" si="263"/>
        <v>11</v>
      </c>
    </row>
    <row r="2816" spans="1:22" ht="45" hidden="1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9" t="s">
        <v>8315</v>
      </c>
      <c r="R2816" t="s">
        <v>8316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>
        <f t="shared" si="263"/>
        <v>4</v>
      </c>
    </row>
    <row r="2817" spans="1:22" ht="45" hidden="1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9" t="s">
        <v>8315</v>
      </c>
      <c r="R2817" t="s">
        <v>8316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>
        <f t="shared" si="263"/>
        <v>7</v>
      </c>
    </row>
    <row r="2818" spans="1:22" ht="45" hidden="1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s="9" t="s">
        <v>8315</v>
      </c>
      <c r="R2818" t="s">
        <v>8316</v>
      </c>
      <c r="S2818" s="13">
        <f t="shared" si="260"/>
        <v>42188.467499999999</v>
      </c>
      <c r="T2818" s="13">
        <f t="shared" si="261"/>
        <v>42218.666666666672</v>
      </c>
      <c r="U2818">
        <f t="shared" si="262"/>
        <v>2015</v>
      </c>
      <c r="V2818">
        <f t="shared" si="263"/>
        <v>7</v>
      </c>
    </row>
    <row r="2819" spans="1:22" ht="60" hidden="1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ROUND(E2819/D2819*100,0)</f>
        <v>130</v>
      </c>
      <c r="P2819">
        <f t="shared" ref="P2819:P2843" si="265">IFERROR(ROUND(E2819/L2819,2),0)</f>
        <v>23.64</v>
      </c>
      <c r="Q2819" s="9" t="s">
        <v>8315</v>
      </c>
      <c r="R2819" t="s">
        <v>8316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>
        <f t="shared" ref="U2819:U2882" si="268">YEAR(S2819)</f>
        <v>2015</v>
      </c>
      <c r="V2819">
        <f t="shared" ref="V2819:V2882" si="269">MONTH(S2819)</f>
        <v>1</v>
      </c>
    </row>
    <row r="2820" spans="1:22" ht="45" hidden="1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9" t="s">
        <v>8315</v>
      </c>
      <c r="R2820" t="s">
        <v>8316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>
        <f t="shared" si="269"/>
        <v>9</v>
      </c>
    </row>
    <row r="2821" spans="1:22" ht="60" hidden="1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9" t="s">
        <v>8315</v>
      </c>
      <c r="R2821" t="s">
        <v>8316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>
        <f t="shared" si="269"/>
        <v>5</v>
      </c>
    </row>
    <row r="2822" spans="1:22" ht="60" hidden="1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9" t="s">
        <v>8315</v>
      </c>
      <c r="R2822" t="s">
        <v>8316</v>
      </c>
      <c r="S2822" s="13">
        <f t="shared" si="266"/>
        <v>42401.610983796301</v>
      </c>
      <c r="T2822" s="13">
        <f t="shared" si="267"/>
        <v>42426</v>
      </c>
      <c r="U2822">
        <f t="shared" si="268"/>
        <v>2016</v>
      </c>
      <c r="V2822">
        <f t="shared" si="269"/>
        <v>2</v>
      </c>
    </row>
    <row r="2823" spans="1:22" ht="60" hidden="1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9" t="s">
        <v>8315</v>
      </c>
      <c r="R2823" t="s">
        <v>8316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>
        <f t="shared" si="269"/>
        <v>8</v>
      </c>
    </row>
    <row r="2824" spans="1:22" ht="60" hidden="1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9" t="s">
        <v>8315</v>
      </c>
      <c r="R2824" t="s">
        <v>8316</v>
      </c>
      <c r="S2824" s="13">
        <f t="shared" si="266"/>
        <v>42060.683935185181</v>
      </c>
      <c r="T2824" s="13">
        <f t="shared" si="267"/>
        <v>42090.642268518524</v>
      </c>
      <c r="U2824">
        <f t="shared" si="268"/>
        <v>2015</v>
      </c>
      <c r="V2824">
        <f t="shared" si="269"/>
        <v>2</v>
      </c>
    </row>
    <row r="2825" spans="1:22" ht="60" hidden="1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9" t="s">
        <v>8315</v>
      </c>
      <c r="R2825" t="s">
        <v>8316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>
        <f t="shared" si="269"/>
        <v>3</v>
      </c>
    </row>
    <row r="2826" spans="1:22" ht="45" hidden="1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9" t="s">
        <v>8315</v>
      </c>
      <c r="R2826" t="s">
        <v>8316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>
        <f t="shared" si="269"/>
        <v>5</v>
      </c>
    </row>
    <row r="2827" spans="1:22" ht="60" hidden="1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9" t="s">
        <v>8315</v>
      </c>
      <c r="R2827" t="s">
        <v>8316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>
        <f t="shared" si="269"/>
        <v>11</v>
      </c>
    </row>
    <row r="2828" spans="1:22" ht="60" hidden="1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9" t="s">
        <v>8315</v>
      </c>
      <c r="R2828" t="s">
        <v>8316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>
        <f t="shared" si="269"/>
        <v>6</v>
      </c>
    </row>
    <row r="2829" spans="1:22" ht="60" hidden="1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9" t="s">
        <v>8315</v>
      </c>
      <c r="R2829" t="s">
        <v>8316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>
        <f t="shared" si="269"/>
        <v>5</v>
      </c>
    </row>
    <row r="2830" spans="1:22" ht="60" hidden="1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9" t="s">
        <v>8315</v>
      </c>
      <c r="R2830" t="s">
        <v>8316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>
        <f t="shared" si="269"/>
        <v>9</v>
      </c>
    </row>
    <row r="2831" spans="1:22" ht="60" hidden="1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9" t="s">
        <v>8315</v>
      </c>
      <c r="R2831" t="s">
        <v>8316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>
        <f t="shared" si="269"/>
        <v>5</v>
      </c>
    </row>
    <row r="2832" spans="1:22" ht="45" hidden="1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9" t="s">
        <v>8315</v>
      </c>
      <c r="R2832" t="s">
        <v>8316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>
        <f t="shared" si="269"/>
        <v>4</v>
      </c>
    </row>
    <row r="2833" spans="1:22" ht="45" hidden="1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9" t="s">
        <v>8315</v>
      </c>
      <c r="R2833" t="s">
        <v>8316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>
        <f t="shared" si="269"/>
        <v>6</v>
      </c>
    </row>
    <row r="2834" spans="1:22" ht="60" hidden="1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9" t="s">
        <v>8315</v>
      </c>
      <c r="R2834" t="s">
        <v>8316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>
        <f t="shared" si="269"/>
        <v>10</v>
      </c>
    </row>
    <row r="2835" spans="1:22" hidden="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9" t="s">
        <v>8315</v>
      </c>
      <c r="R2835" t="s">
        <v>8316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>
        <f t="shared" si="269"/>
        <v>9</v>
      </c>
    </row>
    <row r="2836" spans="1:22" ht="45" hidden="1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9" t="s">
        <v>8315</v>
      </c>
      <c r="R2836" t="s">
        <v>8316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>
        <f t="shared" si="269"/>
        <v>1</v>
      </c>
    </row>
    <row r="2837" spans="1:22" ht="45" hidden="1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9" t="s">
        <v>8315</v>
      </c>
      <c r="R2837" t="s">
        <v>8316</v>
      </c>
      <c r="S2837" s="13">
        <f t="shared" si="266"/>
        <v>42313.703900462962</v>
      </c>
      <c r="T2837" s="13">
        <f t="shared" si="267"/>
        <v>42343</v>
      </c>
      <c r="U2837">
        <f t="shared" si="268"/>
        <v>2015</v>
      </c>
      <c r="V2837">
        <f t="shared" si="269"/>
        <v>11</v>
      </c>
    </row>
    <row r="2838" spans="1:22" ht="60" hidden="1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9" t="s">
        <v>8315</v>
      </c>
      <c r="R2838" t="s">
        <v>8316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>
        <f t="shared" si="269"/>
        <v>1</v>
      </c>
    </row>
    <row r="2839" spans="1:22" ht="60" hidden="1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9" t="s">
        <v>8315</v>
      </c>
      <c r="R2839" t="s">
        <v>8316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>
        <f t="shared" si="269"/>
        <v>10</v>
      </c>
    </row>
    <row r="2840" spans="1:22" ht="45" hidden="1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9" t="s">
        <v>8315</v>
      </c>
      <c r="R2840" t="s">
        <v>8316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>
        <f t="shared" si="269"/>
        <v>7</v>
      </c>
    </row>
    <row r="2841" spans="1:22" ht="60" hidden="1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9" t="s">
        <v>8315</v>
      </c>
      <c r="R2841" t="s">
        <v>8316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>
        <f t="shared" si="269"/>
        <v>8</v>
      </c>
    </row>
    <row r="2842" spans="1:22" ht="60" hidden="1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9" t="s">
        <v>8315</v>
      </c>
      <c r="R2842" t="s">
        <v>8316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>
        <f t="shared" si="269"/>
        <v>2</v>
      </c>
    </row>
    <row r="2843" spans="1:22" ht="60" hidden="1" x14ac:dyDescent="0.25">
      <c r="A2843">
        <v>2841</v>
      </c>
      <c r="B2843" s="8" t="s">
        <v>2841</v>
      </c>
      <c r="C2843" s="3" t="s">
        <v>6951</v>
      </c>
      <c r="D2843" s="1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9" t="s">
        <v>8315</v>
      </c>
      <c r="R2843" t="s">
        <v>8316</v>
      </c>
      <c r="S2843" s="13">
        <f t="shared" si="266"/>
        <v>42291.739548611105</v>
      </c>
      <c r="T2843" s="13">
        <f t="shared" si="267"/>
        <v>42351.781215277777</v>
      </c>
      <c r="U2843">
        <f t="shared" si="268"/>
        <v>2015</v>
      </c>
      <c r="V2843">
        <f t="shared" si="269"/>
        <v>10</v>
      </c>
    </row>
    <row r="2844" spans="1:22" ht="60" hidden="1" x14ac:dyDescent="0.25">
      <c r="A2844">
        <v>2842</v>
      </c>
      <c r="B2844" s="8" t="s">
        <v>2842</v>
      </c>
      <c r="C2844" s="3" t="s">
        <v>6952</v>
      </c>
      <c r="D2844" s="1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>IFERROR(ROUND(E2844/L2844,2),0)</f>
        <v>0</v>
      </c>
      <c r="Q2844" s="9" t="s">
        <v>8315</v>
      </c>
      <c r="R2844" t="s">
        <v>8316</v>
      </c>
      <c r="S2844" s="13">
        <f t="shared" si="266"/>
        <v>41784.952488425923</v>
      </c>
      <c r="T2844" s="13">
        <f t="shared" si="267"/>
        <v>41811.458333333336</v>
      </c>
      <c r="U2844">
        <f t="shared" si="268"/>
        <v>2014</v>
      </c>
      <c r="V2844">
        <f t="shared" si="269"/>
        <v>5</v>
      </c>
    </row>
    <row r="2845" spans="1:22" ht="60" hidden="1" x14ac:dyDescent="0.25">
      <c r="A2845">
        <v>2843</v>
      </c>
      <c r="B2845" s="8" t="s">
        <v>2843</v>
      </c>
      <c r="C2845" s="3" t="s">
        <v>6953</v>
      </c>
      <c r="D2845" s="1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ref="P2845:P2908" si="270">IFERROR(ROUND(E2845/L2845,2),0)</f>
        <v>0</v>
      </c>
      <c r="Q2845" s="9" t="s">
        <v>8315</v>
      </c>
      <c r="R2845" t="s">
        <v>8316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>
        <f t="shared" si="269"/>
        <v>5</v>
      </c>
    </row>
    <row r="2846" spans="1:22" ht="60" hidden="1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70"/>
        <v>30</v>
      </c>
      <c r="Q2846" s="9" t="s">
        <v>8315</v>
      </c>
      <c r="R2846" t="s">
        <v>8316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2016</v>
      </c>
      <c r="V2846">
        <f t="shared" si="269"/>
        <v>12</v>
      </c>
    </row>
    <row r="2847" spans="1:22" ht="45" hidden="1" x14ac:dyDescent="0.25">
      <c r="A2847">
        <v>2845</v>
      </c>
      <c r="B2847" s="8" t="s">
        <v>2845</v>
      </c>
      <c r="C2847" s="3" t="s">
        <v>6955</v>
      </c>
      <c r="D2847" s="1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70"/>
        <v>60.67</v>
      </c>
      <c r="Q2847" s="9" t="s">
        <v>8315</v>
      </c>
      <c r="R2847" t="s">
        <v>8316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>
        <f t="shared" si="269"/>
        <v>4</v>
      </c>
    </row>
    <row r="2848" spans="1:22" ht="60" hidden="1" x14ac:dyDescent="0.25">
      <c r="A2848">
        <v>2846</v>
      </c>
      <c r="B2848" s="8" t="s">
        <v>2846</v>
      </c>
      <c r="C2848" s="3" t="s">
        <v>6956</v>
      </c>
      <c r="D2848" s="1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70"/>
        <v>0</v>
      </c>
      <c r="Q2848" s="9" t="s">
        <v>8315</v>
      </c>
      <c r="R2848" t="s">
        <v>8316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>
        <f t="shared" si="269"/>
        <v>4</v>
      </c>
    </row>
    <row r="2849" spans="1:22" ht="60" hidden="1" x14ac:dyDescent="0.25">
      <c r="A2849">
        <v>2847</v>
      </c>
      <c r="B2849" s="8" t="s">
        <v>2847</v>
      </c>
      <c r="C2849" s="3" t="s">
        <v>6957</v>
      </c>
      <c r="D2849" s="1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70"/>
        <v>0</v>
      </c>
      <c r="Q2849" s="9" t="s">
        <v>8315</v>
      </c>
      <c r="R2849" t="s">
        <v>8316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>
        <f t="shared" si="269"/>
        <v>3</v>
      </c>
    </row>
    <row r="2850" spans="1:22" ht="60" hidden="1" x14ac:dyDescent="0.25">
      <c r="A2850">
        <v>2848</v>
      </c>
      <c r="B2850" s="8" t="s">
        <v>2848</v>
      </c>
      <c r="C2850" s="3" t="s">
        <v>6958</v>
      </c>
      <c r="D2850" s="23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70"/>
        <v>23.33</v>
      </c>
      <c r="Q2850" s="9" t="s">
        <v>8315</v>
      </c>
      <c r="R2850" t="s">
        <v>8316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>
        <f t="shared" si="269"/>
        <v>4</v>
      </c>
    </row>
    <row r="2851" spans="1:22" ht="60" hidden="1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70"/>
        <v>5</v>
      </c>
      <c r="Q2851" s="9" t="s">
        <v>8315</v>
      </c>
      <c r="R2851" t="s">
        <v>8316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>
        <f t="shared" si="269"/>
        <v>3</v>
      </c>
    </row>
    <row r="2852" spans="1:22" ht="60" hidden="1" x14ac:dyDescent="0.25">
      <c r="A2852">
        <v>2850</v>
      </c>
      <c r="B2852" s="8" t="s">
        <v>2850</v>
      </c>
      <c r="C2852" s="3" t="s">
        <v>6960</v>
      </c>
      <c r="D2852" s="1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70"/>
        <v>23.92</v>
      </c>
      <c r="Q2852" s="9" t="s">
        <v>8315</v>
      </c>
      <c r="R2852" t="s">
        <v>8316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>
        <f t="shared" si="269"/>
        <v>8</v>
      </c>
    </row>
    <row r="2853" spans="1:22" ht="60" hidden="1" x14ac:dyDescent="0.25">
      <c r="A2853">
        <v>2851</v>
      </c>
      <c r="B2853" s="8" t="s">
        <v>2851</v>
      </c>
      <c r="C2853" s="3" t="s">
        <v>6961</v>
      </c>
      <c r="D2853" s="1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70"/>
        <v>0</v>
      </c>
      <c r="Q2853" s="9" t="s">
        <v>8315</v>
      </c>
      <c r="R2853" t="s">
        <v>8316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>
        <f t="shared" si="269"/>
        <v>1</v>
      </c>
    </row>
    <row r="2854" spans="1:22" ht="45" hidden="1" x14ac:dyDescent="0.25">
      <c r="A2854">
        <v>2852</v>
      </c>
      <c r="B2854" s="8" t="s">
        <v>2852</v>
      </c>
      <c r="C2854" s="3" t="s">
        <v>6962</v>
      </c>
      <c r="D2854" s="1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70"/>
        <v>15.83</v>
      </c>
      <c r="Q2854" s="9" t="s">
        <v>8315</v>
      </c>
      <c r="R2854" t="s">
        <v>8316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>
        <f t="shared" si="269"/>
        <v>5</v>
      </c>
    </row>
    <row r="2855" spans="1:22" ht="60" hidden="1" x14ac:dyDescent="0.25">
      <c r="A2855">
        <v>2853</v>
      </c>
      <c r="B2855" s="8" t="s">
        <v>2853</v>
      </c>
      <c r="C2855" s="3" t="s">
        <v>6963</v>
      </c>
      <c r="D2855" s="1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70"/>
        <v>0</v>
      </c>
      <c r="Q2855" s="9" t="s">
        <v>8315</v>
      </c>
      <c r="R2855" t="s">
        <v>8316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>
        <f t="shared" si="269"/>
        <v>7</v>
      </c>
    </row>
    <row r="2856" spans="1:22" ht="45" hidden="1" x14ac:dyDescent="0.25">
      <c r="A2856">
        <v>2854</v>
      </c>
      <c r="B2856" s="8" t="s">
        <v>2854</v>
      </c>
      <c r="C2856" s="3" t="s">
        <v>6964</v>
      </c>
      <c r="D2856" s="1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70"/>
        <v>29.79</v>
      </c>
      <c r="Q2856" s="9" t="s">
        <v>8315</v>
      </c>
      <c r="R2856" t="s">
        <v>8316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>
        <f t="shared" si="269"/>
        <v>4</v>
      </c>
    </row>
    <row r="2857" spans="1:22" ht="60" hidden="1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70"/>
        <v>60</v>
      </c>
      <c r="Q2857" s="9" t="s">
        <v>8315</v>
      </c>
      <c r="R2857" t="s">
        <v>8316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>
        <f t="shared" si="269"/>
        <v>1</v>
      </c>
    </row>
    <row r="2858" spans="1:22" ht="45" hidden="1" x14ac:dyDescent="0.25">
      <c r="A2858">
        <v>2856</v>
      </c>
      <c r="B2858" s="8" t="s">
        <v>2856</v>
      </c>
      <c r="C2858" s="3" t="s">
        <v>6966</v>
      </c>
      <c r="D2858" s="1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70"/>
        <v>24.33</v>
      </c>
      <c r="Q2858" s="9" t="s">
        <v>8315</v>
      </c>
      <c r="R2858" t="s">
        <v>8316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>
        <f t="shared" si="269"/>
        <v>6</v>
      </c>
    </row>
    <row r="2859" spans="1:22" ht="60" hidden="1" x14ac:dyDescent="0.25">
      <c r="A2859">
        <v>2857</v>
      </c>
      <c r="B2859" s="8" t="s">
        <v>2857</v>
      </c>
      <c r="C2859" s="3" t="s">
        <v>6967</v>
      </c>
      <c r="D2859" s="23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70"/>
        <v>500</v>
      </c>
      <c r="Q2859" s="9" t="s">
        <v>8315</v>
      </c>
      <c r="R2859" t="s">
        <v>8316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2016</v>
      </c>
      <c r="V2859">
        <f t="shared" si="269"/>
        <v>12</v>
      </c>
    </row>
    <row r="2860" spans="1:22" ht="60" hidden="1" x14ac:dyDescent="0.25">
      <c r="A2860">
        <v>2858</v>
      </c>
      <c r="B2860" s="8" t="s">
        <v>2858</v>
      </c>
      <c r="C2860" s="3" t="s">
        <v>6968</v>
      </c>
      <c r="D2860" s="1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70"/>
        <v>0</v>
      </c>
      <c r="Q2860" s="9" t="s">
        <v>8315</v>
      </c>
      <c r="R2860" t="s">
        <v>8316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>
        <f t="shared" si="269"/>
        <v>11</v>
      </c>
    </row>
    <row r="2861" spans="1:22" ht="45" hidden="1" x14ac:dyDescent="0.25">
      <c r="A2861">
        <v>2859</v>
      </c>
      <c r="B2861" s="8" t="s">
        <v>2859</v>
      </c>
      <c r="C2861" s="3" t="s">
        <v>6969</v>
      </c>
      <c r="D2861" s="1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70"/>
        <v>35</v>
      </c>
      <c r="Q2861" s="9" t="s">
        <v>8315</v>
      </c>
      <c r="R2861" t="s">
        <v>8316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>
        <f t="shared" si="269"/>
        <v>8</v>
      </c>
    </row>
    <row r="2862" spans="1:22" ht="60" hidden="1" x14ac:dyDescent="0.25">
      <c r="A2862">
        <v>2860</v>
      </c>
      <c r="B2862" s="8" t="s">
        <v>2860</v>
      </c>
      <c r="C2862" s="3" t="s">
        <v>6970</v>
      </c>
      <c r="D2862" s="1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70"/>
        <v>29.56</v>
      </c>
      <c r="Q2862" s="9" t="s">
        <v>8315</v>
      </c>
      <c r="R2862" t="s">
        <v>8316</v>
      </c>
      <c r="S2862" s="13">
        <f t="shared" si="266"/>
        <v>42480.800648148142</v>
      </c>
      <c r="T2862" s="13">
        <f t="shared" si="267"/>
        <v>42540.800648148142</v>
      </c>
      <c r="U2862">
        <f t="shared" si="268"/>
        <v>2016</v>
      </c>
      <c r="V2862">
        <f t="shared" si="269"/>
        <v>4</v>
      </c>
    </row>
    <row r="2863" spans="1:22" ht="60" hidden="1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70"/>
        <v>26.67</v>
      </c>
      <c r="Q2863" s="9" t="s">
        <v>8315</v>
      </c>
      <c r="R2863" t="s">
        <v>8316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>
        <f t="shared" si="269"/>
        <v>9</v>
      </c>
    </row>
    <row r="2864" spans="1:22" ht="45" hidden="1" x14ac:dyDescent="0.25">
      <c r="A2864">
        <v>2862</v>
      </c>
      <c r="B2864" s="8" t="s">
        <v>2862</v>
      </c>
      <c r="C2864" s="3" t="s">
        <v>6972</v>
      </c>
      <c r="D2864" s="1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70"/>
        <v>18.329999999999998</v>
      </c>
      <c r="Q2864" s="9" t="s">
        <v>8315</v>
      </c>
      <c r="R2864" t="s">
        <v>8316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>
        <f t="shared" si="269"/>
        <v>5</v>
      </c>
    </row>
    <row r="2865" spans="1:22" ht="60" x14ac:dyDescent="0.25">
      <c r="A2865">
        <v>2863</v>
      </c>
      <c r="B2865" s="8" t="s">
        <v>2863</v>
      </c>
      <c r="C2865" s="3" t="s">
        <v>6973</v>
      </c>
      <c r="D2865" s="2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70"/>
        <v>20</v>
      </c>
      <c r="Q2865" s="9" t="s">
        <v>8315</v>
      </c>
      <c r="R2865" t="s">
        <v>8316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>
        <f t="shared" si="269"/>
        <v>7</v>
      </c>
    </row>
    <row r="2866" spans="1:22" hidden="1" x14ac:dyDescent="0.25">
      <c r="A2866">
        <v>2864</v>
      </c>
      <c r="B2866" s="8" t="s">
        <v>2864</v>
      </c>
      <c r="C2866" s="3" t="s">
        <v>6974</v>
      </c>
      <c r="D2866" s="1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70"/>
        <v>13.33</v>
      </c>
      <c r="Q2866" s="9" t="s">
        <v>8315</v>
      </c>
      <c r="R2866" t="s">
        <v>8316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>
        <f t="shared" si="269"/>
        <v>6</v>
      </c>
    </row>
    <row r="2867" spans="1:22" ht="60" hidden="1" x14ac:dyDescent="0.25">
      <c r="A2867">
        <v>2865</v>
      </c>
      <c r="B2867" s="8" t="s">
        <v>2865</v>
      </c>
      <c r="C2867" s="3" t="s">
        <v>6975</v>
      </c>
      <c r="D2867" s="1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70"/>
        <v>0</v>
      </c>
      <c r="Q2867" s="9" t="s">
        <v>8315</v>
      </c>
      <c r="R2867" t="s">
        <v>8316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2014</v>
      </c>
      <c r="V2867">
        <f t="shared" si="269"/>
        <v>11</v>
      </c>
    </row>
    <row r="2868" spans="1:22" ht="45" hidden="1" x14ac:dyDescent="0.25">
      <c r="A2868">
        <v>2866</v>
      </c>
      <c r="B2868" s="8" t="s">
        <v>2866</v>
      </c>
      <c r="C2868" s="3" t="s">
        <v>6976</v>
      </c>
      <c r="D2868" s="1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70"/>
        <v>22.5</v>
      </c>
      <c r="Q2868" s="9" t="s">
        <v>8315</v>
      </c>
      <c r="R2868" t="s">
        <v>8316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>
        <f t="shared" si="269"/>
        <v>9</v>
      </c>
    </row>
    <row r="2869" spans="1:22" ht="60" hidden="1" x14ac:dyDescent="0.25">
      <c r="A2869">
        <v>2867</v>
      </c>
      <c r="B2869" s="8" t="s">
        <v>2867</v>
      </c>
      <c r="C2869" s="3" t="s">
        <v>6977</v>
      </c>
      <c r="D2869" s="1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70"/>
        <v>50.4</v>
      </c>
      <c r="Q2869" s="9" t="s">
        <v>8315</v>
      </c>
      <c r="R2869" t="s">
        <v>8316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>
        <f t="shared" si="269"/>
        <v>6</v>
      </c>
    </row>
    <row r="2870" spans="1:22" ht="60" hidden="1" x14ac:dyDescent="0.25">
      <c r="A2870">
        <v>2868</v>
      </c>
      <c r="B2870" s="8" t="s">
        <v>2868</v>
      </c>
      <c r="C2870" s="3" t="s">
        <v>6978</v>
      </c>
      <c r="D2870" s="18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70"/>
        <v>105.03</v>
      </c>
      <c r="Q2870" s="9" t="s">
        <v>8315</v>
      </c>
      <c r="R2870" t="s">
        <v>8316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>
        <f t="shared" si="269"/>
        <v>9</v>
      </c>
    </row>
    <row r="2871" spans="1:22" ht="60" hidden="1" x14ac:dyDescent="0.25">
      <c r="A2871">
        <v>2869</v>
      </c>
      <c r="B2871" s="8" t="s">
        <v>2869</v>
      </c>
      <c r="C2871" s="3" t="s">
        <v>6979</v>
      </c>
      <c r="D2871" s="19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70"/>
        <v>35.4</v>
      </c>
      <c r="Q2871" s="9" t="s">
        <v>8315</v>
      </c>
      <c r="R2871" t="s">
        <v>8316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>
        <f t="shared" si="269"/>
        <v>6</v>
      </c>
    </row>
    <row r="2872" spans="1:22" ht="60" hidden="1" x14ac:dyDescent="0.25">
      <c r="A2872">
        <v>2870</v>
      </c>
      <c r="B2872" s="8" t="s">
        <v>2870</v>
      </c>
      <c r="C2872" s="3" t="s">
        <v>6980</v>
      </c>
      <c r="D2872" s="1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70"/>
        <v>83.33</v>
      </c>
      <c r="Q2872" s="9" t="s">
        <v>8315</v>
      </c>
      <c r="R2872" t="s">
        <v>8316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>
        <f t="shared" si="269"/>
        <v>4</v>
      </c>
    </row>
    <row r="2873" spans="1:22" ht="45" hidden="1" x14ac:dyDescent="0.25">
      <c r="A2873">
        <v>2871</v>
      </c>
      <c r="B2873" s="8" t="s">
        <v>2871</v>
      </c>
      <c r="C2873" s="3" t="s">
        <v>6981</v>
      </c>
      <c r="D2873" s="1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70"/>
        <v>35.92</v>
      </c>
      <c r="Q2873" s="9" t="s">
        <v>8315</v>
      </c>
      <c r="R2873" t="s">
        <v>8316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>
        <f t="shared" si="269"/>
        <v>12</v>
      </c>
    </row>
    <row r="2874" spans="1:22" ht="45" hidden="1" x14ac:dyDescent="0.25">
      <c r="A2874">
        <v>2872</v>
      </c>
      <c r="B2874" s="8" t="s">
        <v>2872</v>
      </c>
      <c r="C2874" s="3" t="s">
        <v>6982</v>
      </c>
      <c r="D2874" s="1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70"/>
        <v>0</v>
      </c>
      <c r="Q2874" s="9" t="s">
        <v>8315</v>
      </c>
      <c r="R2874" t="s">
        <v>8316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>
        <f t="shared" si="269"/>
        <v>4</v>
      </c>
    </row>
    <row r="2875" spans="1:22" ht="60" hidden="1" x14ac:dyDescent="0.25">
      <c r="A2875">
        <v>2873</v>
      </c>
      <c r="B2875" s="8" t="s">
        <v>2873</v>
      </c>
      <c r="C2875" s="3" t="s">
        <v>6983</v>
      </c>
      <c r="D2875" s="1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70"/>
        <v>119.13</v>
      </c>
      <c r="Q2875" s="9" t="s">
        <v>8315</v>
      </c>
      <c r="R2875" t="s">
        <v>8316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2014</v>
      </c>
      <c r="V2875">
        <f t="shared" si="269"/>
        <v>12</v>
      </c>
    </row>
    <row r="2876" spans="1:22" ht="60" hidden="1" x14ac:dyDescent="0.25">
      <c r="A2876">
        <v>2874</v>
      </c>
      <c r="B2876" s="8" t="s">
        <v>2874</v>
      </c>
      <c r="C2876" s="3" t="s">
        <v>6984</v>
      </c>
      <c r="D2876" s="1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70"/>
        <v>90.33</v>
      </c>
      <c r="Q2876" s="9" t="s">
        <v>8315</v>
      </c>
      <c r="R2876" t="s">
        <v>8316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2016</v>
      </c>
      <c r="V2876">
        <f t="shared" si="269"/>
        <v>12</v>
      </c>
    </row>
    <row r="2877" spans="1:22" ht="60" hidden="1" x14ac:dyDescent="0.25">
      <c r="A2877">
        <v>2875</v>
      </c>
      <c r="B2877" s="8" t="s">
        <v>2875</v>
      </c>
      <c r="C2877" s="3" t="s">
        <v>6985</v>
      </c>
      <c r="D2877" s="19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70"/>
        <v>2.33</v>
      </c>
      <c r="Q2877" s="9" t="s">
        <v>8315</v>
      </c>
      <c r="R2877" t="s">
        <v>8316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>
        <f t="shared" si="269"/>
        <v>4</v>
      </c>
    </row>
    <row r="2878" spans="1:22" ht="60" x14ac:dyDescent="0.25">
      <c r="A2878">
        <v>2876</v>
      </c>
      <c r="B2878" s="8" t="s">
        <v>2876</v>
      </c>
      <c r="C2878" s="3" t="s">
        <v>6986</v>
      </c>
      <c r="D2878" s="2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70"/>
        <v>0</v>
      </c>
      <c r="Q2878" s="9" t="s">
        <v>8315</v>
      </c>
      <c r="R2878" t="s">
        <v>8316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>
        <f t="shared" si="269"/>
        <v>6</v>
      </c>
    </row>
    <row r="2879" spans="1:22" ht="60" hidden="1" x14ac:dyDescent="0.25">
      <c r="A2879">
        <v>2877</v>
      </c>
      <c r="B2879" s="8" t="s">
        <v>2877</v>
      </c>
      <c r="C2879" s="3" t="s">
        <v>6987</v>
      </c>
      <c r="D2879" s="1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70"/>
        <v>108.33</v>
      </c>
      <c r="Q2879" s="9" t="s">
        <v>8315</v>
      </c>
      <c r="R2879" t="s">
        <v>8316</v>
      </c>
      <c r="S2879" s="13">
        <f t="shared" si="266"/>
        <v>42672.955138888887</v>
      </c>
      <c r="T2879" s="13">
        <f t="shared" si="267"/>
        <v>42704.708333333328</v>
      </c>
      <c r="U2879">
        <f t="shared" si="268"/>
        <v>2016</v>
      </c>
      <c r="V2879">
        <f t="shared" si="269"/>
        <v>10</v>
      </c>
    </row>
    <row r="2880" spans="1:22" ht="45" hidden="1" x14ac:dyDescent="0.25">
      <c r="A2880">
        <v>2878</v>
      </c>
      <c r="B2880" s="8" t="s">
        <v>2878</v>
      </c>
      <c r="C2880" s="3" t="s">
        <v>6988</v>
      </c>
      <c r="D2880" s="1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70"/>
        <v>15.75</v>
      </c>
      <c r="Q2880" s="9" t="s">
        <v>8315</v>
      </c>
      <c r="R2880" t="s">
        <v>8316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>
        <f t="shared" si="269"/>
        <v>5</v>
      </c>
    </row>
    <row r="2881" spans="1:22" ht="45" hidden="1" x14ac:dyDescent="0.25">
      <c r="A2881">
        <v>2879</v>
      </c>
      <c r="B2881" s="8" t="s">
        <v>2879</v>
      </c>
      <c r="C2881" s="3" t="s">
        <v>6989</v>
      </c>
      <c r="D2881" s="1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70"/>
        <v>29</v>
      </c>
      <c r="Q2881" s="9" t="s">
        <v>8315</v>
      </c>
      <c r="R2881" t="s">
        <v>8316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2015</v>
      </c>
      <c r="V2881">
        <f t="shared" si="269"/>
        <v>12</v>
      </c>
    </row>
    <row r="2882" spans="1:22" ht="60" hidden="1" x14ac:dyDescent="0.25">
      <c r="A2882">
        <v>2880</v>
      </c>
      <c r="B2882" s="8" t="s">
        <v>2880</v>
      </c>
      <c r="C2882" s="3" t="s">
        <v>6990</v>
      </c>
      <c r="D2882" s="1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70"/>
        <v>96.55</v>
      </c>
      <c r="Q2882" s="9" t="s">
        <v>8315</v>
      </c>
      <c r="R2882" t="s">
        <v>8316</v>
      </c>
      <c r="S2882" s="13">
        <f t="shared" si="266"/>
        <v>42192.905694444446</v>
      </c>
      <c r="T2882" s="13">
        <f t="shared" si="267"/>
        <v>42236.711805555555</v>
      </c>
      <c r="U2882">
        <f t="shared" si="268"/>
        <v>2015</v>
      </c>
      <c r="V2882">
        <f t="shared" si="269"/>
        <v>7</v>
      </c>
    </row>
    <row r="2883" spans="1:22" ht="60" hidden="1" x14ac:dyDescent="0.25">
      <c r="A2883">
        <v>2881</v>
      </c>
      <c r="B2883" s="8" t="s">
        <v>2881</v>
      </c>
      <c r="C2883" s="3" t="s">
        <v>6991</v>
      </c>
      <c r="D2883" s="1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1">ROUND(E2883/D2883*100,0)</f>
        <v>0</v>
      </c>
      <c r="P2883">
        <f t="shared" si="270"/>
        <v>0</v>
      </c>
      <c r="Q2883" s="9" t="s">
        <v>8315</v>
      </c>
      <c r="R2883" t="s">
        <v>8316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>
        <f t="shared" ref="U2883:U2946" si="274">YEAR(S2883)</f>
        <v>2014</v>
      </c>
      <c r="V2883">
        <f t="shared" ref="V2883:V2946" si="275">MONTH(S2883)</f>
        <v>10</v>
      </c>
    </row>
    <row r="2884" spans="1:22" ht="60" hidden="1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1"/>
        <v>34</v>
      </c>
      <c r="P2884">
        <f t="shared" si="270"/>
        <v>63</v>
      </c>
      <c r="Q2884" s="9" t="s">
        <v>8315</v>
      </c>
      <c r="R2884" t="s">
        <v>8316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>
        <f t="shared" si="275"/>
        <v>4</v>
      </c>
    </row>
    <row r="2885" spans="1:22" ht="60" hidden="1" x14ac:dyDescent="0.25">
      <c r="A2885">
        <v>2883</v>
      </c>
      <c r="B2885" s="8" t="s">
        <v>2883</v>
      </c>
      <c r="C2885" s="3" t="s">
        <v>6993</v>
      </c>
      <c r="D2885" s="1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1"/>
        <v>19</v>
      </c>
      <c r="P2885">
        <f t="shared" si="270"/>
        <v>381.6</v>
      </c>
      <c r="Q2885" s="9" t="s">
        <v>8315</v>
      </c>
      <c r="R2885" t="s">
        <v>8316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>
        <f t="shared" si="275"/>
        <v>1</v>
      </c>
    </row>
    <row r="2886" spans="1:22" ht="45" hidden="1" x14ac:dyDescent="0.25">
      <c r="A2886">
        <v>2884</v>
      </c>
      <c r="B2886" s="8" t="s">
        <v>2884</v>
      </c>
      <c r="C2886" s="3" t="s">
        <v>6994</v>
      </c>
      <c r="D2886" s="24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1"/>
        <v>0</v>
      </c>
      <c r="P2886">
        <f t="shared" si="270"/>
        <v>46.25</v>
      </c>
      <c r="Q2886" s="9" t="s">
        <v>8315</v>
      </c>
      <c r="R2886" t="s">
        <v>8316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>
        <f t="shared" si="275"/>
        <v>11</v>
      </c>
    </row>
    <row r="2887" spans="1:22" ht="30" hidden="1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1"/>
        <v>33</v>
      </c>
      <c r="P2887">
        <f t="shared" si="270"/>
        <v>26</v>
      </c>
      <c r="Q2887" s="9" t="s">
        <v>8315</v>
      </c>
      <c r="R2887" t="s">
        <v>8316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>
        <f t="shared" si="275"/>
        <v>2</v>
      </c>
    </row>
    <row r="2888" spans="1:22" ht="60" hidden="1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1"/>
        <v>5</v>
      </c>
      <c r="P2888">
        <f t="shared" si="270"/>
        <v>10</v>
      </c>
      <c r="Q2888" s="9" t="s">
        <v>8315</v>
      </c>
      <c r="R2888" t="s">
        <v>8316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>
        <f t="shared" si="275"/>
        <v>9</v>
      </c>
    </row>
    <row r="2889" spans="1:22" ht="60" hidden="1" x14ac:dyDescent="0.25">
      <c r="A2889">
        <v>2887</v>
      </c>
      <c r="B2889" s="8" t="s">
        <v>2887</v>
      </c>
      <c r="C2889" s="3" t="s">
        <v>6997</v>
      </c>
      <c r="D2889" s="1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1"/>
        <v>0</v>
      </c>
      <c r="P2889">
        <f t="shared" si="270"/>
        <v>5</v>
      </c>
      <c r="Q2889" s="9" t="s">
        <v>8315</v>
      </c>
      <c r="R2889" t="s">
        <v>8316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2014</v>
      </c>
      <c r="V2889">
        <f t="shared" si="275"/>
        <v>12</v>
      </c>
    </row>
    <row r="2890" spans="1:22" ht="60" hidden="1" x14ac:dyDescent="0.25">
      <c r="A2890">
        <v>2888</v>
      </c>
      <c r="B2890" s="8" t="s">
        <v>2888</v>
      </c>
      <c r="C2890" s="3" t="s">
        <v>6998</v>
      </c>
      <c r="D2890" s="21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1"/>
        <v>0</v>
      </c>
      <c r="P2890">
        <f t="shared" si="270"/>
        <v>0</v>
      </c>
      <c r="Q2890" s="9" t="s">
        <v>8315</v>
      </c>
      <c r="R2890" t="s">
        <v>8316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>
        <f t="shared" si="275"/>
        <v>10</v>
      </c>
    </row>
    <row r="2891" spans="1:22" ht="45" hidden="1" x14ac:dyDescent="0.25">
      <c r="A2891">
        <v>2889</v>
      </c>
      <c r="B2891" s="8" t="s">
        <v>2889</v>
      </c>
      <c r="C2891" s="3" t="s">
        <v>6999</v>
      </c>
      <c r="D2891" s="1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1"/>
        <v>38</v>
      </c>
      <c r="P2891">
        <f t="shared" si="270"/>
        <v>81.569999999999993</v>
      </c>
      <c r="Q2891" s="9" t="s">
        <v>8315</v>
      </c>
      <c r="R2891" t="s">
        <v>8316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>
        <f t="shared" si="275"/>
        <v>7</v>
      </c>
    </row>
    <row r="2892" spans="1:22" ht="60" hidden="1" x14ac:dyDescent="0.25">
      <c r="A2892">
        <v>2890</v>
      </c>
      <c r="B2892" s="8" t="s">
        <v>2890</v>
      </c>
      <c r="C2892" s="3" t="s">
        <v>7000</v>
      </c>
      <c r="D2892" s="1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1"/>
        <v>1</v>
      </c>
      <c r="P2892">
        <f t="shared" si="270"/>
        <v>7</v>
      </c>
      <c r="Q2892" s="9" t="s">
        <v>8315</v>
      </c>
      <c r="R2892" t="s">
        <v>8316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2014</v>
      </c>
      <c r="V2892">
        <f t="shared" si="275"/>
        <v>7</v>
      </c>
    </row>
    <row r="2893" spans="1:22" ht="60" hidden="1" x14ac:dyDescent="0.25">
      <c r="A2893">
        <v>2891</v>
      </c>
      <c r="B2893" s="8" t="s">
        <v>2891</v>
      </c>
      <c r="C2893" s="3" t="s">
        <v>7001</v>
      </c>
      <c r="D2893" s="1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1"/>
        <v>3</v>
      </c>
      <c r="P2893">
        <f t="shared" si="270"/>
        <v>27.3</v>
      </c>
      <c r="Q2893" s="9" t="s">
        <v>8315</v>
      </c>
      <c r="R2893" t="s">
        <v>8316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>
        <f t="shared" si="275"/>
        <v>2</v>
      </c>
    </row>
    <row r="2894" spans="1:22" ht="45" hidden="1" x14ac:dyDescent="0.25">
      <c r="A2894">
        <v>2892</v>
      </c>
      <c r="B2894" s="8" t="s">
        <v>2892</v>
      </c>
      <c r="C2894" s="3" t="s">
        <v>7002</v>
      </c>
      <c r="D2894" s="1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1"/>
        <v>9</v>
      </c>
      <c r="P2894">
        <f t="shared" si="270"/>
        <v>29.41</v>
      </c>
      <c r="Q2894" s="9" t="s">
        <v>8315</v>
      </c>
      <c r="R2894" t="s">
        <v>8316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2014</v>
      </c>
      <c r="V2894">
        <f t="shared" si="275"/>
        <v>8</v>
      </c>
    </row>
    <row r="2895" spans="1:22" ht="30" hidden="1" x14ac:dyDescent="0.25">
      <c r="A2895">
        <v>2893</v>
      </c>
      <c r="B2895" s="8" t="s">
        <v>2893</v>
      </c>
      <c r="C2895" s="3" t="s">
        <v>7003</v>
      </c>
      <c r="D2895" s="1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1"/>
        <v>1</v>
      </c>
      <c r="P2895">
        <f t="shared" si="270"/>
        <v>12.5</v>
      </c>
      <c r="Q2895" s="9" t="s">
        <v>8315</v>
      </c>
      <c r="R2895" t="s">
        <v>8316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2014</v>
      </c>
      <c r="V2895">
        <f t="shared" si="275"/>
        <v>11</v>
      </c>
    </row>
    <row r="2896" spans="1:22" ht="30" x14ac:dyDescent="0.25">
      <c r="A2896">
        <v>2894</v>
      </c>
      <c r="B2896" s="8" t="s">
        <v>2894</v>
      </c>
      <c r="C2896" s="3" t="s">
        <v>7004</v>
      </c>
      <c r="D2896" s="2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1"/>
        <v>0</v>
      </c>
      <c r="P2896">
        <f t="shared" si="270"/>
        <v>0</v>
      </c>
      <c r="Q2896" s="9" t="s">
        <v>8315</v>
      </c>
      <c r="R2896" t="s">
        <v>8316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>
        <f t="shared" si="275"/>
        <v>2</v>
      </c>
    </row>
    <row r="2897" spans="1:22" ht="60" hidden="1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1"/>
        <v>5</v>
      </c>
      <c r="P2897">
        <f t="shared" si="270"/>
        <v>5.75</v>
      </c>
      <c r="Q2897" s="9" t="s">
        <v>8315</v>
      </c>
      <c r="R2897" t="s">
        <v>8316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2014</v>
      </c>
      <c r="V2897">
        <f t="shared" si="275"/>
        <v>6</v>
      </c>
    </row>
    <row r="2898" spans="1:22" ht="45" hidden="1" x14ac:dyDescent="0.25">
      <c r="A2898">
        <v>2896</v>
      </c>
      <c r="B2898" s="8" t="s">
        <v>2896</v>
      </c>
      <c r="C2898" s="3" t="s">
        <v>7006</v>
      </c>
      <c r="D2898" s="1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1"/>
        <v>21</v>
      </c>
      <c r="P2898">
        <f t="shared" si="270"/>
        <v>52.08</v>
      </c>
      <c r="Q2898" s="9" t="s">
        <v>8315</v>
      </c>
      <c r="R2898" t="s">
        <v>8316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2016</v>
      </c>
      <c r="V2898">
        <f t="shared" si="275"/>
        <v>11</v>
      </c>
    </row>
    <row r="2899" spans="1:22" ht="60" hidden="1" x14ac:dyDescent="0.25">
      <c r="A2899">
        <v>2897</v>
      </c>
      <c r="B2899" s="8" t="s">
        <v>2897</v>
      </c>
      <c r="C2899" s="3" t="s">
        <v>7007</v>
      </c>
      <c r="D2899" s="1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1"/>
        <v>5</v>
      </c>
      <c r="P2899">
        <f t="shared" si="270"/>
        <v>183.33</v>
      </c>
      <c r="Q2899" s="9" t="s">
        <v>8315</v>
      </c>
      <c r="R2899" t="s">
        <v>8316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>
        <f t="shared" si="275"/>
        <v>9</v>
      </c>
    </row>
    <row r="2900" spans="1:22" ht="60" hidden="1" x14ac:dyDescent="0.25">
      <c r="A2900">
        <v>2898</v>
      </c>
      <c r="B2900" s="8" t="s">
        <v>2898</v>
      </c>
      <c r="C2900" s="3" t="s">
        <v>7008</v>
      </c>
      <c r="D2900" s="1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1"/>
        <v>4</v>
      </c>
      <c r="P2900">
        <f t="shared" si="270"/>
        <v>26.33</v>
      </c>
      <c r="Q2900" s="9" t="s">
        <v>8315</v>
      </c>
      <c r="R2900" t="s">
        <v>8316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>
        <f t="shared" si="275"/>
        <v>10</v>
      </c>
    </row>
    <row r="2901" spans="1:22" ht="60" hidden="1" x14ac:dyDescent="0.25">
      <c r="A2901">
        <v>2899</v>
      </c>
      <c r="B2901" s="8" t="s">
        <v>2899</v>
      </c>
      <c r="C2901" s="3" t="s">
        <v>7009</v>
      </c>
      <c r="D2901" s="17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1"/>
        <v>0</v>
      </c>
      <c r="P2901">
        <f t="shared" si="270"/>
        <v>0</v>
      </c>
      <c r="Q2901" s="9" t="s">
        <v>8315</v>
      </c>
      <c r="R2901" t="s">
        <v>8316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>
        <f t="shared" si="275"/>
        <v>5</v>
      </c>
    </row>
    <row r="2902" spans="1:22" ht="60" hidden="1" x14ac:dyDescent="0.25">
      <c r="A2902">
        <v>2900</v>
      </c>
      <c r="B2902" s="8" t="s">
        <v>2900</v>
      </c>
      <c r="C2902" s="3" t="s">
        <v>7010</v>
      </c>
      <c r="D2902" s="1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1"/>
        <v>62</v>
      </c>
      <c r="P2902">
        <f t="shared" si="270"/>
        <v>486.43</v>
      </c>
      <c r="Q2902" s="9" t="s">
        <v>8315</v>
      </c>
      <c r="R2902" t="s">
        <v>8316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>
        <f t="shared" si="275"/>
        <v>7</v>
      </c>
    </row>
    <row r="2903" spans="1:22" ht="60" hidden="1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1"/>
        <v>1</v>
      </c>
      <c r="P2903">
        <f t="shared" si="270"/>
        <v>3</v>
      </c>
      <c r="Q2903" s="9" t="s">
        <v>8315</v>
      </c>
      <c r="R2903" t="s">
        <v>8316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2014</v>
      </c>
      <c r="V2903">
        <f t="shared" si="275"/>
        <v>12</v>
      </c>
    </row>
    <row r="2904" spans="1:22" ht="45" x14ac:dyDescent="0.25">
      <c r="A2904">
        <v>2902</v>
      </c>
      <c r="B2904" s="8" t="s">
        <v>2902</v>
      </c>
      <c r="C2904" s="3" t="s">
        <v>7012</v>
      </c>
      <c r="D2904" s="2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1"/>
        <v>0</v>
      </c>
      <c r="P2904">
        <f t="shared" si="270"/>
        <v>25</v>
      </c>
      <c r="Q2904" s="9" t="s">
        <v>8315</v>
      </c>
      <c r="R2904" t="s">
        <v>8316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>
        <f t="shared" si="275"/>
        <v>7</v>
      </c>
    </row>
    <row r="2905" spans="1:22" ht="60" hidden="1" x14ac:dyDescent="0.25">
      <c r="A2905">
        <v>2903</v>
      </c>
      <c r="B2905" s="8" t="s">
        <v>2903</v>
      </c>
      <c r="C2905" s="3" t="s">
        <v>7013</v>
      </c>
      <c r="D2905" s="1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1"/>
        <v>1</v>
      </c>
      <c r="P2905">
        <f t="shared" si="270"/>
        <v>9.75</v>
      </c>
      <c r="Q2905" s="9" t="s">
        <v>8315</v>
      </c>
      <c r="R2905" t="s">
        <v>8316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>
        <f t="shared" si="275"/>
        <v>7</v>
      </c>
    </row>
    <row r="2906" spans="1:22" ht="60" hidden="1" x14ac:dyDescent="0.25">
      <c r="A2906">
        <v>2904</v>
      </c>
      <c r="B2906" s="8" t="s">
        <v>2904</v>
      </c>
      <c r="C2906" s="3" t="s">
        <v>7014</v>
      </c>
      <c r="D2906" s="1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1"/>
        <v>5</v>
      </c>
      <c r="P2906">
        <f t="shared" si="270"/>
        <v>18.75</v>
      </c>
      <c r="Q2906" s="9" t="s">
        <v>8315</v>
      </c>
      <c r="R2906" t="s">
        <v>8316</v>
      </c>
      <c r="S2906" s="13">
        <f t="shared" si="272"/>
        <v>41940.967951388891</v>
      </c>
      <c r="T2906" s="13">
        <f t="shared" si="273"/>
        <v>41952.5</v>
      </c>
      <c r="U2906">
        <f t="shared" si="274"/>
        <v>2014</v>
      </c>
      <c r="V2906">
        <f t="shared" si="275"/>
        <v>10</v>
      </c>
    </row>
    <row r="2907" spans="1:22" ht="45" hidden="1" x14ac:dyDescent="0.25">
      <c r="A2907">
        <v>2905</v>
      </c>
      <c r="B2907" s="8" t="s">
        <v>2905</v>
      </c>
      <c r="C2907" s="3" t="s">
        <v>7015</v>
      </c>
      <c r="D2907" s="1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1"/>
        <v>18</v>
      </c>
      <c r="P2907">
        <f t="shared" si="270"/>
        <v>36.590000000000003</v>
      </c>
      <c r="Q2907" s="9" t="s">
        <v>8315</v>
      </c>
      <c r="R2907" t="s">
        <v>8316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>
        <f t="shared" si="275"/>
        <v>8</v>
      </c>
    </row>
    <row r="2908" spans="1:22" ht="60" hidden="1" x14ac:dyDescent="0.25">
      <c r="A2908">
        <v>2906</v>
      </c>
      <c r="B2908" s="8" t="s">
        <v>2906</v>
      </c>
      <c r="C2908" s="3" t="s">
        <v>7016</v>
      </c>
      <c r="D2908" s="1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1"/>
        <v>9</v>
      </c>
      <c r="P2908">
        <f t="shared" si="270"/>
        <v>80.709999999999994</v>
      </c>
      <c r="Q2908" s="9" t="s">
        <v>8315</v>
      </c>
      <c r="R2908" t="s">
        <v>8316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>
        <f t="shared" si="275"/>
        <v>7</v>
      </c>
    </row>
    <row r="2909" spans="1:22" ht="60" hidden="1" x14ac:dyDescent="0.25">
      <c r="A2909">
        <v>2907</v>
      </c>
      <c r="B2909" s="8" t="s">
        <v>2907</v>
      </c>
      <c r="C2909" s="3" t="s">
        <v>7017</v>
      </c>
      <c r="D2909" s="1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1"/>
        <v>0</v>
      </c>
      <c r="P2909">
        <f t="shared" ref="P2909:P2972" si="276">IFERROR(ROUND(E2909/L2909,2),0)</f>
        <v>1</v>
      </c>
      <c r="Q2909" s="9" t="s">
        <v>8315</v>
      </c>
      <c r="R2909" t="s">
        <v>8316</v>
      </c>
      <c r="S2909" s="13">
        <f t="shared" si="272"/>
        <v>42444.877743055549</v>
      </c>
      <c r="T2909" s="13">
        <f t="shared" si="273"/>
        <v>42504.877743055549</v>
      </c>
      <c r="U2909">
        <f t="shared" si="274"/>
        <v>2016</v>
      </c>
      <c r="V2909">
        <f t="shared" si="275"/>
        <v>3</v>
      </c>
    </row>
    <row r="2910" spans="1:22" ht="60" hidden="1" x14ac:dyDescent="0.25">
      <c r="A2910">
        <v>2908</v>
      </c>
      <c r="B2910" s="8" t="s">
        <v>2908</v>
      </c>
      <c r="C2910" s="3" t="s">
        <v>7018</v>
      </c>
      <c r="D2910" s="1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1"/>
        <v>3</v>
      </c>
      <c r="P2910">
        <f t="shared" si="276"/>
        <v>52.8</v>
      </c>
      <c r="Q2910" s="9" t="s">
        <v>8315</v>
      </c>
      <c r="R2910" t="s">
        <v>8316</v>
      </c>
      <c r="S2910" s="13">
        <f t="shared" si="272"/>
        <v>42499.731701388882</v>
      </c>
      <c r="T2910" s="13">
        <f t="shared" si="273"/>
        <v>42529.731701388882</v>
      </c>
      <c r="U2910">
        <f t="shared" si="274"/>
        <v>2016</v>
      </c>
      <c r="V2910">
        <f t="shared" si="275"/>
        <v>5</v>
      </c>
    </row>
    <row r="2911" spans="1:22" ht="60" x14ac:dyDescent="0.25">
      <c r="A2911">
        <v>2909</v>
      </c>
      <c r="B2911" s="8" t="s">
        <v>2909</v>
      </c>
      <c r="C2911" s="3" t="s">
        <v>7019</v>
      </c>
      <c r="D2911" s="2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1"/>
        <v>0</v>
      </c>
      <c r="P2911">
        <f t="shared" si="276"/>
        <v>20</v>
      </c>
      <c r="Q2911" s="9" t="s">
        <v>8315</v>
      </c>
      <c r="R2911" t="s">
        <v>8316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>
        <f t="shared" si="275"/>
        <v>10</v>
      </c>
    </row>
    <row r="2912" spans="1:22" ht="45" hidden="1" x14ac:dyDescent="0.25">
      <c r="A2912">
        <v>2910</v>
      </c>
      <c r="B2912" s="8" t="s">
        <v>2910</v>
      </c>
      <c r="C2912" s="3" t="s">
        <v>7020</v>
      </c>
      <c r="D2912" s="21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1"/>
        <v>0</v>
      </c>
      <c r="P2912">
        <f t="shared" si="276"/>
        <v>1</v>
      </c>
      <c r="Q2912" s="9" t="s">
        <v>8315</v>
      </c>
      <c r="R2912" t="s">
        <v>8316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>
        <f t="shared" si="275"/>
        <v>4</v>
      </c>
    </row>
    <row r="2913" spans="1:22" ht="60" hidden="1" x14ac:dyDescent="0.25">
      <c r="A2913">
        <v>2911</v>
      </c>
      <c r="B2913" s="8" t="s">
        <v>2911</v>
      </c>
      <c r="C2913" s="3" t="s">
        <v>7021</v>
      </c>
      <c r="D2913" s="1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1"/>
        <v>37</v>
      </c>
      <c r="P2913">
        <f t="shared" si="276"/>
        <v>46.93</v>
      </c>
      <c r="Q2913" s="9" t="s">
        <v>8315</v>
      </c>
      <c r="R2913" t="s">
        <v>8316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>
        <f t="shared" si="275"/>
        <v>5</v>
      </c>
    </row>
    <row r="2914" spans="1:22" ht="60" hidden="1" x14ac:dyDescent="0.25">
      <c r="A2914">
        <v>2912</v>
      </c>
      <c r="B2914" s="8" t="s">
        <v>2912</v>
      </c>
      <c r="C2914" s="3" t="s">
        <v>7022</v>
      </c>
      <c r="D2914" s="1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1"/>
        <v>14</v>
      </c>
      <c r="P2914">
        <f t="shared" si="276"/>
        <v>78.08</v>
      </c>
      <c r="Q2914" s="9" t="s">
        <v>8315</v>
      </c>
      <c r="R2914" t="s">
        <v>8316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2015</v>
      </c>
      <c r="V2914">
        <f t="shared" si="275"/>
        <v>12</v>
      </c>
    </row>
    <row r="2915" spans="1:22" ht="60" hidden="1" x14ac:dyDescent="0.25">
      <c r="A2915">
        <v>2913</v>
      </c>
      <c r="B2915" s="8" t="s">
        <v>2913</v>
      </c>
      <c r="C2915" s="3" t="s">
        <v>7023</v>
      </c>
      <c r="D2915" s="17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1"/>
        <v>0</v>
      </c>
      <c r="P2915">
        <f t="shared" si="276"/>
        <v>1</v>
      </c>
      <c r="Q2915" s="9" t="s">
        <v>8315</v>
      </c>
      <c r="R2915" t="s">
        <v>8316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>
        <f t="shared" si="275"/>
        <v>7</v>
      </c>
    </row>
    <row r="2916" spans="1:22" ht="30" hidden="1" x14ac:dyDescent="0.25">
      <c r="A2916">
        <v>2914</v>
      </c>
      <c r="B2916" s="8" t="s">
        <v>2914</v>
      </c>
      <c r="C2916" s="3" t="s">
        <v>7024</v>
      </c>
      <c r="D2916" s="20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1"/>
        <v>0</v>
      </c>
      <c r="P2916">
        <f t="shared" si="276"/>
        <v>1</v>
      </c>
      <c r="Q2916" s="9" t="s">
        <v>8315</v>
      </c>
      <c r="R2916" t="s">
        <v>8316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>
        <f t="shared" si="275"/>
        <v>1</v>
      </c>
    </row>
    <row r="2917" spans="1:22" ht="45" hidden="1" x14ac:dyDescent="0.25">
      <c r="A2917">
        <v>2915</v>
      </c>
      <c r="B2917" s="8" t="s">
        <v>2915</v>
      </c>
      <c r="C2917" s="3" t="s">
        <v>7025</v>
      </c>
      <c r="D2917" s="1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1"/>
        <v>61</v>
      </c>
      <c r="P2917">
        <f t="shared" si="276"/>
        <v>203.67</v>
      </c>
      <c r="Q2917" s="9" t="s">
        <v>8315</v>
      </c>
      <c r="R2917" t="s">
        <v>8316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>
        <f t="shared" si="275"/>
        <v>2</v>
      </c>
    </row>
    <row r="2918" spans="1:22" ht="45" hidden="1" x14ac:dyDescent="0.25">
      <c r="A2918">
        <v>2916</v>
      </c>
      <c r="B2918" s="8" t="s">
        <v>2916</v>
      </c>
      <c r="C2918" s="3" t="s">
        <v>7026</v>
      </c>
      <c r="D2918" s="1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1"/>
        <v>8</v>
      </c>
      <c r="P2918">
        <f t="shared" si="276"/>
        <v>20.71</v>
      </c>
      <c r="Q2918" s="9" t="s">
        <v>8315</v>
      </c>
      <c r="R2918" t="s">
        <v>8316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>
        <f t="shared" si="275"/>
        <v>4</v>
      </c>
    </row>
    <row r="2919" spans="1:22" ht="45" hidden="1" x14ac:dyDescent="0.25">
      <c r="A2919">
        <v>2917</v>
      </c>
      <c r="B2919" s="8" t="s">
        <v>2917</v>
      </c>
      <c r="C2919" s="3" t="s">
        <v>7027</v>
      </c>
      <c r="D2919" s="1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1"/>
        <v>22</v>
      </c>
      <c r="P2919">
        <f t="shared" si="276"/>
        <v>48.56</v>
      </c>
      <c r="Q2919" s="9" t="s">
        <v>8315</v>
      </c>
      <c r="R2919" t="s">
        <v>8316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>
        <f t="shared" si="275"/>
        <v>8</v>
      </c>
    </row>
    <row r="2920" spans="1:22" ht="45" hidden="1" x14ac:dyDescent="0.25">
      <c r="A2920">
        <v>2918</v>
      </c>
      <c r="B2920" s="8" t="s">
        <v>2918</v>
      </c>
      <c r="C2920" s="3" t="s">
        <v>7028</v>
      </c>
      <c r="D2920" s="1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1"/>
        <v>27</v>
      </c>
      <c r="P2920">
        <f t="shared" si="276"/>
        <v>68.099999999999994</v>
      </c>
      <c r="Q2920" s="9" t="s">
        <v>8315</v>
      </c>
      <c r="R2920" t="s">
        <v>8316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>
        <f t="shared" si="275"/>
        <v>10</v>
      </c>
    </row>
    <row r="2921" spans="1:22" ht="45" hidden="1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1"/>
        <v>9</v>
      </c>
      <c r="P2921">
        <f t="shared" si="276"/>
        <v>8.5</v>
      </c>
      <c r="Q2921" s="9" t="s">
        <v>8315</v>
      </c>
      <c r="R2921" t="s">
        <v>8316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>
        <f t="shared" si="275"/>
        <v>7</v>
      </c>
    </row>
    <row r="2922" spans="1:22" ht="60" hidden="1" x14ac:dyDescent="0.25">
      <c r="A2922">
        <v>2920</v>
      </c>
      <c r="B2922" s="8" t="s">
        <v>2920</v>
      </c>
      <c r="C2922" s="3" t="s">
        <v>7030</v>
      </c>
      <c r="D2922" s="1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1"/>
        <v>27</v>
      </c>
      <c r="P2922">
        <f t="shared" si="276"/>
        <v>51.62</v>
      </c>
      <c r="Q2922" s="9" t="s">
        <v>8315</v>
      </c>
      <c r="R2922" t="s">
        <v>8316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>
        <f t="shared" si="275"/>
        <v>2</v>
      </c>
    </row>
    <row r="2923" spans="1:22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1"/>
        <v>129</v>
      </c>
      <c r="P2923">
        <f t="shared" si="276"/>
        <v>43</v>
      </c>
      <c r="Q2923" s="9" t="s">
        <v>8315</v>
      </c>
      <c r="R2923" t="s">
        <v>8357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>
        <f t="shared" si="275"/>
        <v>8</v>
      </c>
    </row>
    <row r="2924" spans="1:22" ht="60" hidden="1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1"/>
        <v>100</v>
      </c>
      <c r="P2924">
        <f t="shared" si="276"/>
        <v>83.33</v>
      </c>
      <c r="Q2924" s="9" t="s">
        <v>8315</v>
      </c>
      <c r="R2924" t="s">
        <v>8357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>
        <f t="shared" si="275"/>
        <v>4</v>
      </c>
    </row>
    <row r="2925" spans="1:22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1"/>
        <v>100</v>
      </c>
      <c r="P2925">
        <f t="shared" si="276"/>
        <v>30</v>
      </c>
      <c r="Q2925" s="9" t="s">
        <v>8315</v>
      </c>
      <c r="R2925" t="s">
        <v>8357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2015</v>
      </c>
      <c r="V2925">
        <f t="shared" si="275"/>
        <v>1</v>
      </c>
    </row>
    <row r="2926" spans="1:22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1"/>
        <v>103</v>
      </c>
      <c r="P2926">
        <f t="shared" si="276"/>
        <v>175.51</v>
      </c>
      <c r="Q2926" s="9" t="s">
        <v>8315</v>
      </c>
      <c r="R2926" t="s">
        <v>8357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>
        <f t="shared" si="275"/>
        <v>4</v>
      </c>
    </row>
    <row r="2927" spans="1:22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1"/>
        <v>102</v>
      </c>
      <c r="P2927">
        <f t="shared" si="276"/>
        <v>231.66</v>
      </c>
      <c r="Q2927" s="9" t="s">
        <v>8315</v>
      </c>
      <c r="R2927" t="s">
        <v>8357</v>
      </c>
      <c r="S2927" s="13">
        <f t="shared" si="272"/>
        <v>41863.584120370368</v>
      </c>
      <c r="T2927" s="13">
        <f t="shared" si="273"/>
        <v>41893.584120370368</v>
      </c>
      <c r="U2927">
        <f t="shared" si="274"/>
        <v>2014</v>
      </c>
      <c r="V2927">
        <f t="shared" si="275"/>
        <v>8</v>
      </c>
    </row>
    <row r="2928" spans="1:22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1"/>
        <v>125</v>
      </c>
      <c r="P2928">
        <f t="shared" si="276"/>
        <v>75</v>
      </c>
      <c r="Q2928" s="9" t="s">
        <v>8315</v>
      </c>
      <c r="R2928" t="s">
        <v>8357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>
        <f t="shared" si="275"/>
        <v>2</v>
      </c>
    </row>
    <row r="2929" spans="1:22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1"/>
        <v>131</v>
      </c>
      <c r="P2929">
        <f t="shared" si="276"/>
        <v>112.14</v>
      </c>
      <c r="Q2929" s="9" t="s">
        <v>8315</v>
      </c>
      <c r="R2929" t="s">
        <v>8357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>
        <f t="shared" si="275"/>
        <v>6</v>
      </c>
    </row>
    <row r="2930" spans="1:22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1"/>
        <v>100</v>
      </c>
      <c r="P2930">
        <f t="shared" si="276"/>
        <v>41.67</v>
      </c>
      <c r="Q2930" s="9" t="s">
        <v>8315</v>
      </c>
      <c r="R2930" t="s">
        <v>8357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>
        <f t="shared" si="275"/>
        <v>2</v>
      </c>
    </row>
    <row r="2931" spans="1:22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1"/>
        <v>102</v>
      </c>
      <c r="P2931">
        <f t="shared" si="276"/>
        <v>255.17</v>
      </c>
      <c r="Q2931" s="9" t="s">
        <v>8315</v>
      </c>
      <c r="R2931" t="s">
        <v>8357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>
        <f t="shared" si="275"/>
        <v>4</v>
      </c>
    </row>
    <row r="2932" spans="1:22" ht="60" hidden="1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1"/>
        <v>101</v>
      </c>
      <c r="P2932">
        <f t="shared" si="276"/>
        <v>162.77000000000001</v>
      </c>
      <c r="Q2932" s="9" t="s">
        <v>8315</v>
      </c>
      <c r="R2932" t="s">
        <v>8357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>
        <f t="shared" si="275"/>
        <v>4</v>
      </c>
    </row>
    <row r="2933" spans="1:22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1"/>
        <v>106</v>
      </c>
      <c r="P2933">
        <f t="shared" si="276"/>
        <v>88.33</v>
      </c>
      <c r="Q2933" s="9" t="s">
        <v>8315</v>
      </c>
      <c r="R2933" t="s">
        <v>8357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>
        <f t="shared" si="275"/>
        <v>8</v>
      </c>
    </row>
    <row r="2934" spans="1:22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1"/>
        <v>105</v>
      </c>
      <c r="P2934">
        <f t="shared" si="276"/>
        <v>85.74</v>
      </c>
      <c r="Q2934" s="9" t="s">
        <v>8315</v>
      </c>
      <c r="R2934" t="s">
        <v>8357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>
        <f t="shared" si="275"/>
        <v>1</v>
      </c>
    </row>
    <row r="2935" spans="1:22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1"/>
        <v>103</v>
      </c>
      <c r="P2935">
        <f t="shared" si="276"/>
        <v>47.57</v>
      </c>
      <c r="Q2935" s="9" t="s">
        <v>8315</v>
      </c>
      <c r="R2935" t="s">
        <v>8357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>
        <f t="shared" si="275"/>
        <v>5</v>
      </c>
    </row>
    <row r="2936" spans="1:22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1"/>
        <v>108</v>
      </c>
      <c r="P2936">
        <f t="shared" si="276"/>
        <v>72.97</v>
      </c>
      <c r="Q2936" s="9" t="s">
        <v>8315</v>
      </c>
      <c r="R2936" t="s">
        <v>8357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>
        <f t="shared" si="275"/>
        <v>5</v>
      </c>
    </row>
    <row r="2937" spans="1:22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1"/>
        <v>101</v>
      </c>
      <c r="P2937">
        <f t="shared" si="276"/>
        <v>90.54</v>
      </c>
      <c r="Q2937" s="9" t="s">
        <v>8315</v>
      </c>
      <c r="R2937" t="s">
        <v>8357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>
        <f t="shared" si="275"/>
        <v>7</v>
      </c>
    </row>
    <row r="2938" spans="1:22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1"/>
        <v>128</v>
      </c>
      <c r="P2938">
        <f t="shared" si="276"/>
        <v>37.65</v>
      </c>
      <c r="Q2938" s="9" t="s">
        <v>8315</v>
      </c>
      <c r="R2938" t="s">
        <v>8357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>
        <f t="shared" si="275"/>
        <v>9</v>
      </c>
    </row>
    <row r="2939" spans="1:22" ht="30" hidden="1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1"/>
        <v>133</v>
      </c>
      <c r="P2939">
        <f t="shared" si="276"/>
        <v>36.36</v>
      </c>
      <c r="Q2939" s="9" t="s">
        <v>8315</v>
      </c>
      <c r="R2939" t="s">
        <v>8357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>
        <f t="shared" si="275"/>
        <v>6</v>
      </c>
    </row>
    <row r="2940" spans="1:22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1"/>
        <v>101</v>
      </c>
      <c r="P2940">
        <f t="shared" si="276"/>
        <v>126.72</v>
      </c>
      <c r="Q2940" s="9" t="s">
        <v>8315</v>
      </c>
      <c r="R2940" t="s">
        <v>8357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2014</v>
      </c>
      <c r="V2940">
        <f t="shared" si="275"/>
        <v>12</v>
      </c>
    </row>
    <row r="2941" spans="1:22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1"/>
        <v>103</v>
      </c>
      <c r="P2941">
        <f t="shared" si="276"/>
        <v>329.2</v>
      </c>
      <c r="Q2941" s="9" t="s">
        <v>8315</v>
      </c>
      <c r="R2941" t="s">
        <v>8357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>
        <f t="shared" si="275"/>
        <v>7</v>
      </c>
    </row>
    <row r="2942" spans="1:22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1"/>
        <v>107</v>
      </c>
      <c r="P2942">
        <f t="shared" si="276"/>
        <v>81.239999999999995</v>
      </c>
      <c r="Q2942" s="9" t="s">
        <v>8315</v>
      </c>
      <c r="R2942" t="s">
        <v>8357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2014</v>
      </c>
      <c r="V2942">
        <f t="shared" si="275"/>
        <v>12</v>
      </c>
    </row>
    <row r="2943" spans="1:22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1"/>
        <v>0</v>
      </c>
      <c r="P2943">
        <f t="shared" si="276"/>
        <v>1</v>
      </c>
      <c r="Q2943" s="9" t="s">
        <v>8315</v>
      </c>
      <c r="R2943" t="s">
        <v>8355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>
        <f t="shared" si="275"/>
        <v>1</v>
      </c>
    </row>
    <row r="2944" spans="1:22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1"/>
        <v>20</v>
      </c>
      <c r="P2944">
        <f t="shared" si="276"/>
        <v>202.23</v>
      </c>
      <c r="Q2944" s="9" t="s">
        <v>8315</v>
      </c>
      <c r="R2944" t="s">
        <v>8355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>
        <f t="shared" si="275"/>
        <v>11</v>
      </c>
    </row>
    <row r="2945" spans="1:22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1"/>
        <v>0</v>
      </c>
      <c r="P2945">
        <f t="shared" si="276"/>
        <v>0</v>
      </c>
      <c r="Q2945" s="9" t="s">
        <v>8315</v>
      </c>
      <c r="R2945" t="s">
        <v>8355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>
        <f t="shared" si="275"/>
        <v>3</v>
      </c>
    </row>
    <row r="2946" spans="1:22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1"/>
        <v>1</v>
      </c>
      <c r="P2946">
        <f t="shared" si="276"/>
        <v>100</v>
      </c>
      <c r="Q2946" s="9" t="s">
        <v>8315</v>
      </c>
      <c r="R2946" t="s">
        <v>8355</v>
      </c>
      <c r="S2946" s="13">
        <f t="shared" si="272"/>
        <v>42132.9143287037</v>
      </c>
      <c r="T2946" s="13">
        <f t="shared" si="273"/>
        <v>42162.9143287037</v>
      </c>
      <c r="U2946">
        <f t="shared" si="274"/>
        <v>2015</v>
      </c>
      <c r="V2946">
        <f t="shared" si="275"/>
        <v>5</v>
      </c>
    </row>
    <row r="2947" spans="1:22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7">ROUND(E2947/D2947*100,0)</f>
        <v>0</v>
      </c>
      <c r="P2947">
        <f t="shared" si="276"/>
        <v>0</v>
      </c>
      <c r="Q2947" s="9" t="s">
        <v>8315</v>
      </c>
      <c r="R2947" t="s">
        <v>8355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>
        <f t="shared" ref="U2947:U3010" si="280">YEAR(S2947)</f>
        <v>2015</v>
      </c>
      <c r="V2947">
        <f t="shared" ref="V2947:V3010" si="281">MONTH(S2947)</f>
        <v>4</v>
      </c>
    </row>
    <row r="2948" spans="1:22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7"/>
        <v>0</v>
      </c>
      <c r="P2948">
        <f t="shared" si="276"/>
        <v>1</v>
      </c>
      <c r="Q2948" s="9" t="s">
        <v>8315</v>
      </c>
      <c r="R2948" t="s">
        <v>8355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>
        <f t="shared" si="281"/>
        <v>7</v>
      </c>
    </row>
    <row r="2949" spans="1:22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7"/>
        <v>4</v>
      </c>
      <c r="P2949">
        <f t="shared" si="276"/>
        <v>82.46</v>
      </c>
      <c r="Q2949" s="9" t="s">
        <v>8315</v>
      </c>
      <c r="R2949" t="s">
        <v>8355</v>
      </c>
      <c r="S2949" s="13">
        <f t="shared" si="278"/>
        <v>42649.562118055561</v>
      </c>
      <c r="T2949" s="13">
        <f t="shared" si="279"/>
        <v>42698.715972222228</v>
      </c>
      <c r="U2949">
        <f t="shared" si="280"/>
        <v>2016</v>
      </c>
      <c r="V2949">
        <f t="shared" si="281"/>
        <v>10</v>
      </c>
    </row>
    <row r="2950" spans="1:22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7"/>
        <v>0</v>
      </c>
      <c r="P2950">
        <f t="shared" si="276"/>
        <v>2.67</v>
      </c>
      <c r="Q2950" s="9" t="s">
        <v>8315</v>
      </c>
      <c r="R2950" t="s">
        <v>8355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>
        <f t="shared" si="281"/>
        <v>4</v>
      </c>
    </row>
    <row r="2951" spans="1:22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7"/>
        <v>3</v>
      </c>
      <c r="P2951">
        <f t="shared" si="276"/>
        <v>12.5</v>
      </c>
      <c r="Q2951" s="9" t="s">
        <v>8315</v>
      </c>
      <c r="R2951" t="s">
        <v>8355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>
        <f t="shared" si="281"/>
        <v>10</v>
      </c>
    </row>
    <row r="2952" spans="1:22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7"/>
        <v>0</v>
      </c>
      <c r="P2952">
        <f t="shared" si="276"/>
        <v>0</v>
      </c>
      <c r="Q2952" s="9" t="s">
        <v>8315</v>
      </c>
      <c r="R2952" t="s">
        <v>8355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2015</v>
      </c>
      <c r="V2952">
        <f t="shared" si="281"/>
        <v>12</v>
      </c>
    </row>
    <row r="2953" spans="1:22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7"/>
        <v>2</v>
      </c>
      <c r="P2953">
        <f t="shared" si="276"/>
        <v>18.899999999999999</v>
      </c>
      <c r="Q2953" s="9" t="s">
        <v>8315</v>
      </c>
      <c r="R2953" t="s">
        <v>8355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>
        <f t="shared" si="281"/>
        <v>8</v>
      </c>
    </row>
    <row r="2954" spans="1:22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7"/>
        <v>8</v>
      </c>
      <c r="P2954">
        <f t="shared" si="276"/>
        <v>200.63</v>
      </c>
      <c r="Q2954" s="9" t="s">
        <v>8315</v>
      </c>
      <c r="R2954" t="s">
        <v>8355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>
        <f t="shared" si="281"/>
        <v>9</v>
      </c>
    </row>
    <row r="2955" spans="1:22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7"/>
        <v>0</v>
      </c>
      <c r="P2955">
        <f t="shared" si="276"/>
        <v>201.67</v>
      </c>
      <c r="Q2955" s="9" t="s">
        <v>8315</v>
      </c>
      <c r="R2955" t="s">
        <v>8355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>
        <f t="shared" si="281"/>
        <v>9</v>
      </c>
    </row>
    <row r="2956" spans="1:22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7"/>
        <v>0</v>
      </c>
      <c r="P2956">
        <f t="shared" si="276"/>
        <v>0</v>
      </c>
      <c r="Q2956" s="9" t="s">
        <v>8315</v>
      </c>
      <c r="R2956" t="s">
        <v>8355</v>
      </c>
      <c r="S2956" s="13">
        <f t="shared" si="278"/>
        <v>42790.583368055552</v>
      </c>
      <c r="T2956" s="13">
        <f t="shared" si="279"/>
        <v>42810.541701388895</v>
      </c>
      <c r="U2956">
        <f t="shared" si="280"/>
        <v>2017</v>
      </c>
      <c r="V2956">
        <f t="shared" si="281"/>
        <v>2</v>
      </c>
    </row>
    <row r="2957" spans="1:22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7"/>
        <v>60</v>
      </c>
      <c r="P2957">
        <f t="shared" si="276"/>
        <v>65</v>
      </c>
      <c r="Q2957" s="9" t="s">
        <v>8315</v>
      </c>
      <c r="R2957" t="s">
        <v>8355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>
        <f t="shared" si="281"/>
        <v>5</v>
      </c>
    </row>
    <row r="2958" spans="1:22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7"/>
        <v>17</v>
      </c>
      <c r="P2958">
        <f t="shared" si="276"/>
        <v>66.099999999999994</v>
      </c>
      <c r="Q2958" s="9" t="s">
        <v>8315</v>
      </c>
      <c r="R2958" t="s">
        <v>8355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>
        <f t="shared" si="281"/>
        <v>4</v>
      </c>
    </row>
    <row r="2959" spans="1:22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7"/>
        <v>2</v>
      </c>
      <c r="P2959">
        <f t="shared" si="276"/>
        <v>93.33</v>
      </c>
      <c r="Q2959" s="9" t="s">
        <v>8315</v>
      </c>
      <c r="R2959" t="s">
        <v>8355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>
        <f t="shared" si="281"/>
        <v>1</v>
      </c>
    </row>
    <row r="2960" spans="1:22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7"/>
        <v>0</v>
      </c>
      <c r="P2960">
        <f t="shared" si="276"/>
        <v>0</v>
      </c>
      <c r="Q2960" s="9" t="s">
        <v>8315</v>
      </c>
      <c r="R2960" t="s">
        <v>8355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>
        <f t="shared" si="281"/>
        <v>3</v>
      </c>
    </row>
    <row r="2961" spans="1:22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7"/>
        <v>0</v>
      </c>
      <c r="P2961">
        <f t="shared" si="276"/>
        <v>0</v>
      </c>
      <c r="Q2961" s="9" t="s">
        <v>8315</v>
      </c>
      <c r="R2961" t="s">
        <v>8355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>
        <f t="shared" si="281"/>
        <v>5</v>
      </c>
    </row>
    <row r="2962" spans="1:22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7"/>
        <v>0</v>
      </c>
      <c r="P2962">
        <f t="shared" si="276"/>
        <v>0</v>
      </c>
      <c r="Q2962" s="9" t="s">
        <v>8315</v>
      </c>
      <c r="R2962" t="s">
        <v>8355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>
        <f t="shared" si="281"/>
        <v>8</v>
      </c>
    </row>
    <row r="2963" spans="1:22" ht="60" hidden="1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7"/>
        <v>110</v>
      </c>
      <c r="P2963">
        <f t="shared" si="276"/>
        <v>50.75</v>
      </c>
      <c r="Q2963" s="9" t="s">
        <v>8315</v>
      </c>
      <c r="R2963" t="s">
        <v>8316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>
        <f t="shared" si="281"/>
        <v>2</v>
      </c>
    </row>
    <row r="2964" spans="1:22" ht="60" hidden="1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7"/>
        <v>122</v>
      </c>
      <c r="P2964">
        <f t="shared" si="276"/>
        <v>60.9</v>
      </c>
      <c r="Q2964" s="9" t="s">
        <v>8315</v>
      </c>
      <c r="R2964" t="s">
        <v>8316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>
        <f t="shared" si="281"/>
        <v>2</v>
      </c>
    </row>
    <row r="2965" spans="1:22" ht="60" hidden="1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7"/>
        <v>107</v>
      </c>
      <c r="P2965">
        <f t="shared" si="276"/>
        <v>109.03</v>
      </c>
      <c r="Q2965" s="9" t="s">
        <v>8315</v>
      </c>
      <c r="R2965" t="s">
        <v>8316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>
        <f t="shared" si="281"/>
        <v>6</v>
      </c>
    </row>
    <row r="2966" spans="1:22" ht="60" hidden="1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7"/>
        <v>101</v>
      </c>
      <c r="P2966">
        <f t="shared" si="276"/>
        <v>25.69</v>
      </c>
      <c r="Q2966" s="9" t="s">
        <v>8315</v>
      </c>
      <c r="R2966" t="s">
        <v>8316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>
        <f t="shared" si="281"/>
        <v>7</v>
      </c>
    </row>
    <row r="2967" spans="1:22" ht="60" hidden="1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7"/>
        <v>109</v>
      </c>
      <c r="P2967">
        <f t="shared" si="276"/>
        <v>41.92</v>
      </c>
      <c r="Q2967" s="9" t="s">
        <v>8315</v>
      </c>
      <c r="R2967" t="s">
        <v>8316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>
        <f t="shared" si="281"/>
        <v>6</v>
      </c>
    </row>
    <row r="2968" spans="1:22" ht="60" hidden="1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7"/>
        <v>114</v>
      </c>
      <c r="P2968">
        <f t="shared" si="276"/>
        <v>88.77</v>
      </c>
      <c r="Q2968" s="9" t="s">
        <v>8315</v>
      </c>
      <c r="R2968" t="s">
        <v>8316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>
        <f t="shared" si="281"/>
        <v>8</v>
      </c>
    </row>
    <row r="2969" spans="1:22" ht="45" hidden="1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7"/>
        <v>114</v>
      </c>
      <c r="P2969">
        <f t="shared" si="276"/>
        <v>80.23</v>
      </c>
      <c r="Q2969" s="9" t="s">
        <v>8315</v>
      </c>
      <c r="R2969" t="s">
        <v>8316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>
        <f t="shared" si="281"/>
        <v>2</v>
      </c>
    </row>
    <row r="2970" spans="1:22" ht="30" hidden="1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7"/>
        <v>106</v>
      </c>
      <c r="P2970">
        <f t="shared" si="276"/>
        <v>78.94</v>
      </c>
      <c r="Q2970" s="9" t="s">
        <v>8315</v>
      </c>
      <c r="R2970" t="s">
        <v>8316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>
        <f t="shared" si="281"/>
        <v>8</v>
      </c>
    </row>
    <row r="2971" spans="1:22" ht="60" hidden="1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7"/>
        <v>163</v>
      </c>
      <c r="P2971">
        <f t="shared" si="276"/>
        <v>95.59</v>
      </c>
      <c r="Q2971" s="9" t="s">
        <v>8315</v>
      </c>
      <c r="R2971" t="s">
        <v>8316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>
        <f t="shared" si="281"/>
        <v>4</v>
      </c>
    </row>
    <row r="2972" spans="1:22" ht="45" hidden="1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7"/>
        <v>106</v>
      </c>
      <c r="P2972">
        <f t="shared" si="276"/>
        <v>69.89</v>
      </c>
      <c r="Q2972" s="9" t="s">
        <v>8315</v>
      </c>
      <c r="R2972" t="s">
        <v>8316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>
        <f t="shared" si="281"/>
        <v>6</v>
      </c>
    </row>
    <row r="2973" spans="1:22" ht="60" hidden="1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7"/>
        <v>100</v>
      </c>
      <c r="P2973">
        <f t="shared" ref="P2973:P3036" si="282">IFERROR(ROUND(E2973/L2973,2),0)</f>
        <v>74.53</v>
      </c>
      <c r="Q2973" s="9" t="s">
        <v>8315</v>
      </c>
      <c r="R2973" t="s">
        <v>8316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>
        <f t="shared" si="281"/>
        <v>8</v>
      </c>
    </row>
    <row r="2974" spans="1:22" ht="30" hidden="1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7"/>
        <v>105</v>
      </c>
      <c r="P2974">
        <f t="shared" si="282"/>
        <v>123.94</v>
      </c>
      <c r="Q2974" s="9" t="s">
        <v>8315</v>
      </c>
      <c r="R2974" t="s">
        <v>8316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>
        <f t="shared" si="281"/>
        <v>11</v>
      </c>
    </row>
    <row r="2975" spans="1:22" ht="60" hidden="1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7"/>
        <v>175</v>
      </c>
      <c r="P2975">
        <f t="shared" si="282"/>
        <v>264.85000000000002</v>
      </c>
      <c r="Q2975" s="9" t="s">
        <v>8315</v>
      </c>
      <c r="R2975" t="s">
        <v>8316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2015</v>
      </c>
      <c r="V2975">
        <f t="shared" si="281"/>
        <v>12</v>
      </c>
    </row>
    <row r="2976" spans="1:22" ht="60" hidden="1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7"/>
        <v>102</v>
      </c>
      <c r="P2976">
        <f t="shared" si="282"/>
        <v>58.62</v>
      </c>
      <c r="Q2976" s="9" t="s">
        <v>8315</v>
      </c>
      <c r="R2976" t="s">
        <v>8316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>
        <f t="shared" si="281"/>
        <v>8</v>
      </c>
    </row>
    <row r="2977" spans="1:22" ht="60" hidden="1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7"/>
        <v>100</v>
      </c>
      <c r="P2977">
        <f t="shared" si="282"/>
        <v>70.88</v>
      </c>
      <c r="Q2977" s="9" t="s">
        <v>8315</v>
      </c>
      <c r="R2977" t="s">
        <v>8316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2014</v>
      </c>
      <c r="V2977">
        <f t="shared" si="281"/>
        <v>10</v>
      </c>
    </row>
    <row r="2978" spans="1:22" ht="45" hidden="1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7"/>
        <v>171</v>
      </c>
      <c r="P2978">
        <f t="shared" si="282"/>
        <v>8.57</v>
      </c>
      <c r="Q2978" s="9" t="s">
        <v>8315</v>
      </c>
      <c r="R2978" t="s">
        <v>8316</v>
      </c>
      <c r="S2978" s="13">
        <f t="shared" si="278"/>
        <v>42425.730671296296</v>
      </c>
      <c r="T2978" s="13">
        <f t="shared" si="279"/>
        <v>42442.5</v>
      </c>
      <c r="U2978">
        <f t="shared" si="280"/>
        <v>2016</v>
      </c>
      <c r="V2978">
        <f t="shared" si="281"/>
        <v>2</v>
      </c>
    </row>
    <row r="2979" spans="1:22" ht="60" hidden="1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7"/>
        <v>114</v>
      </c>
      <c r="P2979">
        <f t="shared" si="282"/>
        <v>113.57</v>
      </c>
      <c r="Q2979" s="9" t="s">
        <v>8315</v>
      </c>
      <c r="R2979" t="s">
        <v>8316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>
        <f t="shared" si="281"/>
        <v>1</v>
      </c>
    </row>
    <row r="2980" spans="1:22" ht="60" hidden="1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7"/>
        <v>129</v>
      </c>
      <c r="P2980">
        <f t="shared" si="282"/>
        <v>60.69</v>
      </c>
      <c r="Q2980" s="9" t="s">
        <v>8315</v>
      </c>
      <c r="R2980" t="s">
        <v>8316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>
        <f t="shared" si="281"/>
        <v>10</v>
      </c>
    </row>
    <row r="2981" spans="1:22" ht="60" hidden="1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7"/>
        <v>101</v>
      </c>
      <c r="P2981">
        <f t="shared" si="282"/>
        <v>110.22</v>
      </c>
      <c r="Q2981" s="9" t="s">
        <v>8315</v>
      </c>
      <c r="R2981" t="s">
        <v>8316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2014</v>
      </c>
      <c r="V2981">
        <f t="shared" si="281"/>
        <v>12</v>
      </c>
    </row>
    <row r="2982" spans="1:22" ht="45" hidden="1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7"/>
        <v>109</v>
      </c>
      <c r="P2982">
        <f t="shared" si="282"/>
        <v>136.46</v>
      </c>
      <c r="Q2982" s="9" t="s">
        <v>8315</v>
      </c>
      <c r="R2982" t="s">
        <v>8316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>
        <f t="shared" si="281"/>
        <v>8</v>
      </c>
    </row>
    <row r="2983" spans="1:22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7"/>
        <v>129</v>
      </c>
      <c r="P2983">
        <f t="shared" si="282"/>
        <v>53.16</v>
      </c>
      <c r="Q2983" s="9" t="s">
        <v>8315</v>
      </c>
      <c r="R2983" t="s">
        <v>8355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>
        <f t="shared" si="281"/>
        <v>8</v>
      </c>
    </row>
    <row r="2984" spans="1:22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7"/>
        <v>102</v>
      </c>
      <c r="P2984">
        <f t="shared" si="282"/>
        <v>86.49</v>
      </c>
      <c r="Q2984" s="9" t="s">
        <v>8315</v>
      </c>
      <c r="R2984" t="s">
        <v>8355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>
        <f t="shared" si="281"/>
        <v>1</v>
      </c>
    </row>
    <row r="2985" spans="1:22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7"/>
        <v>147</v>
      </c>
      <c r="P2985">
        <f t="shared" si="282"/>
        <v>155.24</v>
      </c>
      <c r="Q2985" s="9" t="s">
        <v>8315</v>
      </c>
      <c r="R2985" t="s">
        <v>8355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>
        <f t="shared" si="281"/>
        <v>9</v>
      </c>
    </row>
    <row r="2986" spans="1:22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7"/>
        <v>100</v>
      </c>
      <c r="P2986">
        <f t="shared" si="282"/>
        <v>115.08</v>
      </c>
      <c r="Q2986" s="9" t="s">
        <v>8315</v>
      </c>
      <c r="R2986" t="s">
        <v>8355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>
        <f t="shared" si="281"/>
        <v>7</v>
      </c>
    </row>
    <row r="2987" spans="1:22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7"/>
        <v>122</v>
      </c>
      <c r="P2987">
        <f t="shared" si="282"/>
        <v>109.59</v>
      </c>
      <c r="Q2987" s="9" t="s">
        <v>8315</v>
      </c>
      <c r="R2987" t="s">
        <v>8355</v>
      </c>
      <c r="S2987" s="13">
        <f t="shared" si="278"/>
        <v>42654.973703703698</v>
      </c>
      <c r="T2987" s="13">
        <f t="shared" si="279"/>
        <v>42674.166666666672</v>
      </c>
      <c r="U2987">
        <f t="shared" si="280"/>
        <v>2016</v>
      </c>
      <c r="V2987">
        <f t="shared" si="281"/>
        <v>10</v>
      </c>
    </row>
    <row r="2988" spans="1:22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7"/>
        <v>106</v>
      </c>
      <c r="P2988">
        <f t="shared" si="282"/>
        <v>45.21</v>
      </c>
      <c r="Q2988" s="9" t="s">
        <v>8315</v>
      </c>
      <c r="R2988" t="s">
        <v>8355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>
        <f t="shared" si="281"/>
        <v>3</v>
      </c>
    </row>
    <row r="2989" spans="1:22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7"/>
        <v>110</v>
      </c>
      <c r="P2989">
        <f t="shared" si="282"/>
        <v>104.15</v>
      </c>
      <c r="Q2989" s="9" t="s">
        <v>8315</v>
      </c>
      <c r="R2989" t="s">
        <v>8355</v>
      </c>
      <c r="S2989" s="13">
        <f t="shared" si="278"/>
        <v>42627.307303240741</v>
      </c>
      <c r="T2989" s="13">
        <f t="shared" si="279"/>
        <v>42656</v>
      </c>
      <c r="U2989">
        <f t="shared" si="280"/>
        <v>2016</v>
      </c>
      <c r="V2989">
        <f t="shared" si="281"/>
        <v>9</v>
      </c>
    </row>
    <row r="2990" spans="1:22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7"/>
        <v>100</v>
      </c>
      <c r="P2990">
        <f t="shared" si="282"/>
        <v>35.71</v>
      </c>
      <c r="Q2990" s="9" t="s">
        <v>8315</v>
      </c>
      <c r="R2990" t="s">
        <v>8355</v>
      </c>
      <c r="S2990" s="13">
        <f t="shared" si="278"/>
        <v>42511.362048611118</v>
      </c>
      <c r="T2990" s="13">
        <f t="shared" si="279"/>
        <v>42541.362048611118</v>
      </c>
      <c r="U2990">
        <f t="shared" si="280"/>
        <v>2016</v>
      </c>
      <c r="V2990">
        <f t="shared" si="281"/>
        <v>5</v>
      </c>
    </row>
    <row r="2991" spans="1:22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7"/>
        <v>177</v>
      </c>
      <c r="P2991">
        <f t="shared" si="282"/>
        <v>97</v>
      </c>
      <c r="Q2991" s="9" t="s">
        <v>8315</v>
      </c>
      <c r="R2991" t="s">
        <v>8355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>
        <f t="shared" si="281"/>
        <v>11</v>
      </c>
    </row>
    <row r="2992" spans="1:22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7"/>
        <v>100</v>
      </c>
      <c r="P2992">
        <f t="shared" si="282"/>
        <v>370.37</v>
      </c>
      <c r="Q2992" s="9" t="s">
        <v>8315</v>
      </c>
      <c r="R2992" t="s">
        <v>8355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2015</v>
      </c>
      <c r="V2992">
        <f t="shared" si="281"/>
        <v>12</v>
      </c>
    </row>
    <row r="2993" spans="1:22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7"/>
        <v>103</v>
      </c>
      <c r="P2993">
        <f t="shared" si="282"/>
        <v>94.41</v>
      </c>
      <c r="Q2993" s="9" t="s">
        <v>8315</v>
      </c>
      <c r="R2993" t="s">
        <v>8355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>
        <f t="shared" si="281"/>
        <v>1</v>
      </c>
    </row>
    <row r="2994" spans="1:22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7"/>
        <v>105</v>
      </c>
      <c r="P2994">
        <f t="shared" si="282"/>
        <v>48.98</v>
      </c>
      <c r="Q2994" s="9" t="s">
        <v>8315</v>
      </c>
      <c r="R2994" t="s">
        <v>8355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>
        <f t="shared" si="281"/>
        <v>9</v>
      </c>
    </row>
    <row r="2995" spans="1:22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7"/>
        <v>100</v>
      </c>
      <c r="P2995">
        <f t="shared" si="282"/>
        <v>45.59</v>
      </c>
      <c r="Q2995" s="9" t="s">
        <v>8315</v>
      </c>
      <c r="R2995" t="s">
        <v>8355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>
        <f t="shared" si="281"/>
        <v>1</v>
      </c>
    </row>
    <row r="2996" spans="1:22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7"/>
        <v>458</v>
      </c>
      <c r="P2996">
        <f t="shared" si="282"/>
        <v>23.28</v>
      </c>
      <c r="Q2996" s="9" t="s">
        <v>8315</v>
      </c>
      <c r="R2996" t="s">
        <v>8355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>
        <f t="shared" si="281"/>
        <v>9</v>
      </c>
    </row>
    <row r="2997" spans="1:22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7"/>
        <v>105</v>
      </c>
      <c r="P2997">
        <f t="shared" si="282"/>
        <v>63.23</v>
      </c>
      <c r="Q2997" s="9" t="s">
        <v>8315</v>
      </c>
      <c r="R2997" t="s">
        <v>8355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2016</v>
      </c>
      <c r="V2997">
        <f t="shared" si="281"/>
        <v>12</v>
      </c>
    </row>
    <row r="2998" spans="1:22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7"/>
        <v>172</v>
      </c>
      <c r="P2998">
        <f t="shared" si="282"/>
        <v>153.52000000000001</v>
      </c>
      <c r="Q2998" s="9" t="s">
        <v>8315</v>
      </c>
      <c r="R2998" t="s">
        <v>8355</v>
      </c>
      <c r="S2998" s="13">
        <f t="shared" si="278"/>
        <v>42090.912500000006</v>
      </c>
      <c r="T2998" s="13">
        <f t="shared" si="279"/>
        <v>42150.912500000006</v>
      </c>
      <c r="U2998">
        <f t="shared" si="280"/>
        <v>2015</v>
      </c>
      <c r="V2998">
        <f t="shared" si="281"/>
        <v>3</v>
      </c>
    </row>
    <row r="2999" spans="1:22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7"/>
        <v>104</v>
      </c>
      <c r="P2999">
        <f t="shared" si="282"/>
        <v>90.2</v>
      </c>
      <c r="Q2999" s="9" t="s">
        <v>8315</v>
      </c>
      <c r="R2999" t="s">
        <v>8355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>
        <f t="shared" si="281"/>
        <v>2</v>
      </c>
    </row>
    <row r="3000" spans="1:22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7"/>
        <v>103</v>
      </c>
      <c r="P3000">
        <f t="shared" si="282"/>
        <v>118.97</v>
      </c>
      <c r="Q3000" s="9" t="s">
        <v>8315</v>
      </c>
      <c r="R3000" t="s">
        <v>8355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>
        <f t="shared" si="281"/>
        <v>5</v>
      </c>
    </row>
    <row r="3001" spans="1:22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7"/>
        <v>119</v>
      </c>
      <c r="P3001">
        <f t="shared" si="282"/>
        <v>80.25</v>
      </c>
      <c r="Q3001" s="9" t="s">
        <v>8315</v>
      </c>
      <c r="R3001" t="s">
        <v>8355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>
        <f t="shared" si="281"/>
        <v>2</v>
      </c>
    </row>
    <row r="3002" spans="1:22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7"/>
        <v>100</v>
      </c>
      <c r="P3002">
        <f t="shared" si="282"/>
        <v>62.5</v>
      </c>
      <c r="Q3002" s="9" t="s">
        <v>8315</v>
      </c>
      <c r="R3002" t="s">
        <v>8355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2017</v>
      </c>
      <c r="V3002">
        <f t="shared" si="281"/>
        <v>1</v>
      </c>
    </row>
    <row r="3003" spans="1:22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7"/>
        <v>319</v>
      </c>
      <c r="P3003">
        <f t="shared" si="282"/>
        <v>131.38</v>
      </c>
      <c r="Q3003" s="9" t="s">
        <v>8315</v>
      </c>
      <c r="R3003" t="s">
        <v>8355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>
        <f t="shared" si="281"/>
        <v>6</v>
      </c>
    </row>
    <row r="3004" spans="1:22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7"/>
        <v>109</v>
      </c>
      <c r="P3004">
        <f t="shared" si="282"/>
        <v>73.03</v>
      </c>
      <c r="Q3004" s="9" t="s">
        <v>8315</v>
      </c>
      <c r="R3004" t="s">
        <v>8355</v>
      </c>
      <c r="S3004" s="13">
        <f t="shared" si="278"/>
        <v>41239.83625</v>
      </c>
      <c r="T3004" s="13">
        <f t="shared" si="279"/>
        <v>41269.83625</v>
      </c>
      <c r="U3004">
        <f t="shared" si="280"/>
        <v>2012</v>
      </c>
      <c r="V3004">
        <f t="shared" si="281"/>
        <v>11</v>
      </c>
    </row>
    <row r="3005" spans="1:22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7"/>
        <v>101</v>
      </c>
      <c r="P3005">
        <f t="shared" si="282"/>
        <v>178.53</v>
      </c>
      <c r="Q3005" s="9" t="s">
        <v>8315</v>
      </c>
      <c r="R3005" t="s">
        <v>8355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>
        <f t="shared" si="281"/>
        <v>1</v>
      </c>
    </row>
    <row r="3006" spans="1:22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7"/>
        <v>113</v>
      </c>
      <c r="P3006">
        <f t="shared" si="282"/>
        <v>162.91</v>
      </c>
      <c r="Q3006" s="9" t="s">
        <v>8315</v>
      </c>
      <c r="R3006" t="s">
        <v>8355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>
        <f t="shared" si="281"/>
        <v>10</v>
      </c>
    </row>
    <row r="3007" spans="1:22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7"/>
        <v>120</v>
      </c>
      <c r="P3007">
        <f t="shared" si="282"/>
        <v>108.24</v>
      </c>
      <c r="Q3007" s="9" t="s">
        <v>8315</v>
      </c>
      <c r="R3007" t="s">
        <v>8355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>
        <f t="shared" si="281"/>
        <v>9</v>
      </c>
    </row>
    <row r="3008" spans="1:22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7"/>
        <v>108</v>
      </c>
      <c r="P3008">
        <f t="shared" si="282"/>
        <v>88.87</v>
      </c>
      <c r="Q3008" s="9" t="s">
        <v>8315</v>
      </c>
      <c r="R3008" t="s">
        <v>8355</v>
      </c>
      <c r="S3008" s="13">
        <f t="shared" si="278"/>
        <v>41957.756840277783</v>
      </c>
      <c r="T3008" s="13">
        <f t="shared" si="279"/>
        <v>41987.756840277783</v>
      </c>
      <c r="U3008">
        <f t="shared" si="280"/>
        <v>2014</v>
      </c>
      <c r="V3008">
        <f t="shared" si="281"/>
        <v>11</v>
      </c>
    </row>
    <row r="3009" spans="1:22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7"/>
        <v>180</v>
      </c>
      <c r="P3009">
        <f t="shared" si="282"/>
        <v>54</v>
      </c>
      <c r="Q3009" s="9" t="s">
        <v>8315</v>
      </c>
      <c r="R3009" t="s">
        <v>8355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>
        <f t="shared" si="281"/>
        <v>4</v>
      </c>
    </row>
    <row r="3010" spans="1:22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7"/>
        <v>101</v>
      </c>
      <c r="P3010">
        <f t="shared" si="282"/>
        <v>116.73</v>
      </c>
      <c r="Q3010" s="9" t="s">
        <v>8315</v>
      </c>
      <c r="R3010" t="s">
        <v>8355</v>
      </c>
      <c r="S3010" s="13">
        <f t="shared" si="278"/>
        <v>42360.212025462963</v>
      </c>
      <c r="T3010" s="13">
        <f t="shared" si="279"/>
        <v>42390.212025462963</v>
      </c>
      <c r="U3010">
        <f t="shared" si="280"/>
        <v>2015</v>
      </c>
      <c r="V3010">
        <f t="shared" si="281"/>
        <v>12</v>
      </c>
    </row>
    <row r="3011" spans="1:22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3">ROUND(E3011/D3011*100,0)</f>
        <v>120</v>
      </c>
      <c r="P3011">
        <f t="shared" si="282"/>
        <v>233.9</v>
      </c>
      <c r="Q3011" s="9" t="s">
        <v>8315</v>
      </c>
      <c r="R3011" t="s">
        <v>8355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>
        <f t="shared" ref="U3011:U3074" si="286">YEAR(S3011)</f>
        <v>2014</v>
      </c>
      <c r="V3011">
        <f t="shared" ref="V3011:V3074" si="287">MONTH(S3011)</f>
        <v>10</v>
      </c>
    </row>
    <row r="3012" spans="1:22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3"/>
        <v>158</v>
      </c>
      <c r="P3012">
        <f t="shared" si="282"/>
        <v>158</v>
      </c>
      <c r="Q3012" s="9" t="s">
        <v>8315</v>
      </c>
      <c r="R3012" t="s">
        <v>8355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2014</v>
      </c>
      <c r="V3012">
        <f t="shared" si="287"/>
        <v>12</v>
      </c>
    </row>
    <row r="3013" spans="1:22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3"/>
        <v>124</v>
      </c>
      <c r="P3013">
        <f t="shared" si="282"/>
        <v>14.84</v>
      </c>
      <c r="Q3013" s="9" t="s">
        <v>8315</v>
      </c>
      <c r="R3013" t="s">
        <v>8355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>
        <f t="shared" si="287"/>
        <v>11</v>
      </c>
    </row>
    <row r="3014" spans="1:22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3"/>
        <v>117</v>
      </c>
      <c r="P3014">
        <f t="shared" si="282"/>
        <v>85.18</v>
      </c>
      <c r="Q3014" s="9" t="s">
        <v>8315</v>
      </c>
      <c r="R3014" t="s">
        <v>8355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>
        <f t="shared" si="287"/>
        <v>1</v>
      </c>
    </row>
    <row r="3015" spans="1:22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3"/>
        <v>157</v>
      </c>
      <c r="P3015">
        <f t="shared" si="282"/>
        <v>146.69</v>
      </c>
      <c r="Q3015" s="9" t="s">
        <v>8315</v>
      </c>
      <c r="R3015" t="s">
        <v>8355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>
        <f t="shared" si="287"/>
        <v>5</v>
      </c>
    </row>
    <row r="3016" spans="1:22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3"/>
        <v>113</v>
      </c>
      <c r="P3016">
        <f t="shared" si="282"/>
        <v>50.76</v>
      </c>
      <c r="Q3016" s="9" t="s">
        <v>8315</v>
      </c>
      <c r="R3016" t="s">
        <v>8355</v>
      </c>
      <c r="S3016" s="13">
        <f t="shared" si="284"/>
        <v>41920.123611111114</v>
      </c>
      <c r="T3016" s="13">
        <f t="shared" si="285"/>
        <v>41948.208333333336</v>
      </c>
      <c r="U3016">
        <f t="shared" si="286"/>
        <v>2014</v>
      </c>
      <c r="V3016">
        <f t="shared" si="287"/>
        <v>10</v>
      </c>
    </row>
    <row r="3017" spans="1:22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3"/>
        <v>103</v>
      </c>
      <c r="P3017">
        <f t="shared" si="282"/>
        <v>87.7</v>
      </c>
      <c r="Q3017" s="9" t="s">
        <v>8315</v>
      </c>
      <c r="R3017" t="s">
        <v>8355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>
        <f t="shared" si="287"/>
        <v>5</v>
      </c>
    </row>
    <row r="3018" spans="1:22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3"/>
        <v>103</v>
      </c>
      <c r="P3018">
        <f t="shared" si="282"/>
        <v>242.28</v>
      </c>
      <c r="Q3018" s="9" t="s">
        <v>8315</v>
      </c>
      <c r="R3018" t="s">
        <v>8355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>
        <f t="shared" si="287"/>
        <v>5</v>
      </c>
    </row>
    <row r="3019" spans="1:22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3"/>
        <v>106</v>
      </c>
      <c r="P3019">
        <f t="shared" si="282"/>
        <v>146.44999999999999</v>
      </c>
      <c r="Q3019" s="9" t="s">
        <v>8315</v>
      </c>
      <c r="R3019" t="s">
        <v>8355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>
        <f t="shared" si="287"/>
        <v>7</v>
      </c>
    </row>
    <row r="3020" spans="1:22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3"/>
        <v>101</v>
      </c>
      <c r="P3020">
        <f t="shared" si="282"/>
        <v>103.17</v>
      </c>
      <c r="Q3020" s="9" t="s">
        <v>8315</v>
      </c>
      <c r="R3020" t="s">
        <v>8355</v>
      </c>
      <c r="S3020" s="13">
        <f t="shared" si="284"/>
        <v>42163.29833333334</v>
      </c>
      <c r="T3020" s="13">
        <f t="shared" si="285"/>
        <v>42205.916666666672</v>
      </c>
      <c r="U3020">
        <f t="shared" si="286"/>
        <v>2015</v>
      </c>
      <c r="V3020">
        <f t="shared" si="287"/>
        <v>6</v>
      </c>
    </row>
    <row r="3021" spans="1:22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3"/>
        <v>121</v>
      </c>
      <c r="P3021">
        <f t="shared" si="282"/>
        <v>80.459999999999994</v>
      </c>
      <c r="Q3021" s="9" t="s">
        <v>8315</v>
      </c>
      <c r="R3021" t="s">
        <v>8355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2014</v>
      </c>
      <c r="V3021">
        <f t="shared" si="287"/>
        <v>4</v>
      </c>
    </row>
    <row r="3022" spans="1:22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3"/>
        <v>101</v>
      </c>
      <c r="P3022">
        <f t="shared" si="282"/>
        <v>234.67</v>
      </c>
      <c r="Q3022" s="9" t="s">
        <v>8315</v>
      </c>
      <c r="R3022" t="s">
        <v>8355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>
        <f t="shared" si="287"/>
        <v>6</v>
      </c>
    </row>
    <row r="3023" spans="1:22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3"/>
        <v>116</v>
      </c>
      <c r="P3023">
        <f t="shared" si="282"/>
        <v>50.69</v>
      </c>
      <c r="Q3023" s="9" t="s">
        <v>8315</v>
      </c>
      <c r="R3023" t="s">
        <v>8355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>
        <f t="shared" si="287"/>
        <v>10</v>
      </c>
    </row>
    <row r="3024" spans="1:22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3"/>
        <v>101</v>
      </c>
      <c r="P3024">
        <f t="shared" si="282"/>
        <v>162.71</v>
      </c>
      <c r="Q3024" s="9" t="s">
        <v>8315</v>
      </c>
      <c r="R3024" t="s">
        <v>8355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>
        <f t="shared" si="287"/>
        <v>7</v>
      </c>
    </row>
    <row r="3025" spans="1:22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3"/>
        <v>103</v>
      </c>
      <c r="P3025">
        <f t="shared" si="282"/>
        <v>120.17</v>
      </c>
      <c r="Q3025" s="9" t="s">
        <v>8315</v>
      </c>
      <c r="R3025" t="s">
        <v>8355</v>
      </c>
      <c r="S3025" s="13">
        <f t="shared" si="284"/>
        <v>42121.675763888896</v>
      </c>
      <c r="T3025" s="13">
        <f t="shared" si="285"/>
        <v>42166.675763888896</v>
      </c>
      <c r="U3025">
        <f t="shared" si="286"/>
        <v>2015</v>
      </c>
      <c r="V3025">
        <f t="shared" si="287"/>
        <v>4</v>
      </c>
    </row>
    <row r="3026" spans="1:22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3"/>
        <v>246</v>
      </c>
      <c r="P3026">
        <f t="shared" si="282"/>
        <v>67.7</v>
      </c>
      <c r="Q3026" s="9" t="s">
        <v>8315</v>
      </c>
      <c r="R3026" t="s">
        <v>8355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>
        <f t="shared" si="287"/>
        <v>9</v>
      </c>
    </row>
    <row r="3027" spans="1:22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3"/>
        <v>302</v>
      </c>
      <c r="P3027">
        <f t="shared" si="282"/>
        <v>52.1</v>
      </c>
      <c r="Q3027" s="9" t="s">
        <v>8315</v>
      </c>
      <c r="R3027" t="s">
        <v>8355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>
        <f t="shared" si="287"/>
        <v>5</v>
      </c>
    </row>
    <row r="3028" spans="1:22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3"/>
        <v>143</v>
      </c>
      <c r="P3028">
        <f t="shared" si="282"/>
        <v>51.6</v>
      </c>
      <c r="Q3028" s="9" t="s">
        <v>8315</v>
      </c>
      <c r="R3028" t="s">
        <v>8355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>
        <f t="shared" si="287"/>
        <v>2</v>
      </c>
    </row>
    <row r="3029" spans="1:22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3"/>
        <v>131</v>
      </c>
      <c r="P3029">
        <f t="shared" si="282"/>
        <v>164.3</v>
      </c>
      <c r="Q3029" s="9" t="s">
        <v>8315</v>
      </c>
      <c r="R3029" t="s">
        <v>8355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>
        <f t="shared" si="287"/>
        <v>2</v>
      </c>
    </row>
    <row r="3030" spans="1:22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3"/>
        <v>168</v>
      </c>
      <c r="P3030">
        <f t="shared" si="282"/>
        <v>84.86</v>
      </c>
      <c r="Q3030" s="9" t="s">
        <v>8315</v>
      </c>
      <c r="R3030" t="s">
        <v>8355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>
        <f t="shared" si="287"/>
        <v>7</v>
      </c>
    </row>
    <row r="3031" spans="1:22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3"/>
        <v>110</v>
      </c>
      <c r="P3031">
        <f t="shared" si="282"/>
        <v>94.55</v>
      </c>
      <c r="Q3031" s="9" t="s">
        <v>8315</v>
      </c>
      <c r="R3031" t="s">
        <v>8355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>
        <f t="shared" si="287"/>
        <v>10</v>
      </c>
    </row>
    <row r="3032" spans="1:22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3"/>
        <v>107</v>
      </c>
      <c r="P3032">
        <f t="shared" si="282"/>
        <v>45.54</v>
      </c>
      <c r="Q3032" s="9" t="s">
        <v>8315</v>
      </c>
      <c r="R3032" t="s">
        <v>8355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>
        <f t="shared" si="287"/>
        <v>8</v>
      </c>
    </row>
    <row r="3033" spans="1:22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3"/>
        <v>100</v>
      </c>
      <c r="P3033">
        <f t="shared" si="282"/>
        <v>51.72</v>
      </c>
      <c r="Q3033" s="9" t="s">
        <v>8315</v>
      </c>
      <c r="R3033" t="s">
        <v>8355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>
        <f t="shared" si="287"/>
        <v>8</v>
      </c>
    </row>
    <row r="3034" spans="1:22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3"/>
        <v>127</v>
      </c>
      <c r="P3034">
        <f t="shared" si="282"/>
        <v>50.88</v>
      </c>
      <c r="Q3034" s="9" t="s">
        <v>8315</v>
      </c>
      <c r="R3034" t="s">
        <v>8355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>
        <f t="shared" si="287"/>
        <v>8</v>
      </c>
    </row>
    <row r="3035" spans="1:22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3"/>
        <v>147</v>
      </c>
      <c r="P3035">
        <f t="shared" si="282"/>
        <v>191.13</v>
      </c>
      <c r="Q3035" s="9" t="s">
        <v>8315</v>
      </c>
      <c r="R3035" t="s">
        <v>8355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>
        <f t="shared" si="287"/>
        <v>7</v>
      </c>
    </row>
    <row r="3036" spans="1:22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3"/>
        <v>113</v>
      </c>
      <c r="P3036">
        <f t="shared" si="282"/>
        <v>89.31</v>
      </c>
      <c r="Q3036" s="9" t="s">
        <v>8315</v>
      </c>
      <c r="R3036" t="s">
        <v>8355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>
        <f t="shared" si="287"/>
        <v>10</v>
      </c>
    </row>
    <row r="3037" spans="1:22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3"/>
        <v>109</v>
      </c>
      <c r="P3037">
        <f t="shared" ref="P3037:P3100" si="288">IFERROR(ROUND(E3037/L3037,2),0)</f>
        <v>88.59</v>
      </c>
      <c r="Q3037" s="9" t="s">
        <v>8315</v>
      </c>
      <c r="R3037" t="s">
        <v>8355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>
        <f t="shared" si="287"/>
        <v>4</v>
      </c>
    </row>
    <row r="3038" spans="1:22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3"/>
        <v>127</v>
      </c>
      <c r="P3038">
        <f t="shared" si="288"/>
        <v>96.3</v>
      </c>
      <c r="Q3038" s="9" t="s">
        <v>8315</v>
      </c>
      <c r="R3038" t="s">
        <v>8355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>
        <f t="shared" si="287"/>
        <v>7</v>
      </c>
    </row>
    <row r="3039" spans="1:22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3"/>
        <v>213</v>
      </c>
      <c r="P3039">
        <f t="shared" si="288"/>
        <v>33.31</v>
      </c>
      <c r="Q3039" s="9" t="s">
        <v>8315</v>
      </c>
      <c r="R3039" t="s">
        <v>8355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>
        <f t="shared" si="287"/>
        <v>7</v>
      </c>
    </row>
    <row r="3040" spans="1:22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3"/>
        <v>101</v>
      </c>
      <c r="P3040">
        <f t="shared" si="288"/>
        <v>37.22</v>
      </c>
      <c r="Q3040" s="9" t="s">
        <v>8315</v>
      </c>
      <c r="R3040" t="s">
        <v>8355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>
        <f t="shared" si="287"/>
        <v>1</v>
      </c>
    </row>
    <row r="3041" spans="1:22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3"/>
        <v>109</v>
      </c>
      <c r="P3041">
        <f t="shared" si="288"/>
        <v>92.13</v>
      </c>
      <c r="Q3041" s="9" t="s">
        <v>8315</v>
      </c>
      <c r="R3041" t="s">
        <v>8355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>
        <f t="shared" si="287"/>
        <v>12</v>
      </c>
    </row>
    <row r="3042" spans="1:22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3"/>
        <v>108</v>
      </c>
      <c r="P3042">
        <f t="shared" si="288"/>
        <v>76.790000000000006</v>
      </c>
      <c r="Q3042" s="9" t="s">
        <v>8315</v>
      </c>
      <c r="R3042" t="s">
        <v>8355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>
        <f t="shared" si="287"/>
        <v>6</v>
      </c>
    </row>
    <row r="3043" spans="1:22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3"/>
        <v>110</v>
      </c>
      <c r="P3043">
        <f t="shared" si="288"/>
        <v>96.53</v>
      </c>
      <c r="Q3043" s="9" t="s">
        <v>8315</v>
      </c>
      <c r="R3043" t="s">
        <v>8355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2015</v>
      </c>
      <c r="V3043">
        <f t="shared" si="287"/>
        <v>12</v>
      </c>
    </row>
    <row r="3044" spans="1:22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3"/>
        <v>128</v>
      </c>
      <c r="P3044">
        <f t="shared" si="288"/>
        <v>51.89</v>
      </c>
      <c r="Q3044" s="9" t="s">
        <v>8315</v>
      </c>
      <c r="R3044" t="s">
        <v>8355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>
        <f t="shared" si="287"/>
        <v>9</v>
      </c>
    </row>
    <row r="3045" spans="1:22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3"/>
        <v>110</v>
      </c>
      <c r="P3045">
        <f t="shared" si="288"/>
        <v>128.91</v>
      </c>
      <c r="Q3045" s="9" t="s">
        <v>8315</v>
      </c>
      <c r="R3045" t="s">
        <v>8355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>
        <f t="shared" si="287"/>
        <v>3</v>
      </c>
    </row>
    <row r="3046" spans="1:22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3"/>
        <v>109</v>
      </c>
      <c r="P3046">
        <f t="shared" si="288"/>
        <v>84.11</v>
      </c>
      <c r="Q3046" s="9" t="s">
        <v>8315</v>
      </c>
      <c r="R3046" t="s">
        <v>8355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>
        <f t="shared" si="287"/>
        <v>1</v>
      </c>
    </row>
    <row r="3047" spans="1:22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3"/>
        <v>133</v>
      </c>
      <c r="P3047">
        <f t="shared" si="288"/>
        <v>82.94</v>
      </c>
      <c r="Q3047" s="9" t="s">
        <v>8315</v>
      </c>
      <c r="R3047" t="s">
        <v>8355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>
        <f t="shared" si="287"/>
        <v>7</v>
      </c>
    </row>
    <row r="3048" spans="1:22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3"/>
        <v>191</v>
      </c>
      <c r="P3048">
        <f t="shared" si="288"/>
        <v>259.95</v>
      </c>
      <c r="Q3048" s="9" t="s">
        <v>8315</v>
      </c>
      <c r="R3048" t="s">
        <v>8355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>
        <f t="shared" si="287"/>
        <v>8</v>
      </c>
    </row>
    <row r="3049" spans="1:22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3"/>
        <v>149</v>
      </c>
      <c r="P3049">
        <f t="shared" si="288"/>
        <v>37.25</v>
      </c>
      <c r="Q3049" s="9" t="s">
        <v>8315</v>
      </c>
      <c r="R3049" t="s">
        <v>8355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>
        <f t="shared" si="287"/>
        <v>3</v>
      </c>
    </row>
    <row r="3050" spans="1:22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3"/>
        <v>166</v>
      </c>
      <c r="P3050">
        <f t="shared" si="288"/>
        <v>177.02</v>
      </c>
      <c r="Q3050" s="9" t="s">
        <v>8315</v>
      </c>
      <c r="R3050" t="s">
        <v>8355</v>
      </c>
      <c r="S3050" s="13">
        <f t="shared" si="284"/>
        <v>41975.901180555549</v>
      </c>
      <c r="T3050" s="13">
        <f t="shared" si="285"/>
        <v>42004.890277777777</v>
      </c>
      <c r="U3050">
        <f t="shared" si="286"/>
        <v>2014</v>
      </c>
      <c r="V3050">
        <f t="shared" si="287"/>
        <v>12</v>
      </c>
    </row>
    <row r="3051" spans="1:22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3"/>
        <v>107</v>
      </c>
      <c r="P3051">
        <f t="shared" si="288"/>
        <v>74.069999999999993</v>
      </c>
      <c r="Q3051" s="9" t="s">
        <v>8315</v>
      </c>
      <c r="R3051" t="s">
        <v>8355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>
        <f t="shared" si="287"/>
        <v>5</v>
      </c>
    </row>
    <row r="3052" spans="1:22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3"/>
        <v>106</v>
      </c>
      <c r="P3052">
        <f t="shared" si="288"/>
        <v>70.67</v>
      </c>
      <c r="Q3052" s="9" t="s">
        <v>8315</v>
      </c>
      <c r="R3052" t="s">
        <v>8355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>
        <f t="shared" si="287"/>
        <v>4</v>
      </c>
    </row>
    <row r="3053" spans="1:22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3"/>
        <v>24</v>
      </c>
      <c r="P3053">
        <f t="shared" si="288"/>
        <v>23.63</v>
      </c>
      <c r="Q3053" s="9" t="s">
        <v>8315</v>
      </c>
      <c r="R3053" t="s">
        <v>8355</v>
      </c>
      <c r="S3053" s="13">
        <f t="shared" si="284"/>
        <v>42744.416030092587</v>
      </c>
      <c r="T3053" s="13">
        <f t="shared" si="285"/>
        <v>42774.416030092587</v>
      </c>
      <c r="U3053">
        <f t="shared" si="286"/>
        <v>2017</v>
      </c>
      <c r="V3053">
        <f t="shared" si="287"/>
        <v>1</v>
      </c>
    </row>
    <row r="3054" spans="1:22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3"/>
        <v>0</v>
      </c>
      <c r="P3054">
        <f t="shared" si="288"/>
        <v>37.5</v>
      </c>
      <c r="Q3054" s="9" t="s">
        <v>8315</v>
      </c>
      <c r="R3054" t="s">
        <v>8355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>
        <f t="shared" si="287"/>
        <v>4</v>
      </c>
    </row>
    <row r="3055" spans="1:22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3"/>
        <v>0</v>
      </c>
      <c r="P3055">
        <f t="shared" si="288"/>
        <v>13.33</v>
      </c>
      <c r="Q3055" s="9" t="s">
        <v>8315</v>
      </c>
      <c r="R3055" t="s">
        <v>8355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>
        <f t="shared" si="287"/>
        <v>8</v>
      </c>
    </row>
    <row r="3056" spans="1:22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3"/>
        <v>0</v>
      </c>
      <c r="P3056">
        <f t="shared" si="288"/>
        <v>0</v>
      </c>
      <c r="Q3056" s="9" t="s">
        <v>8315</v>
      </c>
      <c r="R3056" t="s">
        <v>8355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>
        <f t="shared" si="287"/>
        <v>1</v>
      </c>
    </row>
    <row r="3057" spans="1:22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3"/>
        <v>0</v>
      </c>
      <c r="P3057">
        <f t="shared" si="288"/>
        <v>1</v>
      </c>
      <c r="Q3057" s="9" t="s">
        <v>8315</v>
      </c>
      <c r="R3057" t="s">
        <v>8355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2014</v>
      </c>
      <c r="V3057">
        <f t="shared" si="287"/>
        <v>11</v>
      </c>
    </row>
    <row r="3058" spans="1:22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3"/>
        <v>0</v>
      </c>
      <c r="P3058">
        <f t="shared" si="288"/>
        <v>0</v>
      </c>
      <c r="Q3058" s="9" t="s">
        <v>8315</v>
      </c>
      <c r="R3058" t="s">
        <v>8355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>
        <f t="shared" si="287"/>
        <v>7</v>
      </c>
    </row>
    <row r="3059" spans="1:22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3"/>
        <v>0</v>
      </c>
      <c r="P3059">
        <f t="shared" si="288"/>
        <v>0</v>
      </c>
      <c r="Q3059" s="9" t="s">
        <v>8315</v>
      </c>
      <c r="R3059" t="s">
        <v>8355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>
        <f t="shared" si="287"/>
        <v>3</v>
      </c>
    </row>
    <row r="3060" spans="1:22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3"/>
        <v>0</v>
      </c>
      <c r="P3060">
        <f t="shared" si="288"/>
        <v>1</v>
      </c>
      <c r="Q3060" s="9" t="s">
        <v>8315</v>
      </c>
      <c r="R3060" t="s">
        <v>8355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>
        <f t="shared" si="287"/>
        <v>3</v>
      </c>
    </row>
    <row r="3061" spans="1:22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3"/>
        <v>3</v>
      </c>
      <c r="P3061">
        <f t="shared" si="288"/>
        <v>41</v>
      </c>
      <c r="Q3061" s="9" t="s">
        <v>8315</v>
      </c>
      <c r="R3061" t="s">
        <v>8355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>
        <f t="shared" si="287"/>
        <v>7</v>
      </c>
    </row>
    <row r="3062" spans="1:22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3"/>
        <v>0</v>
      </c>
      <c r="P3062">
        <f t="shared" si="288"/>
        <v>55.83</v>
      </c>
      <c r="Q3062" s="9" t="s">
        <v>8315</v>
      </c>
      <c r="R3062" t="s">
        <v>8355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>
        <f t="shared" si="287"/>
        <v>8</v>
      </c>
    </row>
    <row r="3063" spans="1:22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3"/>
        <v>0</v>
      </c>
      <c r="P3063">
        <f t="shared" si="288"/>
        <v>0</v>
      </c>
      <c r="Q3063" s="9" t="s">
        <v>8315</v>
      </c>
      <c r="R3063" t="s">
        <v>8355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>
        <f t="shared" si="287"/>
        <v>7</v>
      </c>
    </row>
    <row r="3064" spans="1:22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3"/>
        <v>67</v>
      </c>
      <c r="P3064">
        <f t="shared" si="288"/>
        <v>99.76</v>
      </c>
      <c r="Q3064" s="9" t="s">
        <v>8315</v>
      </c>
      <c r="R3064" t="s">
        <v>8355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2015</v>
      </c>
      <c r="V3064">
        <f t="shared" si="287"/>
        <v>9</v>
      </c>
    </row>
    <row r="3065" spans="1:22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3"/>
        <v>20</v>
      </c>
      <c r="P3065">
        <f t="shared" si="288"/>
        <v>25.52</v>
      </c>
      <c r="Q3065" s="9" t="s">
        <v>8315</v>
      </c>
      <c r="R3065" t="s">
        <v>8355</v>
      </c>
      <c r="S3065" s="13">
        <f t="shared" si="284"/>
        <v>42630.922893518517</v>
      </c>
      <c r="T3065" s="13">
        <f t="shared" si="285"/>
        <v>42665.922893518517</v>
      </c>
      <c r="U3065">
        <f t="shared" si="286"/>
        <v>2016</v>
      </c>
      <c r="V3065">
        <f t="shared" si="287"/>
        <v>9</v>
      </c>
    </row>
    <row r="3066" spans="1:22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3"/>
        <v>11</v>
      </c>
      <c r="P3066">
        <f t="shared" si="288"/>
        <v>117.65</v>
      </c>
      <c r="Q3066" s="9" t="s">
        <v>8315</v>
      </c>
      <c r="R3066" t="s">
        <v>8355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>
        <f t="shared" si="287"/>
        <v>10</v>
      </c>
    </row>
    <row r="3067" spans="1:22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3"/>
        <v>0</v>
      </c>
      <c r="P3067">
        <f t="shared" si="288"/>
        <v>5</v>
      </c>
      <c r="Q3067" s="9" t="s">
        <v>8315</v>
      </c>
      <c r="R3067" t="s">
        <v>8355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>
        <f t="shared" si="287"/>
        <v>7</v>
      </c>
    </row>
    <row r="3068" spans="1:22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3"/>
        <v>12</v>
      </c>
      <c r="P3068">
        <f t="shared" si="288"/>
        <v>2796.67</v>
      </c>
      <c r="Q3068" s="9" t="s">
        <v>8315</v>
      </c>
      <c r="R3068" t="s">
        <v>8355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>
        <f t="shared" si="287"/>
        <v>6</v>
      </c>
    </row>
    <row r="3069" spans="1:22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3"/>
        <v>3</v>
      </c>
      <c r="P3069">
        <f t="shared" si="288"/>
        <v>200</v>
      </c>
      <c r="Q3069" s="9" t="s">
        <v>8315</v>
      </c>
      <c r="R3069" t="s">
        <v>8355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>
        <f t="shared" si="287"/>
        <v>8</v>
      </c>
    </row>
    <row r="3070" spans="1:22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3"/>
        <v>0</v>
      </c>
      <c r="P3070">
        <f t="shared" si="288"/>
        <v>87.5</v>
      </c>
      <c r="Q3070" s="9" t="s">
        <v>8315</v>
      </c>
      <c r="R3070" t="s">
        <v>8355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>
        <f t="shared" si="287"/>
        <v>9</v>
      </c>
    </row>
    <row r="3071" spans="1:22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3"/>
        <v>14</v>
      </c>
      <c r="P3071">
        <f t="shared" si="288"/>
        <v>20.14</v>
      </c>
      <c r="Q3071" s="9" t="s">
        <v>8315</v>
      </c>
      <c r="R3071" t="s">
        <v>8355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>
        <f t="shared" si="287"/>
        <v>11</v>
      </c>
    </row>
    <row r="3072" spans="1:22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3"/>
        <v>3</v>
      </c>
      <c r="P3072">
        <f t="shared" si="288"/>
        <v>20.88</v>
      </c>
      <c r="Q3072" s="9" t="s">
        <v>8315</v>
      </c>
      <c r="R3072" t="s">
        <v>8355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>
        <f t="shared" si="287"/>
        <v>11</v>
      </c>
    </row>
    <row r="3073" spans="1:22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3"/>
        <v>60</v>
      </c>
      <c r="P3073">
        <f t="shared" si="288"/>
        <v>61.31</v>
      </c>
      <c r="Q3073" s="9" t="s">
        <v>8315</v>
      </c>
      <c r="R3073" t="s">
        <v>8355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>
        <f t="shared" si="287"/>
        <v>4</v>
      </c>
    </row>
    <row r="3074" spans="1:22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3"/>
        <v>0</v>
      </c>
      <c r="P3074">
        <f t="shared" si="288"/>
        <v>1</v>
      </c>
      <c r="Q3074" s="9" t="s">
        <v>8315</v>
      </c>
      <c r="R3074" t="s">
        <v>8355</v>
      </c>
      <c r="S3074" s="13">
        <f t="shared" si="284"/>
        <v>42658.690532407403</v>
      </c>
      <c r="T3074" s="13">
        <f t="shared" si="285"/>
        <v>42673.073611111111</v>
      </c>
      <c r="U3074">
        <f t="shared" si="286"/>
        <v>2016</v>
      </c>
      <c r="V3074">
        <f t="shared" si="287"/>
        <v>10</v>
      </c>
    </row>
    <row r="3075" spans="1:22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9">ROUND(E3075/D3075*100,0)</f>
        <v>0</v>
      </c>
      <c r="P3075">
        <f t="shared" si="288"/>
        <v>92.14</v>
      </c>
      <c r="Q3075" s="9" t="s">
        <v>8315</v>
      </c>
      <c r="R3075" t="s">
        <v>8355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>
        <f t="shared" ref="U3075:U3138" si="292">YEAR(S3075)</f>
        <v>2015</v>
      </c>
      <c r="V3075">
        <f t="shared" ref="V3075:V3138" si="293">MONTH(S3075)</f>
        <v>4</v>
      </c>
    </row>
    <row r="3076" spans="1:22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9"/>
        <v>0</v>
      </c>
      <c r="P3076">
        <f t="shared" si="288"/>
        <v>7.33</v>
      </c>
      <c r="Q3076" s="9" t="s">
        <v>8315</v>
      </c>
      <c r="R3076" t="s">
        <v>8355</v>
      </c>
      <c r="S3076" s="13">
        <f t="shared" si="290"/>
        <v>42409.571284722217</v>
      </c>
      <c r="T3076" s="13">
        <f t="shared" si="291"/>
        <v>42439.571284722217</v>
      </c>
      <c r="U3076">
        <f t="shared" si="292"/>
        <v>2016</v>
      </c>
      <c r="V3076">
        <f t="shared" si="293"/>
        <v>2</v>
      </c>
    </row>
    <row r="3077" spans="1:22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9"/>
        <v>9</v>
      </c>
      <c r="P3077">
        <f t="shared" si="288"/>
        <v>64.8</v>
      </c>
      <c r="Q3077" s="9" t="s">
        <v>8315</v>
      </c>
      <c r="R3077" t="s">
        <v>8355</v>
      </c>
      <c r="S3077" s="13">
        <f t="shared" si="290"/>
        <v>42551.102314814809</v>
      </c>
      <c r="T3077" s="13">
        <f t="shared" si="291"/>
        <v>42601.102314814809</v>
      </c>
      <c r="U3077">
        <f t="shared" si="292"/>
        <v>2016</v>
      </c>
      <c r="V3077">
        <f t="shared" si="293"/>
        <v>6</v>
      </c>
    </row>
    <row r="3078" spans="1:22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9"/>
        <v>15</v>
      </c>
      <c r="P3078">
        <f t="shared" si="288"/>
        <v>30.12</v>
      </c>
      <c r="Q3078" s="9" t="s">
        <v>8315</v>
      </c>
      <c r="R3078" t="s">
        <v>8355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>
        <f t="shared" si="293"/>
        <v>8</v>
      </c>
    </row>
    <row r="3079" spans="1:22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9"/>
        <v>0</v>
      </c>
      <c r="P3079">
        <f t="shared" si="288"/>
        <v>52.5</v>
      </c>
      <c r="Q3079" s="9" t="s">
        <v>8315</v>
      </c>
      <c r="R3079" t="s">
        <v>8355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>
        <f t="shared" si="293"/>
        <v>1</v>
      </c>
    </row>
    <row r="3080" spans="1:22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9"/>
        <v>0</v>
      </c>
      <c r="P3080">
        <f t="shared" si="288"/>
        <v>23.67</v>
      </c>
      <c r="Q3080" s="9" t="s">
        <v>8315</v>
      </c>
      <c r="R3080" t="s">
        <v>8355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>
        <f t="shared" si="293"/>
        <v>1</v>
      </c>
    </row>
    <row r="3081" spans="1:22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9"/>
        <v>1</v>
      </c>
      <c r="P3081">
        <f t="shared" si="288"/>
        <v>415.78</v>
      </c>
      <c r="Q3081" s="9" t="s">
        <v>8315</v>
      </c>
      <c r="R3081" t="s">
        <v>8355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>
        <f t="shared" si="293"/>
        <v>2</v>
      </c>
    </row>
    <row r="3082" spans="1:22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9"/>
        <v>0</v>
      </c>
      <c r="P3082">
        <f t="shared" si="288"/>
        <v>53.71</v>
      </c>
      <c r="Q3082" s="9" t="s">
        <v>8315</v>
      </c>
      <c r="R3082" t="s">
        <v>8355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>
        <f t="shared" si="293"/>
        <v>10</v>
      </c>
    </row>
    <row r="3083" spans="1:22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9"/>
        <v>0</v>
      </c>
      <c r="P3083">
        <f t="shared" si="288"/>
        <v>420.6</v>
      </c>
      <c r="Q3083" s="9" t="s">
        <v>8315</v>
      </c>
      <c r="R3083" t="s">
        <v>8355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>
        <f t="shared" si="293"/>
        <v>8</v>
      </c>
    </row>
    <row r="3084" spans="1:22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9"/>
        <v>0</v>
      </c>
      <c r="P3084">
        <f t="shared" si="288"/>
        <v>0</v>
      </c>
      <c r="Q3084" s="9" t="s">
        <v>8315</v>
      </c>
      <c r="R3084" t="s">
        <v>8355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>
        <f t="shared" si="293"/>
        <v>10</v>
      </c>
    </row>
    <row r="3085" spans="1:22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9"/>
        <v>0</v>
      </c>
      <c r="P3085">
        <f t="shared" si="288"/>
        <v>18.670000000000002</v>
      </c>
      <c r="Q3085" s="9" t="s">
        <v>8315</v>
      </c>
      <c r="R3085" t="s">
        <v>8355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>
        <f t="shared" si="293"/>
        <v>8</v>
      </c>
    </row>
    <row r="3086" spans="1:22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9"/>
        <v>12</v>
      </c>
      <c r="P3086">
        <f t="shared" si="288"/>
        <v>78.33</v>
      </c>
      <c r="Q3086" s="9" t="s">
        <v>8315</v>
      </c>
      <c r="R3086" t="s">
        <v>8355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>
        <f t="shared" si="293"/>
        <v>4</v>
      </c>
    </row>
    <row r="3087" spans="1:22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9"/>
        <v>2</v>
      </c>
      <c r="P3087">
        <f t="shared" si="288"/>
        <v>67.78</v>
      </c>
      <c r="Q3087" s="9" t="s">
        <v>8315</v>
      </c>
      <c r="R3087" t="s">
        <v>8355</v>
      </c>
      <c r="S3087" s="13">
        <f t="shared" si="290"/>
        <v>42246.883784722217</v>
      </c>
      <c r="T3087" s="13">
        <f t="shared" si="291"/>
        <v>42276.883784722217</v>
      </c>
      <c r="U3087">
        <f t="shared" si="292"/>
        <v>2015</v>
      </c>
      <c r="V3087">
        <f t="shared" si="293"/>
        <v>8</v>
      </c>
    </row>
    <row r="3088" spans="1:22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9"/>
        <v>0</v>
      </c>
      <c r="P3088">
        <f t="shared" si="288"/>
        <v>16.670000000000002</v>
      </c>
      <c r="Q3088" s="9" t="s">
        <v>8315</v>
      </c>
      <c r="R3088" t="s">
        <v>8355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>
        <f t="shared" si="293"/>
        <v>6</v>
      </c>
    </row>
    <row r="3089" spans="1:22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9"/>
        <v>1</v>
      </c>
      <c r="P3089">
        <f t="shared" si="288"/>
        <v>62.5</v>
      </c>
      <c r="Q3089" s="9" t="s">
        <v>8315</v>
      </c>
      <c r="R3089" t="s">
        <v>8355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>
        <f t="shared" si="293"/>
        <v>10</v>
      </c>
    </row>
    <row r="3090" spans="1:22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9"/>
        <v>0</v>
      </c>
      <c r="P3090">
        <f t="shared" si="288"/>
        <v>42</v>
      </c>
      <c r="Q3090" s="9" t="s">
        <v>8315</v>
      </c>
      <c r="R3090" t="s">
        <v>8355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2014</v>
      </c>
      <c r="V3090">
        <f t="shared" si="293"/>
        <v>12</v>
      </c>
    </row>
    <row r="3091" spans="1:22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9"/>
        <v>23</v>
      </c>
      <c r="P3091">
        <f t="shared" si="288"/>
        <v>130.09</v>
      </c>
      <c r="Q3091" s="9" t="s">
        <v>8315</v>
      </c>
      <c r="R3091" t="s">
        <v>8355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>
        <f t="shared" si="293"/>
        <v>6</v>
      </c>
    </row>
    <row r="3092" spans="1:22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9"/>
        <v>5</v>
      </c>
      <c r="P3092">
        <f t="shared" si="288"/>
        <v>1270.22</v>
      </c>
      <c r="Q3092" s="9" t="s">
        <v>8315</v>
      </c>
      <c r="R3092" t="s">
        <v>8355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>
        <f t="shared" si="293"/>
        <v>3</v>
      </c>
    </row>
    <row r="3093" spans="1:22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9"/>
        <v>16</v>
      </c>
      <c r="P3093">
        <f t="shared" si="288"/>
        <v>88.44</v>
      </c>
      <c r="Q3093" s="9" t="s">
        <v>8315</v>
      </c>
      <c r="R3093" t="s">
        <v>8355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>
        <f t="shared" si="293"/>
        <v>7</v>
      </c>
    </row>
    <row r="3094" spans="1:22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9"/>
        <v>1</v>
      </c>
      <c r="P3094">
        <f t="shared" si="288"/>
        <v>56.34</v>
      </c>
      <c r="Q3094" s="9" t="s">
        <v>8315</v>
      </c>
      <c r="R3094" t="s">
        <v>8355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>
        <f t="shared" si="293"/>
        <v>9</v>
      </c>
    </row>
    <row r="3095" spans="1:22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9"/>
        <v>23</v>
      </c>
      <c r="P3095">
        <f t="shared" si="288"/>
        <v>53.53</v>
      </c>
      <c r="Q3095" s="9" t="s">
        <v>8315</v>
      </c>
      <c r="R3095" t="s">
        <v>8355</v>
      </c>
      <c r="S3095" s="13">
        <f t="shared" si="290"/>
        <v>41760.909039351849</v>
      </c>
      <c r="T3095" s="13">
        <f t="shared" si="291"/>
        <v>41791.165972222225</v>
      </c>
      <c r="U3095">
        <f t="shared" si="292"/>
        <v>2014</v>
      </c>
      <c r="V3095">
        <f t="shared" si="293"/>
        <v>5</v>
      </c>
    </row>
    <row r="3096" spans="1:22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9"/>
        <v>0</v>
      </c>
      <c r="P3096">
        <f t="shared" si="288"/>
        <v>25</v>
      </c>
      <c r="Q3096" s="9" t="s">
        <v>8315</v>
      </c>
      <c r="R3096" t="s">
        <v>8355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>
        <f t="shared" si="293"/>
        <v>7</v>
      </c>
    </row>
    <row r="3097" spans="1:22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9"/>
        <v>0</v>
      </c>
      <c r="P3097">
        <f t="shared" si="288"/>
        <v>50</v>
      </c>
      <c r="Q3097" s="9" t="s">
        <v>8315</v>
      </c>
      <c r="R3097" t="s">
        <v>8355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>
        <f t="shared" si="293"/>
        <v>6</v>
      </c>
    </row>
    <row r="3098" spans="1:22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9"/>
        <v>4</v>
      </c>
      <c r="P3098">
        <f t="shared" si="288"/>
        <v>56.79</v>
      </c>
      <c r="Q3098" s="9" t="s">
        <v>8315</v>
      </c>
      <c r="R3098" t="s">
        <v>8355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>
        <f t="shared" si="293"/>
        <v>4</v>
      </c>
    </row>
    <row r="3099" spans="1:22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9"/>
        <v>17</v>
      </c>
      <c r="P3099">
        <f t="shared" si="288"/>
        <v>40.83</v>
      </c>
      <c r="Q3099" s="9" t="s">
        <v>8315</v>
      </c>
      <c r="R3099" t="s">
        <v>8355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>
        <f t="shared" si="293"/>
        <v>9</v>
      </c>
    </row>
    <row r="3100" spans="1:22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9"/>
        <v>4</v>
      </c>
      <c r="P3100">
        <f t="shared" si="288"/>
        <v>65.11</v>
      </c>
      <c r="Q3100" s="9" t="s">
        <v>8315</v>
      </c>
      <c r="R3100" t="s">
        <v>8355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2015</v>
      </c>
      <c r="V3100">
        <f t="shared" si="293"/>
        <v>12</v>
      </c>
    </row>
    <row r="3101" spans="1:22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9"/>
        <v>14</v>
      </c>
      <c r="P3101">
        <f t="shared" ref="P3101:P3164" si="294">IFERROR(ROUND(E3101/L3101,2),0)</f>
        <v>55.6</v>
      </c>
      <c r="Q3101" s="9" t="s">
        <v>8315</v>
      </c>
      <c r="R3101" t="s">
        <v>8355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>
        <f t="shared" si="293"/>
        <v>1</v>
      </c>
    </row>
    <row r="3102" spans="1:22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9"/>
        <v>15</v>
      </c>
      <c r="P3102">
        <f t="shared" si="294"/>
        <v>140.54</v>
      </c>
      <c r="Q3102" s="9" t="s">
        <v>8315</v>
      </c>
      <c r="R3102" t="s">
        <v>8355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>
        <f t="shared" si="293"/>
        <v>9</v>
      </c>
    </row>
    <row r="3103" spans="1:22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9"/>
        <v>12</v>
      </c>
      <c r="P3103">
        <f t="shared" si="294"/>
        <v>25</v>
      </c>
      <c r="Q3103" s="9" t="s">
        <v>8315</v>
      </c>
      <c r="R3103" t="s">
        <v>8355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>
        <f t="shared" si="293"/>
        <v>6</v>
      </c>
    </row>
    <row r="3104" spans="1:22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9"/>
        <v>39</v>
      </c>
      <c r="P3104">
        <f t="shared" si="294"/>
        <v>69.53</v>
      </c>
      <c r="Q3104" s="9" t="s">
        <v>8315</v>
      </c>
      <c r="R3104" t="s">
        <v>8355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>
        <f t="shared" si="293"/>
        <v>7</v>
      </c>
    </row>
    <row r="3105" spans="1:22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9"/>
        <v>0</v>
      </c>
      <c r="P3105">
        <f t="shared" si="294"/>
        <v>5.5</v>
      </c>
      <c r="Q3105" s="9" t="s">
        <v>8315</v>
      </c>
      <c r="R3105" t="s">
        <v>8355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>
        <f t="shared" si="293"/>
        <v>4</v>
      </c>
    </row>
    <row r="3106" spans="1:22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9"/>
        <v>30</v>
      </c>
      <c r="P3106">
        <f t="shared" si="294"/>
        <v>237</v>
      </c>
      <c r="Q3106" s="9" t="s">
        <v>8315</v>
      </c>
      <c r="R3106" t="s">
        <v>8355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>
        <f t="shared" si="293"/>
        <v>1</v>
      </c>
    </row>
    <row r="3107" spans="1:22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9"/>
        <v>42</v>
      </c>
      <c r="P3107">
        <f t="shared" si="294"/>
        <v>79.87</v>
      </c>
      <c r="Q3107" s="9" t="s">
        <v>8315</v>
      </c>
      <c r="R3107" t="s">
        <v>8355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>
        <f t="shared" si="293"/>
        <v>8</v>
      </c>
    </row>
    <row r="3108" spans="1:22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9"/>
        <v>4</v>
      </c>
      <c r="P3108">
        <f t="shared" si="294"/>
        <v>10.25</v>
      </c>
      <c r="Q3108" s="9" t="s">
        <v>8315</v>
      </c>
      <c r="R3108" t="s">
        <v>8355</v>
      </c>
      <c r="S3108" s="13">
        <f t="shared" si="290"/>
        <v>42241.429120370376</v>
      </c>
      <c r="T3108" s="13">
        <f t="shared" si="291"/>
        <v>42263.916666666672</v>
      </c>
      <c r="U3108">
        <f t="shared" si="292"/>
        <v>2015</v>
      </c>
      <c r="V3108">
        <f t="shared" si="293"/>
        <v>8</v>
      </c>
    </row>
    <row r="3109" spans="1:22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9"/>
        <v>20</v>
      </c>
      <c r="P3109">
        <f t="shared" si="294"/>
        <v>272.58999999999997</v>
      </c>
      <c r="Q3109" s="9" t="s">
        <v>8315</v>
      </c>
      <c r="R3109" t="s">
        <v>8355</v>
      </c>
      <c r="S3109" s="13">
        <f t="shared" si="290"/>
        <v>42128.814247685179</v>
      </c>
      <c r="T3109" s="13">
        <f t="shared" si="291"/>
        <v>42135.814247685179</v>
      </c>
      <c r="U3109">
        <f t="shared" si="292"/>
        <v>2015</v>
      </c>
      <c r="V3109">
        <f t="shared" si="293"/>
        <v>5</v>
      </c>
    </row>
    <row r="3110" spans="1:22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9"/>
        <v>0</v>
      </c>
      <c r="P3110">
        <f t="shared" si="294"/>
        <v>13</v>
      </c>
      <c r="Q3110" s="9" t="s">
        <v>8315</v>
      </c>
      <c r="R3110" t="s">
        <v>8355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>
        <f t="shared" si="293"/>
        <v>2</v>
      </c>
    </row>
    <row r="3111" spans="1:22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9"/>
        <v>25</v>
      </c>
      <c r="P3111">
        <f t="shared" si="294"/>
        <v>58.18</v>
      </c>
      <c r="Q3111" s="9" t="s">
        <v>8315</v>
      </c>
      <c r="R3111" t="s">
        <v>8355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>
        <f t="shared" si="293"/>
        <v>7</v>
      </c>
    </row>
    <row r="3112" spans="1:22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9"/>
        <v>0</v>
      </c>
      <c r="P3112">
        <f t="shared" si="294"/>
        <v>10</v>
      </c>
      <c r="Q3112" s="9" t="s">
        <v>8315</v>
      </c>
      <c r="R3112" t="s">
        <v>8355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>
        <f t="shared" si="293"/>
        <v>1</v>
      </c>
    </row>
    <row r="3113" spans="1:22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9"/>
        <v>27</v>
      </c>
      <c r="P3113">
        <f t="shared" si="294"/>
        <v>70.11</v>
      </c>
      <c r="Q3113" s="9" t="s">
        <v>8315</v>
      </c>
      <c r="R3113" t="s">
        <v>8355</v>
      </c>
      <c r="S3113" s="13">
        <f t="shared" si="290"/>
        <v>41885.595138888886</v>
      </c>
      <c r="T3113" s="13">
        <f t="shared" si="291"/>
        <v>41916.595138888886</v>
      </c>
      <c r="U3113">
        <f t="shared" si="292"/>
        <v>2014</v>
      </c>
      <c r="V3113">
        <f t="shared" si="293"/>
        <v>9</v>
      </c>
    </row>
    <row r="3114" spans="1:22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9"/>
        <v>5</v>
      </c>
      <c r="P3114">
        <f t="shared" si="294"/>
        <v>57.89</v>
      </c>
      <c r="Q3114" s="9" t="s">
        <v>8315</v>
      </c>
      <c r="R3114" t="s">
        <v>8355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>
        <f t="shared" si="293"/>
        <v>9</v>
      </c>
    </row>
    <row r="3115" spans="1:22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9"/>
        <v>4</v>
      </c>
      <c r="P3115">
        <f t="shared" si="294"/>
        <v>125.27</v>
      </c>
      <c r="Q3115" s="9" t="s">
        <v>8315</v>
      </c>
      <c r="R3115" t="s">
        <v>8355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>
        <f t="shared" si="293"/>
        <v>3</v>
      </c>
    </row>
    <row r="3116" spans="1:22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9"/>
        <v>0</v>
      </c>
      <c r="P3116">
        <f t="shared" si="294"/>
        <v>0</v>
      </c>
      <c r="Q3116" s="9" t="s">
        <v>8315</v>
      </c>
      <c r="R3116" t="s">
        <v>8355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>
        <f t="shared" si="293"/>
        <v>7</v>
      </c>
    </row>
    <row r="3117" spans="1:22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9"/>
        <v>3</v>
      </c>
      <c r="P3117">
        <f t="shared" si="294"/>
        <v>300</v>
      </c>
      <c r="Q3117" s="9" t="s">
        <v>8315</v>
      </c>
      <c r="R3117" t="s">
        <v>8355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>
        <f t="shared" si="293"/>
        <v>5</v>
      </c>
    </row>
    <row r="3118" spans="1:22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9"/>
        <v>57</v>
      </c>
      <c r="P3118">
        <f t="shared" si="294"/>
        <v>43</v>
      </c>
      <c r="Q3118" s="9" t="s">
        <v>8315</v>
      </c>
      <c r="R3118" t="s">
        <v>8355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>
        <f t="shared" si="293"/>
        <v>3</v>
      </c>
    </row>
    <row r="3119" spans="1:22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9"/>
        <v>0</v>
      </c>
      <c r="P3119">
        <f t="shared" si="294"/>
        <v>1</v>
      </c>
      <c r="Q3119" s="9" t="s">
        <v>8315</v>
      </c>
      <c r="R3119" t="s">
        <v>8355</v>
      </c>
      <c r="S3119" s="13">
        <f t="shared" si="290"/>
        <v>42509.374537037031</v>
      </c>
      <c r="T3119" s="13">
        <f t="shared" si="291"/>
        <v>42517.55</v>
      </c>
      <c r="U3119">
        <f t="shared" si="292"/>
        <v>2016</v>
      </c>
      <c r="V3119">
        <f t="shared" si="293"/>
        <v>5</v>
      </c>
    </row>
    <row r="3120" spans="1:22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9"/>
        <v>0</v>
      </c>
      <c r="P3120">
        <f t="shared" si="294"/>
        <v>775</v>
      </c>
      <c r="Q3120" s="9" t="s">
        <v>8315</v>
      </c>
      <c r="R3120" t="s">
        <v>8355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>
        <f t="shared" si="293"/>
        <v>6</v>
      </c>
    </row>
    <row r="3121" spans="1:22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9"/>
        <v>0</v>
      </c>
      <c r="P3121">
        <f t="shared" si="294"/>
        <v>5</v>
      </c>
      <c r="Q3121" s="9" t="s">
        <v>8315</v>
      </c>
      <c r="R3121" t="s">
        <v>8355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>
        <f t="shared" si="293"/>
        <v>2</v>
      </c>
    </row>
    <row r="3122" spans="1:22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9"/>
        <v>0</v>
      </c>
      <c r="P3122">
        <f t="shared" si="294"/>
        <v>12.8</v>
      </c>
      <c r="Q3122" s="9" t="s">
        <v>8315</v>
      </c>
      <c r="R3122" t="s">
        <v>8355</v>
      </c>
      <c r="S3122" s="13">
        <f t="shared" si="290"/>
        <v>42435.942083333335</v>
      </c>
      <c r="T3122" s="13">
        <f t="shared" si="291"/>
        <v>42495.900416666671</v>
      </c>
      <c r="U3122">
        <f t="shared" si="292"/>
        <v>2016</v>
      </c>
      <c r="V3122">
        <f t="shared" si="293"/>
        <v>3</v>
      </c>
    </row>
    <row r="3123" spans="1:22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9"/>
        <v>1</v>
      </c>
      <c r="P3123">
        <f t="shared" si="294"/>
        <v>10</v>
      </c>
      <c r="Q3123" s="9" t="s">
        <v>8315</v>
      </c>
      <c r="R3123" t="s">
        <v>8355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>
        <f t="shared" si="293"/>
        <v>7</v>
      </c>
    </row>
    <row r="3124" spans="1:22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9"/>
        <v>58</v>
      </c>
      <c r="P3124">
        <f t="shared" si="294"/>
        <v>58</v>
      </c>
      <c r="Q3124" s="9" t="s">
        <v>8315</v>
      </c>
      <c r="R3124" t="s">
        <v>8355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>
        <f t="shared" si="293"/>
        <v>11</v>
      </c>
    </row>
    <row r="3125" spans="1:22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9"/>
        <v>68</v>
      </c>
      <c r="P3125">
        <f t="shared" si="294"/>
        <v>244.8</v>
      </c>
      <c r="Q3125" s="9" t="s">
        <v>8315</v>
      </c>
      <c r="R3125" t="s">
        <v>8355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>
        <f t="shared" si="293"/>
        <v>6</v>
      </c>
    </row>
    <row r="3126" spans="1:22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9"/>
        <v>0</v>
      </c>
      <c r="P3126">
        <f t="shared" si="294"/>
        <v>6.5</v>
      </c>
      <c r="Q3126" s="9" t="s">
        <v>8315</v>
      </c>
      <c r="R3126" t="s">
        <v>8355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2014</v>
      </c>
      <c r="V3126">
        <f t="shared" si="293"/>
        <v>12</v>
      </c>
    </row>
    <row r="3127" spans="1:22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9"/>
        <v>0</v>
      </c>
      <c r="P3127">
        <f t="shared" si="294"/>
        <v>0</v>
      </c>
      <c r="Q3127" s="9" t="s">
        <v>8315</v>
      </c>
      <c r="R3127" t="s">
        <v>8355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2015</v>
      </c>
      <c r="V3127">
        <f t="shared" si="293"/>
        <v>12</v>
      </c>
    </row>
    <row r="3128" spans="1:22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9"/>
        <v>4</v>
      </c>
      <c r="P3128">
        <f t="shared" si="294"/>
        <v>61.18</v>
      </c>
      <c r="Q3128" s="9" t="s">
        <v>8315</v>
      </c>
      <c r="R3128" t="s">
        <v>8355</v>
      </c>
      <c r="S3128" s="13">
        <f t="shared" si="290"/>
        <v>42427.01807870371</v>
      </c>
      <c r="T3128" s="13">
        <f t="shared" si="291"/>
        <v>42456.976412037038</v>
      </c>
      <c r="U3128">
        <f t="shared" si="292"/>
        <v>2016</v>
      </c>
      <c r="V3128">
        <f t="shared" si="293"/>
        <v>2</v>
      </c>
    </row>
    <row r="3129" spans="1:22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9"/>
        <v>0</v>
      </c>
      <c r="P3129">
        <f t="shared" si="294"/>
        <v>0</v>
      </c>
      <c r="Q3129" s="9" t="s">
        <v>8315</v>
      </c>
      <c r="R3129" t="s">
        <v>8355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>
        <f t="shared" si="293"/>
        <v>1</v>
      </c>
    </row>
    <row r="3130" spans="1:22" ht="60" hidden="1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9"/>
        <v>109</v>
      </c>
      <c r="P3130">
        <f t="shared" si="294"/>
        <v>139.24</v>
      </c>
      <c r="Q3130" s="9" t="s">
        <v>8315</v>
      </c>
      <c r="R3130" t="s">
        <v>8316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>
        <f t="shared" si="293"/>
        <v>2</v>
      </c>
    </row>
    <row r="3131" spans="1:22" ht="60" hidden="1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9"/>
        <v>1</v>
      </c>
      <c r="P3131">
        <f t="shared" si="294"/>
        <v>10</v>
      </c>
      <c r="Q3131" s="9" t="s">
        <v>8315</v>
      </c>
      <c r="R3131" t="s">
        <v>8316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>
        <f t="shared" si="293"/>
        <v>3</v>
      </c>
    </row>
    <row r="3132" spans="1:22" ht="45" hidden="1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9"/>
        <v>4</v>
      </c>
      <c r="P3132">
        <f t="shared" si="294"/>
        <v>93.75</v>
      </c>
      <c r="Q3132" s="9" t="s">
        <v>8315</v>
      </c>
      <c r="R3132" t="s">
        <v>8316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>
        <f t="shared" si="293"/>
        <v>3</v>
      </c>
    </row>
    <row r="3133" spans="1:22" ht="30" hidden="1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9"/>
        <v>16</v>
      </c>
      <c r="P3133">
        <f t="shared" si="294"/>
        <v>53.75</v>
      </c>
      <c r="Q3133" s="9" t="s">
        <v>8315</v>
      </c>
      <c r="R3133" t="s">
        <v>8316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>
        <f t="shared" si="293"/>
        <v>3</v>
      </c>
    </row>
    <row r="3134" spans="1:22" ht="30" hidden="1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9"/>
        <v>0</v>
      </c>
      <c r="P3134">
        <f t="shared" si="294"/>
        <v>10</v>
      </c>
      <c r="Q3134" s="9" t="s">
        <v>8315</v>
      </c>
      <c r="R3134" t="s">
        <v>8316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>
        <f t="shared" si="293"/>
        <v>2</v>
      </c>
    </row>
    <row r="3135" spans="1:22" ht="60" hidden="1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9"/>
        <v>108</v>
      </c>
      <c r="P3135">
        <f t="shared" si="294"/>
        <v>33.75</v>
      </c>
      <c r="Q3135" s="9" t="s">
        <v>8315</v>
      </c>
      <c r="R3135" t="s">
        <v>8316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>
        <f t="shared" si="293"/>
        <v>2</v>
      </c>
    </row>
    <row r="3136" spans="1:22" ht="60" hidden="1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9"/>
        <v>23</v>
      </c>
      <c r="P3136">
        <f t="shared" si="294"/>
        <v>18.75</v>
      </c>
      <c r="Q3136" s="9" t="s">
        <v>8315</v>
      </c>
      <c r="R3136" t="s">
        <v>8316</v>
      </c>
      <c r="S3136" s="13">
        <f t="shared" si="290"/>
        <v>42800.720127314817</v>
      </c>
      <c r="T3136" s="13">
        <f t="shared" si="291"/>
        <v>42821.678460648152</v>
      </c>
      <c r="U3136">
        <f t="shared" si="292"/>
        <v>2017</v>
      </c>
      <c r="V3136">
        <f t="shared" si="293"/>
        <v>3</v>
      </c>
    </row>
    <row r="3137" spans="1:22" ht="60" hidden="1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9"/>
        <v>21</v>
      </c>
      <c r="P3137">
        <f t="shared" si="294"/>
        <v>23.14</v>
      </c>
      <c r="Q3137" s="9" t="s">
        <v>8315</v>
      </c>
      <c r="R3137" t="s">
        <v>8316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>
        <f t="shared" si="293"/>
        <v>3</v>
      </c>
    </row>
    <row r="3138" spans="1:22" ht="60" hidden="1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9"/>
        <v>128</v>
      </c>
      <c r="P3138">
        <f t="shared" si="294"/>
        <v>29.05</v>
      </c>
      <c r="Q3138" s="9" t="s">
        <v>8315</v>
      </c>
      <c r="R3138" t="s">
        <v>8316</v>
      </c>
      <c r="S3138" s="13">
        <f t="shared" si="290"/>
        <v>42789.462430555555</v>
      </c>
      <c r="T3138" s="13">
        <f t="shared" si="291"/>
        <v>42825.957638888889</v>
      </c>
      <c r="U3138">
        <f t="shared" si="292"/>
        <v>2017</v>
      </c>
      <c r="V3138">
        <f t="shared" si="293"/>
        <v>2</v>
      </c>
    </row>
    <row r="3139" spans="1:22" ht="45" hidden="1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5">ROUND(E3139/D3139*100,0)</f>
        <v>3</v>
      </c>
      <c r="P3139">
        <f t="shared" si="294"/>
        <v>50</v>
      </c>
      <c r="Q3139" s="9" t="s">
        <v>8315</v>
      </c>
      <c r="R3139" t="s">
        <v>8316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>
        <f t="shared" ref="U3139:U3202" si="298">YEAR(S3139)</f>
        <v>2017</v>
      </c>
      <c r="V3139">
        <f t="shared" ref="V3139:V3202" si="299">MONTH(S3139)</f>
        <v>3</v>
      </c>
    </row>
    <row r="3140" spans="1:22" ht="60" hidden="1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5"/>
        <v>0</v>
      </c>
      <c r="P3140">
        <f t="shared" si="294"/>
        <v>0</v>
      </c>
      <c r="Q3140" s="9" t="s">
        <v>8315</v>
      </c>
      <c r="R3140" t="s">
        <v>8316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>
        <f t="shared" si="299"/>
        <v>3</v>
      </c>
    </row>
    <row r="3141" spans="1:22" ht="60" hidden="1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5"/>
        <v>5</v>
      </c>
      <c r="P3141">
        <f t="shared" si="294"/>
        <v>450</v>
      </c>
      <c r="Q3141" s="9" t="s">
        <v>8315</v>
      </c>
      <c r="R3141" t="s">
        <v>8316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>
        <f t="shared" si="299"/>
        <v>2</v>
      </c>
    </row>
    <row r="3142" spans="1:22" ht="60" hidden="1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5"/>
        <v>1</v>
      </c>
      <c r="P3142">
        <f t="shared" si="294"/>
        <v>24</v>
      </c>
      <c r="Q3142" s="9" t="s">
        <v>8315</v>
      </c>
      <c r="R3142" t="s">
        <v>8316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>
        <f t="shared" si="299"/>
        <v>3</v>
      </c>
    </row>
    <row r="3143" spans="1:22" ht="60" hidden="1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5"/>
        <v>52</v>
      </c>
      <c r="P3143">
        <f t="shared" si="294"/>
        <v>32.25</v>
      </c>
      <c r="Q3143" s="9" t="s">
        <v>8315</v>
      </c>
      <c r="R3143" t="s">
        <v>8316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>
        <f t="shared" si="299"/>
        <v>3</v>
      </c>
    </row>
    <row r="3144" spans="1:22" ht="45" hidden="1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5"/>
        <v>2</v>
      </c>
      <c r="P3144">
        <f t="shared" si="294"/>
        <v>15</v>
      </c>
      <c r="Q3144" s="9" t="s">
        <v>8315</v>
      </c>
      <c r="R3144" t="s">
        <v>8316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>
        <f t="shared" si="299"/>
        <v>2</v>
      </c>
    </row>
    <row r="3145" spans="1:22" ht="60" hidden="1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5"/>
        <v>0</v>
      </c>
      <c r="P3145">
        <f t="shared" si="294"/>
        <v>0</v>
      </c>
      <c r="Q3145" s="9" t="s">
        <v>8315</v>
      </c>
      <c r="R3145" t="s">
        <v>8316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>
        <f t="shared" si="299"/>
        <v>3</v>
      </c>
    </row>
    <row r="3146" spans="1:22" ht="60" hidden="1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5"/>
        <v>75</v>
      </c>
      <c r="P3146">
        <f t="shared" si="294"/>
        <v>251.33</v>
      </c>
      <c r="Q3146" s="9" t="s">
        <v>8315</v>
      </c>
      <c r="R3146" t="s">
        <v>8316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2017</v>
      </c>
      <c r="V3146">
        <f t="shared" si="299"/>
        <v>3</v>
      </c>
    </row>
    <row r="3147" spans="1:22" ht="45" hidden="1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5"/>
        <v>0</v>
      </c>
      <c r="P3147">
        <f t="shared" si="294"/>
        <v>0</v>
      </c>
      <c r="Q3147" s="9" t="s">
        <v>8315</v>
      </c>
      <c r="R3147" t="s">
        <v>8316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>
        <f t="shared" si="299"/>
        <v>1</v>
      </c>
    </row>
    <row r="3148" spans="1:22" ht="45" hidden="1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5"/>
        <v>11</v>
      </c>
      <c r="P3148">
        <f t="shared" si="294"/>
        <v>437.5</v>
      </c>
      <c r="Q3148" s="9" t="s">
        <v>8315</v>
      </c>
      <c r="R3148" t="s">
        <v>8316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>
        <f t="shared" si="299"/>
        <v>3</v>
      </c>
    </row>
    <row r="3149" spans="1:22" ht="60" hidden="1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5"/>
        <v>118</v>
      </c>
      <c r="P3149">
        <f t="shared" si="294"/>
        <v>110.35</v>
      </c>
      <c r="Q3149" s="9" t="s">
        <v>8315</v>
      </c>
      <c r="R3149" t="s">
        <v>8316</v>
      </c>
      <c r="S3149" s="13">
        <f t="shared" si="296"/>
        <v>41909.969386574077</v>
      </c>
      <c r="T3149" s="13">
        <f t="shared" si="297"/>
        <v>41950.011053240742</v>
      </c>
      <c r="U3149">
        <f t="shared" si="298"/>
        <v>2014</v>
      </c>
      <c r="V3149">
        <f t="shared" si="299"/>
        <v>9</v>
      </c>
    </row>
    <row r="3150" spans="1:22" ht="30" hidden="1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5"/>
        <v>131</v>
      </c>
      <c r="P3150">
        <f t="shared" si="294"/>
        <v>41.42</v>
      </c>
      <c r="Q3150" s="9" t="s">
        <v>8315</v>
      </c>
      <c r="R3150" t="s">
        <v>8316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>
        <f t="shared" si="299"/>
        <v>9</v>
      </c>
    </row>
    <row r="3151" spans="1:22" ht="60" hidden="1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5"/>
        <v>104</v>
      </c>
      <c r="P3151">
        <f t="shared" si="294"/>
        <v>52</v>
      </c>
      <c r="Q3151" s="9" t="s">
        <v>8315</v>
      </c>
      <c r="R3151" t="s">
        <v>8316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>
        <f t="shared" si="299"/>
        <v>11</v>
      </c>
    </row>
    <row r="3152" spans="1:22" ht="60" hidden="1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5"/>
        <v>101</v>
      </c>
      <c r="P3152">
        <f t="shared" si="294"/>
        <v>33.99</v>
      </c>
      <c r="Q3152" s="9" t="s">
        <v>8315</v>
      </c>
      <c r="R3152" t="s">
        <v>8316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2010</v>
      </c>
      <c r="V3152">
        <f t="shared" si="299"/>
        <v>10</v>
      </c>
    </row>
    <row r="3153" spans="1:22" ht="45" hidden="1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5"/>
        <v>100</v>
      </c>
      <c r="P3153">
        <f t="shared" si="294"/>
        <v>103.35</v>
      </c>
      <c r="Q3153" s="9" t="s">
        <v>8315</v>
      </c>
      <c r="R3153" t="s">
        <v>8316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>
        <f t="shared" si="299"/>
        <v>8</v>
      </c>
    </row>
    <row r="3154" spans="1:22" ht="45" hidden="1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5"/>
        <v>106</v>
      </c>
      <c r="P3154">
        <f t="shared" si="294"/>
        <v>34.79</v>
      </c>
      <c r="Q3154" s="9" t="s">
        <v>8315</v>
      </c>
      <c r="R3154" t="s">
        <v>8316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>
        <f t="shared" si="299"/>
        <v>10</v>
      </c>
    </row>
    <row r="3155" spans="1:22" ht="45" hidden="1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5"/>
        <v>336</v>
      </c>
      <c r="P3155">
        <f t="shared" si="294"/>
        <v>41.77</v>
      </c>
      <c r="Q3155" s="9" t="s">
        <v>8315</v>
      </c>
      <c r="R3155" t="s">
        <v>8316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>
        <f t="shared" si="299"/>
        <v>3</v>
      </c>
    </row>
    <row r="3156" spans="1:22" ht="60" hidden="1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5"/>
        <v>113</v>
      </c>
      <c r="P3156">
        <f t="shared" si="294"/>
        <v>64.27</v>
      </c>
      <c r="Q3156" s="9" t="s">
        <v>8315</v>
      </c>
      <c r="R3156" t="s">
        <v>8316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>
        <f t="shared" si="299"/>
        <v>3</v>
      </c>
    </row>
    <row r="3157" spans="1:22" ht="45" hidden="1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5"/>
        <v>189</v>
      </c>
      <c r="P3157">
        <f t="shared" si="294"/>
        <v>31.21</v>
      </c>
      <c r="Q3157" s="9" t="s">
        <v>8315</v>
      </c>
      <c r="R3157" t="s">
        <v>8316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>
        <f t="shared" si="299"/>
        <v>11</v>
      </c>
    </row>
    <row r="3158" spans="1:22" ht="60" hidden="1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5"/>
        <v>102</v>
      </c>
      <c r="P3158">
        <f t="shared" si="294"/>
        <v>62.92</v>
      </c>
      <c r="Q3158" s="9" t="s">
        <v>8315</v>
      </c>
      <c r="R3158" t="s">
        <v>8316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>
        <f t="shared" si="299"/>
        <v>4</v>
      </c>
    </row>
    <row r="3159" spans="1:22" ht="30" hidden="1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5"/>
        <v>101</v>
      </c>
      <c r="P3159">
        <f t="shared" si="294"/>
        <v>98.54</v>
      </c>
      <c r="Q3159" s="9" t="s">
        <v>8315</v>
      </c>
      <c r="R3159" t="s">
        <v>8316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>
        <f t="shared" si="299"/>
        <v>7</v>
      </c>
    </row>
    <row r="3160" spans="1:22" ht="30" hidden="1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5"/>
        <v>114</v>
      </c>
      <c r="P3160">
        <f t="shared" si="294"/>
        <v>82.61</v>
      </c>
      <c r="Q3160" s="9" t="s">
        <v>8315</v>
      </c>
      <c r="R3160" t="s">
        <v>8316</v>
      </c>
      <c r="S3160" s="13">
        <f t="shared" si="296"/>
        <v>41447.839722222219</v>
      </c>
      <c r="T3160" s="13">
        <f t="shared" si="297"/>
        <v>41477.839722222219</v>
      </c>
      <c r="U3160">
        <f t="shared" si="298"/>
        <v>2013</v>
      </c>
      <c r="V3160">
        <f t="shared" si="299"/>
        <v>6</v>
      </c>
    </row>
    <row r="3161" spans="1:22" ht="45" hidden="1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5"/>
        <v>133</v>
      </c>
      <c r="P3161">
        <f t="shared" si="294"/>
        <v>38.5</v>
      </c>
      <c r="Q3161" s="9" t="s">
        <v>8315</v>
      </c>
      <c r="R3161" t="s">
        <v>8316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2011</v>
      </c>
      <c r="V3161">
        <f t="shared" si="299"/>
        <v>12</v>
      </c>
    </row>
    <row r="3162" spans="1:22" ht="45" hidden="1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5"/>
        <v>102</v>
      </c>
      <c r="P3162">
        <f t="shared" si="294"/>
        <v>80.16</v>
      </c>
      <c r="Q3162" s="9" t="s">
        <v>8315</v>
      </c>
      <c r="R3162" t="s">
        <v>8316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>
        <f t="shared" si="299"/>
        <v>7</v>
      </c>
    </row>
    <row r="3163" spans="1:22" ht="60" hidden="1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5"/>
        <v>105</v>
      </c>
      <c r="P3163">
        <f t="shared" si="294"/>
        <v>28.41</v>
      </c>
      <c r="Q3163" s="9" t="s">
        <v>8315</v>
      </c>
      <c r="R3163" t="s">
        <v>8316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>
        <f t="shared" si="299"/>
        <v>9</v>
      </c>
    </row>
    <row r="3164" spans="1:22" ht="60" hidden="1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5"/>
        <v>127</v>
      </c>
      <c r="P3164">
        <f t="shared" si="294"/>
        <v>80.73</v>
      </c>
      <c r="Q3164" s="9" t="s">
        <v>8315</v>
      </c>
      <c r="R3164" t="s">
        <v>8316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>
        <f t="shared" si="299"/>
        <v>6</v>
      </c>
    </row>
    <row r="3165" spans="1:22" ht="45" hidden="1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5"/>
        <v>111</v>
      </c>
      <c r="P3165">
        <f t="shared" ref="P3165:P3228" si="300">IFERROR(ROUND(E3165/L3165,2),0)</f>
        <v>200.69</v>
      </c>
      <c r="Q3165" s="9" t="s">
        <v>8315</v>
      </c>
      <c r="R3165" t="s">
        <v>8316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>
        <f t="shared" si="299"/>
        <v>5</v>
      </c>
    </row>
    <row r="3166" spans="1:22" ht="60" hidden="1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5"/>
        <v>107</v>
      </c>
      <c r="P3166">
        <f t="shared" si="300"/>
        <v>37.590000000000003</v>
      </c>
      <c r="Q3166" s="9" t="s">
        <v>8315</v>
      </c>
      <c r="R3166" t="s">
        <v>8316</v>
      </c>
      <c r="S3166" s="13">
        <f t="shared" si="296"/>
        <v>41766.80572916667</v>
      </c>
      <c r="T3166" s="13">
        <f t="shared" si="297"/>
        <v>41799.80572916667</v>
      </c>
      <c r="U3166">
        <f t="shared" si="298"/>
        <v>2014</v>
      </c>
      <c r="V3166">
        <f t="shared" si="299"/>
        <v>5</v>
      </c>
    </row>
    <row r="3167" spans="1:22" ht="60" hidden="1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5"/>
        <v>163</v>
      </c>
      <c r="P3167">
        <f t="shared" si="300"/>
        <v>58.1</v>
      </c>
      <c r="Q3167" s="9" t="s">
        <v>8315</v>
      </c>
      <c r="R3167" t="s">
        <v>8316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>
        <f t="shared" si="299"/>
        <v>4</v>
      </c>
    </row>
    <row r="3168" spans="1:22" ht="60" hidden="1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5"/>
        <v>160</v>
      </c>
      <c r="P3168">
        <f t="shared" si="300"/>
        <v>60.3</v>
      </c>
      <c r="Q3168" s="9" t="s">
        <v>8315</v>
      </c>
      <c r="R3168" t="s">
        <v>8316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>
        <f t="shared" si="299"/>
        <v>10</v>
      </c>
    </row>
    <row r="3169" spans="1:22" ht="30" hidden="1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5"/>
        <v>116</v>
      </c>
      <c r="P3169">
        <f t="shared" si="300"/>
        <v>63.36</v>
      </c>
      <c r="Q3169" s="9" t="s">
        <v>8315</v>
      </c>
      <c r="R3169" t="s">
        <v>8316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>
        <f t="shared" si="299"/>
        <v>7</v>
      </c>
    </row>
    <row r="3170" spans="1:22" ht="45" hidden="1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5"/>
        <v>124</v>
      </c>
      <c r="P3170">
        <f t="shared" si="300"/>
        <v>50.9</v>
      </c>
      <c r="Q3170" s="9" t="s">
        <v>8315</v>
      </c>
      <c r="R3170" t="s">
        <v>8316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>
        <f t="shared" si="299"/>
        <v>5</v>
      </c>
    </row>
    <row r="3171" spans="1:22" ht="30" hidden="1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5"/>
        <v>103</v>
      </c>
      <c r="P3171">
        <f t="shared" si="300"/>
        <v>100.5</v>
      </c>
      <c r="Q3171" s="9" t="s">
        <v>8315</v>
      </c>
      <c r="R3171" t="s">
        <v>8316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>
        <f t="shared" si="299"/>
        <v>11</v>
      </c>
    </row>
    <row r="3172" spans="1:22" ht="45" hidden="1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5"/>
        <v>112</v>
      </c>
      <c r="P3172">
        <f t="shared" si="300"/>
        <v>31.62</v>
      </c>
      <c r="Q3172" s="9" t="s">
        <v>8315</v>
      </c>
      <c r="R3172" t="s">
        <v>8316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>
        <f t="shared" si="299"/>
        <v>5</v>
      </c>
    </row>
    <row r="3173" spans="1:22" ht="60" hidden="1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5"/>
        <v>109</v>
      </c>
      <c r="P3173">
        <f t="shared" si="300"/>
        <v>65.099999999999994</v>
      </c>
      <c r="Q3173" s="9" t="s">
        <v>8315</v>
      </c>
      <c r="R3173" t="s">
        <v>8316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>
        <f t="shared" si="299"/>
        <v>4</v>
      </c>
    </row>
    <row r="3174" spans="1:22" ht="45" hidden="1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5"/>
        <v>115</v>
      </c>
      <c r="P3174">
        <f t="shared" si="300"/>
        <v>79.31</v>
      </c>
      <c r="Q3174" s="9" t="s">
        <v>8315</v>
      </c>
      <c r="R3174" t="s">
        <v>8316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>
        <f t="shared" si="299"/>
        <v>1</v>
      </c>
    </row>
    <row r="3175" spans="1:22" ht="60" hidden="1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5"/>
        <v>103</v>
      </c>
      <c r="P3175">
        <f t="shared" si="300"/>
        <v>139.19</v>
      </c>
      <c r="Q3175" s="9" t="s">
        <v>8315</v>
      </c>
      <c r="R3175" t="s">
        <v>8316</v>
      </c>
      <c r="S3175" s="13">
        <f t="shared" si="296"/>
        <v>41878.878379629627</v>
      </c>
      <c r="T3175" s="13">
        <f t="shared" si="297"/>
        <v>41908.878379629627</v>
      </c>
      <c r="U3175">
        <f t="shared" si="298"/>
        <v>2014</v>
      </c>
      <c r="V3175">
        <f t="shared" si="299"/>
        <v>8</v>
      </c>
    </row>
    <row r="3176" spans="1:22" ht="60" hidden="1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5"/>
        <v>101</v>
      </c>
      <c r="P3176">
        <f t="shared" si="300"/>
        <v>131.91</v>
      </c>
      <c r="Q3176" s="9" t="s">
        <v>8315</v>
      </c>
      <c r="R3176" t="s">
        <v>8316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>
        <f t="shared" si="299"/>
        <v>8</v>
      </c>
    </row>
    <row r="3177" spans="1:22" ht="60" hidden="1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5"/>
        <v>110</v>
      </c>
      <c r="P3177">
        <f t="shared" si="300"/>
        <v>91.3</v>
      </c>
      <c r="Q3177" s="9" t="s">
        <v>8315</v>
      </c>
      <c r="R3177" t="s">
        <v>8316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2010</v>
      </c>
      <c r="V3177">
        <f t="shared" si="299"/>
        <v>12</v>
      </c>
    </row>
    <row r="3178" spans="1:22" ht="60" hidden="1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5"/>
        <v>115</v>
      </c>
      <c r="P3178">
        <f t="shared" si="300"/>
        <v>39.67</v>
      </c>
      <c r="Q3178" s="9" t="s">
        <v>8315</v>
      </c>
      <c r="R3178" t="s">
        <v>8316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2013</v>
      </c>
      <c r="V3178">
        <f t="shared" si="299"/>
        <v>7</v>
      </c>
    </row>
    <row r="3179" spans="1:22" ht="45" hidden="1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5"/>
        <v>117</v>
      </c>
      <c r="P3179">
        <f t="shared" si="300"/>
        <v>57.55</v>
      </c>
      <c r="Q3179" s="9" t="s">
        <v>8315</v>
      </c>
      <c r="R3179" t="s">
        <v>8316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>
        <f t="shared" si="299"/>
        <v>5</v>
      </c>
    </row>
    <row r="3180" spans="1:22" ht="60" hidden="1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5"/>
        <v>172</v>
      </c>
      <c r="P3180">
        <f t="shared" si="300"/>
        <v>33.03</v>
      </c>
      <c r="Q3180" s="9" t="s">
        <v>8315</v>
      </c>
      <c r="R3180" t="s">
        <v>8316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>
        <f t="shared" si="299"/>
        <v>6</v>
      </c>
    </row>
    <row r="3181" spans="1:22" ht="45" hidden="1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5"/>
        <v>114</v>
      </c>
      <c r="P3181">
        <f t="shared" si="300"/>
        <v>77.34</v>
      </c>
      <c r="Q3181" s="9" t="s">
        <v>8315</v>
      </c>
      <c r="R3181" t="s">
        <v>8316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>
        <f t="shared" si="299"/>
        <v>4</v>
      </c>
    </row>
    <row r="3182" spans="1:22" ht="45" hidden="1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5"/>
        <v>120</v>
      </c>
      <c r="P3182">
        <f t="shared" si="300"/>
        <v>31.93</v>
      </c>
      <c r="Q3182" s="9" t="s">
        <v>8315</v>
      </c>
      <c r="R3182" t="s">
        <v>8316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>
        <f t="shared" si="299"/>
        <v>5</v>
      </c>
    </row>
    <row r="3183" spans="1:22" ht="60" hidden="1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5"/>
        <v>109</v>
      </c>
      <c r="P3183">
        <f t="shared" si="300"/>
        <v>36.33</v>
      </c>
      <c r="Q3183" s="9" t="s">
        <v>8315</v>
      </c>
      <c r="R3183" t="s">
        <v>8316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>
        <f t="shared" si="299"/>
        <v>5</v>
      </c>
    </row>
    <row r="3184" spans="1:22" ht="60" hidden="1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5"/>
        <v>101</v>
      </c>
      <c r="P3184">
        <f t="shared" si="300"/>
        <v>46.77</v>
      </c>
      <c r="Q3184" s="9" t="s">
        <v>8315</v>
      </c>
      <c r="R3184" t="s">
        <v>8316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2011</v>
      </c>
      <c r="V3184">
        <f t="shared" si="299"/>
        <v>12</v>
      </c>
    </row>
    <row r="3185" spans="1:22" ht="45" hidden="1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5"/>
        <v>109</v>
      </c>
      <c r="P3185">
        <f t="shared" si="300"/>
        <v>40.07</v>
      </c>
      <c r="Q3185" s="9" t="s">
        <v>8315</v>
      </c>
      <c r="R3185" t="s">
        <v>8316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>
        <f t="shared" si="299"/>
        <v>8</v>
      </c>
    </row>
    <row r="3186" spans="1:22" ht="45" hidden="1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5"/>
        <v>107</v>
      </c>
      <c r="P3186">
        <f t="shared" si="300"/>
        <v>100.22</v>
      </c>
      <c r="Q3186" s="9" t="s">
        <v>8315</v>
      </c>
      <c r="R3186" t="s">
        <v>8316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>
        <f t="shared" si="299"/>
        <v>6</v>
      </c>
    </row>
    <row r="3187" spans="1:22" ht="60" hidden="1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5"/>
        <v>100</v>
      </c>
      <c r="P3187">
        <f t="shared" si="300"/>
        <v>41.67</v>
      </c>
      <c r="Q3187" s="9" t="s">
        <v>8315</v>
      </c>
      <c r="R3187" t="s">
        <v>8316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>
        <f t="shared" si="299"/>
        <v>7</v>
      </c>
    </row>
    <row r="3188" spans="1:22" ht="60" hidden="1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5"/>
        <v>102</v>
      </c>
      <c r="P3188">
        <f t="shared" si="300"/>
        <v>46.71</v>
      </c>
      <c r="Q3188" s="9" t="s">
        <v>8315</v>
      </c>
      <c r="R3188" t="s">
        <v>8316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2014</v>
      </c>
      <c r="V3188">
        <f t="shared" si="299"/>
        <v>8</v>
      </c>
    </row>
    <row r="3189" spans="1:22" ht="60" hidden="1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5"/>
        <v>116</v>
      </c>
      <c r="P3189">
        <f t="shared" si="300"/>
        <v>71.489999999999995</v>
      </c>
      <c r="Q3189" s="9" t="s">
        <v>8315</v>
      </c>
      <c r="R3189" t="s">
        <v>8316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>
        <f t="shared" si="299"/>
        <v>7</v>
      </c>
    </row>
    <row r="3190" spans="1:22" ht="60" hidden="1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5"/>
        <v>65</v>
      </c>
      <c r="P3190">
        <f t="shared" si="300"/>
        <v>14.44</v>
      </c>
      <c r="Q3190" s="9" t="s">
        <v>8315</v>
      </c>
      <c r="R3190" t="s">
        <v>8357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>
        <f t="shared" si="299"/>
        <v>5</v>
      </c>
    </row>
    <row r="3191" spans="1:22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5"/>
        <v>12</v>
      </c>
      <c r="P3191">
        <f t="shared" si="300"/>
        <v>356.84</v>
      </c>
      <c r="Q3191" s="9" t="s">
        <v>8315</v>
      </c>
      <c r="R3191" t="s">
        <v>8357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>
        <f t="shared" si="299"/>
        <v>4</v>
      </c>
    </row>
    <row r="3192" spans="1:22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5"/>
        <v>0</v>
      </c>
      <c r="P3192">
        <f t="shared" si="300"/>
        <v>0</v>
      </c>
      <c r="Q3192" s="9" t="s">
        <v>8315</v>
      </c>
      <c r="R3192" t="s">
        <v>8357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>
        <f t="shared" si="299"/>
        <v>11</v>
      </c>
    </row>
    <row r="3193" spans="1:22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5"/>
        <v>4</v>
      </c>
      <c r="P3193">
        <f t="shared" si="300"/>
        <v>37.75</v>
      </c>
      <c r="Q3193" s="9" t="s">
        <v>8315</v>
      </c>
      <c r="R3193" t="s">
        <v>8357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>
        <f t="shared" si="299"/>
        <v>6</v>
      </c>
    </row>
    <row r="3194" spans="1:22" ht="60" hidden="1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5"/>
        <v>1</v>
      </c>
      <c r="P3194">
        <f t="shared" si="300"/>
        <v>12.75</v>
      </c>
      <c r="Q3194" s="9" t="s">
        <v>8315</v>
      </c>
      <c r="R3194" t="s">
        <v>8357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>
        <f t="shared" si="299"/>
        <v>1</v>
      </c>
    </row>
    <row r="3195" spans="1:22" ht="45" hidden="1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5"/>
        <v>12</v>
      </c>
      <c r="P3195">
        <f t="shared" si="300"/>
        <v>24.46</v>
      </c>
      <c r="Q3195" s="9" t="s">
        <v>8315</v>
      </c>
      <c r="R3195" t="s">
        <v>8357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>
        <f t="shared" si="299"/>
        <v>1</v>
      </c>
    </row>
    <row r="3196" spans="1:22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5"/>
        <v>0</v>
      </c>
      <c r="P3196">
        <f t="shared" si="300"/>
        <v>0</v>
      </c>
      <c r="Q3196" s="9" t="s">
        <v>8315</v>
      </c>
      <c r="R3196" t="s">
        <v>8357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>
        <f t="shared" si="299"/>
        <v>6</v>
      </c>
    </row>
    <row r="3197" spans="1:22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5"/>
        <v>59</v>
      </c>
      <c r="P3197">
        <f t="shared" si="300"/>
        <v>53.08</v>
      </c>
      <c r="Q3197" s="9" t="s">
        <v>8315</v>
      </c>
      <c r="R3197" t="s">
        <v>8357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>
        <f t="shared" si="299"/>
        <v>1</v>
      </c>
    </row>
    <row r="3198" spans="1:22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5"/>
        <v>0</v>
      </c>
      <c r="P3198">
        <f t="shared" si="300"/>
        <v>300</v>
      </c>
      <c r="Q3198" s="9" t="s">
        <v>8315</v>
      </c>
      <c r="R3198" t="s">
        <v>8357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>
        <f t="shared" si="299"/>
        <v>6</v>
      </c>
    </row>
    <row r="3199" spans="1:22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5"/>
        <v>11</v>
      </c>
      <c r="P3199">
        <f t="shared" si="300"/>
        <v>286.25</v>
      </c>
      <c r="Q3199" s="9" t="s">
        <v>8315</v>
      </c>
      <c r="R3199" t="s">
        <v>8357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>
        <f t="shared" si="299"/>
        <v>1</v>
      </c>
    </row>
    <row r="3200" spans="1:22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5"/>
        <v>0</v>
      </c>
      <c r="P3200">
        <f t="shared" si="300"/>
        <v>36.67</v>
      </c>
      <c r="Q3200" s="9" t="s">
        <v>8315</v>
      </c>
      <c r="R3200" t="s">
        <v>8357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>
        <f t="shared" si="299"/>
        <v>1</v>
      </c>
    </row>
    <row r="3201" spans="1:22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5"/>
        <v>52</v>
      </c>
      <c r="P3201">
        <f t="shared" si="300"/>
        <v>49.21</v>
      </c>
      <c r="Q3201" s="9" t="s">
        <v>8315</v>
      </c>
      <c r="R3201" t="s">
        <v>8357</v>
      </c>
      <c r="S3201" s="13">
        <f t="shared" si="296"/>
        <v>41858.761782407404</v>
      </c>
      <c r="T3201" s="13">
        <f t="shared" si="297"/>
        <v>41888.875</v>
      </c>
      <c r="U3201">
        <f t="shared" si="298"/>
        <v>2014</v>
      </c>
      <c r="V3201">
        <f t="shared" si="299"/>
        <v>8</v>
      </c>
    </row>
    <row r="3202" spans="1:22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5"/>
        <v>0</v>
      </c>
      <c r="P3202">
        <f t="shared" si="300"/>
        <v>1</v>
      </c>
      <c r="Q3202" s="9" t="s">
        <v>8315</v>
      </c>
      <c r="R3202" t="s">
        <v>8357</v>
      </c>
      <c r="S3202" s="13">
        <f t="shared" si="296"/>
        <v>42460.320613425924</v>
      </c>
      <c r="T3202" s="13">
        <f t="shared" si="297"/>
        <v>42490.231944444444</v>
      </c>
      <c r="U3202">
        <f t="shared" si="298"/>
        <v>2016</v>
      </c>
      <c r="V3202">
        <f t="shared" si="299"/>
        <v>3</v>
      </c>
    </row>
    <row r="3203" spans="1:22" ht="60" hidden="1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1">ROUND(E3203/D3203*100,0)</f>
        <v>1</v>
      </c>
      <c r="P3203">
        <f t="shared" si="300"/>
        <v>12.5</v>
      </c>
      <c r="Q3203" s="9" t="s">
        <v>8315</v>
      </c>
      <c r="R3203" t="s">
        <v>8357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>
        <f t="shared" ref="U3203:U3266" si="304">YEAR(S3203)</f>
        <v>2014</v>
      </c>
      <c r="V3203">
        <f t="shared" ref="V3203:V3266" si="305">MONTH(S3203)</f>
        <v>8</v>
      </c>
    </row>
    <row r="3204" spans="1:22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1"/>
        <v>55</v>
      </c>
      <c r="P3204">
        <f t="shared" si="300"/>
        <v>109.04</v>
      </c>
      <c r="Q3204" s="9" t="s">
        <v>8315</v>
      </c>
      <c r="R3204" t="s">
        <v>8357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>
        <f t="shared" si="305"/>
        <v>10</v>
      </c>
    </row>
    <row r="3205" spans="1:22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1"/>
        <v>25</v>
      </c>
      <c r="P3205">
        <f t="shared" si="300"/>
        <v>41.67</v>
      </c>
      <c r="Q3205" s="9" t="s">
        <v>8315</v>
      </c>
      <c r="R3205" t="s">
        <v>8357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>
        <f t="shared" si="305"/>
        <v>8</v>
      </c>
    </row>
    <row r="3206" spans="1:22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1"/>
        <v>0</v>
      </c>
      <c r="P3206">
        <f t="shared" si="300"/>
        <v>0</v>
      </c>
      <c r="Q3206" s="9" t="s">
        <v>8315</v>
      </c>
      <c r="R3206" t="s">
        <v>8357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>
        <f t="shared" si="305"/>
        <v>6</v>
      </c>
    </row>
    <row r="3207" spans="1:22" ht="60" hidden="1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1"/>
        <v>3</v>
      </c>
      <c r="P3207">
        <f t="shared" si="300"/>
        <v>22.75</v>
      </c>
      <c r="Q3207" s="9" t="s">
        <v>8315</v>
      </c>
      <c r="R3207" t="s">
        <v>8357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>
        <f t="shared" si="305"/>
        <v>4</v>
      </c>
    </row>
    <row r="3208" spans="1:22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1"/>
        <v>0</v>
      </c>
      <c r="P3208">
        <f t="shared" si="300"/>
        <v>0</v>
      </c>
      <c r="Q3208" s="9" t="s">
        <v>8315</v>
      </c>
      <c r="R3208" t="s">
        <v>8357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>
        <f t="shared" si="305"/>
        <v>8</v>
      </c>
    </row>
    <row r="3209" spans="1:22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1"/>
        <v>46</v>
      </c>
      <c r="P3209">
        <f t="shared" si="300"/>
        <v>70.83</v>
      </c>
      <c r="Q3209" s="9" t="s">
        <v>8315</v>
      </c>
      <c r="R3209" t="s">
        <v>8357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>
        <f t="shared" si="305"/>
        <v>2</v>
      </c>
    </row>
    <row r="3210" spans="1:22" ht="45" hidden="1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1"/>
        <v>104</v>
      </c>
      <c r="P3210">
        <f t="shared" si="300"/>
        <v>63.11</v>
      </c>
      <c r="Q3210" s="9" t="s">
        <v>8315</v>
      </c>
      <c r="R3210" t="s">
        <v>8316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>
        <f t="shared" si="305"/>
        <v>7</v>
      </c>
    </row>
    <row r="3211" spans="1:22" ht="45" hidden="1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1"/>
        <v>119</v>
      </c>
      <c r="P3211">
        <f t="shared" si="300"/>
        <v>50.16</v>
      </c>
      <c r="Q3211" s="9" t="s">
        <v>8315</v>
      </c>
      <c r="R3211" t="s">
        <v>8316</v>
      </c>
      <c r="S3211" s="13">
        <f t="shared" si="302"/>
        <v>41778.637245370373</v>
      </c>
      <c r="T3211" s="13">
        <f t="shared" si="303"/>
        <v>41810.958333333336</v>
      </c>
      <c r="U3211">
        <f t="shared" si="304"/>
        <v>2014</v>
      </c>
      <c r="V3211">
        <f t="shared" si="305"/>
        <v>5</v>
      </c>
    </row>
    <row r="3212" spans="1:22" ht="60" hidden="1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1"/>
        <v>126</v>
      </c>
      <c r="P3212">
        <f t="shared" si="300"/>
        <v>62.88</v>
      </c>
      <c r="Q3212" s="9" t="s">
        <v>8315</v>
      </c>
      <c r="R3212" t="s">
        <v>8316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>
        <f t="shared" si="305"/>
        <v>4</v>
      </c>
    </row>
    <row r="3213" spans="1:22" ht="60" hidden="1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1"/>
        <v>120</v>
      </c>
      <c r="P3213">
        <f t="shared" si="300"/>
        <v>85.53</v>
      </c>
      <c r="Q3213" s="9" t="s">
        <v>8315</v>
      </c>
      <c r="R3213" t="s">
        <v>8316</v>
      </c>
      <c r="S3213" s="13">
        <f t="shared" si="302"/>
        <v>41834.586574074077</v>
      </c>
      <c r="T3213" s="13">
        <f t="shared" si="303"/>
        <v>41866.083333333336</v>
      </c>
      <c r="U3213">
        <f t="shared" si="304"/>
        <v>2014</v>
      </c>
      <c r="V3213">
        <f t="shared" si="305"/>
        <v>7</v>
      </c>
    </row>
    <row r="3214" spans="1:22" ht="30" hidden="1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1"/>
        <v>126</v>
      </c>
      <c r="P3214">
        <f t="shared" si="300"/>
        <v>53.72</v>
      </c>
      <c r="Q3214" s="9" t="s">
        <v>8315</v>
      </c>
      <c r="R3214" t="s">
        <v>8316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>
        <f t="shared" si="305"/>
        <v>7</v>
      </c>
    </row>
    <row r="3215" spans="1:22" ht="60" hidden="1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1"/>
        <v>100</v>
      </c>
      <c r="P3215">
        <f t="shared" si="300"/>
        <v>127.81</v>
      </c>
      <c r="Q3215" s="9" t="s">
        <v>8315</v>
      </c>
      <c r="R3215" t="s">
        <v>8316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>
        <f t="shared" si="305"/>
        <v>6</v>
      </c>
    </row>
    <row r="3216" spans="1:22" ht="60" hidden="1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1"/>
        <v>102</v>
      </c>
      <c r="P3216">
        <f t="shared" si="300"/>
        <v>106.57</v>
      </c>
      <c r="Q3216" s="9" t="s">
        <v>8315</v>
      </c>
      <c r="R3216" t="s">
        <v>8316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2015</v>
      </c>
      <c r="V3216">
        <f t="shared" si="305"/>
        <v>11</v>
      </c>
    </row>
    <row r="3217" spans="1:22" ht="60" hidden="1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1"/>
        <v>100</v>
      </c>
      <c r="P3217">
        <f t="shared" si="300"/>
        <v>262.11</v>
      </c>
      <c r="Q3217" s="9" t="s">
        <v>8315</v>
      </c>
      <c r="R3217" t="s">
        <v>8316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>
        <f t="shared" si="305"/>
        <v>8</v>
      </c>
    </row>
    <row r="3218" spans="1:22" ht="60" hidden="1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1"/>
        <v>100</v>
      </c>
      <c r="P3218">
        <f t="shared" si="300"/>
        <v>57.17</v>
      </c>
      <c r="Q3218" s="9" t="s">
        <v>8315</v>
      </c>
      <c r="R3218" t="s">
        <v>8316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>
        <f t="shared" si="305"/>
        <v>6</v>
      </c>
    </row>
    <row r="3219" spans="1:22" ht="45" hidden="1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1"/>
        <v>116</v>
      </c>
      <c r="P3219">
        <f t="shared" si="300"/>
        <v>50.2</v>
      </c>
      <c r="Q3219" s="9" t="s">
        <v>8315</v>
      </c>
      <c r="R3219" t="s">
        <v>8316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>
        <f t="shared" si="305"/>
        <v>10</v>
      </c>
    </row>
    <row r="3220" spans="1:22" ht="60" hidden="1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1"/>
        <v>102</v>
      </c>
      <c r="P3220">
        <f t="shared" si="300"/>
        <v>66.59</v>
      </c>
      <c r="Q3220" s="9" t="s">
        <v>8315</v>
      </c>
      <c r="R3220" t="s">
        <v>8316</v>
      </c>
      <c r="S3220" s="13">
        <f t="shared" si="302"/>
        <v>41971.002152777779</v>
      </c>
      <c r="T3220" s="13">
        <f t="shared" si="303"/>
        <v>42004</v>
      </c>
      <c r="U3220">
        <f t="shared" si="304"/>
        <v>2014</v>
      </c>
      <c r="V3220">
        <f t="shared" si="305"/>
        <v>11</v>
      </c>
    </row>
    <row r="3221" spans="1:22" ht="45" hidden="1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1"/>
        <v>100</v>
      </c>
      <c r="P3221">
        <f t="shared" si="300"/>
        <v>168.25</v>
      </c>
      <c r="Q3221" s="9" t="s">
        <v>8315</v>
      </c>
      <c r="R3221" t="s">
        <v>8316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>
        <f t="shared" si="305"/>
        <v>2</v>
      </c>
    </row>
    <row r="3222" spans="1:22" ht="30" hidden="1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1"/>
        <v>101</v>
      </c>
      <c r="P3222">
        <f t="shared" si="300"/>
        <v>256.37</v>
      </c>
      <c r="Q3222" s="9" t="s">
        <v>8315</v>
      </c>
      <c r="R3222" t="s">
        <v>8316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2017</v>
      </c>
      <c r="V3222">
        <f t="shared" si="305"/>
        <v>2</v>
      </c>
    </row>
    <row r="3223" spans="1:22" ht="60" hidden="1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1"/>
        <v>103</v>
      </c>
      <c r="P3223">
        <f t="shared" si="300"/>
        <v>36.61</v>
      </c>
      <c r="Q3223" s="9" t="s">
        <v>8315</v>
      </c>
      <c r="R3223" t="s">
        <v>8316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>
        <f t="shared" si="305"/>
        <v>5</v>
      </c>
    </row>
    <row r="3224" spans="1:22" ht="45" hidden="1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1"/>
        <v>125</v>
      </c>
      <c r="P3224">
        <f t="shared" si="300"/>
        <v>37.14</v>
      </c>
      <c r="Q3224" s="9" t="s">
        <v>8315</v>
      </c>
      <c r="R3224" t="s">
        <v>8316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>
        <f t="shared" si="305"/>
        <v>9</v>
      </c>
    </row>
    <row r="3225" spans="1:22" ht="30" hidden="1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1"/>
        <v>110</v>
      </c>
      <c r="P3225">
        <f t="shared" si="300"/>
        <v>45.88</v>
      </c>
      <c r="Q3225" s="9" t="s">
        <v>8315</v>
      </c>
      <c r="R3225" t="s">
        <v>8316</v>
      </c>
      <c r="S3225" s="13">
        <f t="shared" si="302"/>
        <v>42206.835370370376</v>
      </c>
      <c r="T3225" s="13">
        <f t="shared" si="303"/>
        <v>42236.835370370376</v>
      </c>
      <c r="U3225">
        <f t="shared" si="304"/>
        <v>2015</v>
      </c>
      <c r="V3225">
        <f t="shared" si="305"/>
        <v>7</v>
      </c>
    </row>
    <row r="3226" spans="1:22" ht="60" hidden="1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1"/>
        <v>102</v>
      </c>
      <c r="P3226">
        <f t="shared" si="300"/>
        <v>141.71</v>
      </c>
      <c r="Q3226" s="9" t="s">
        <v>8315</v>
      </c>
      <c r="R3226" t="s">
        <v>8316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2016</v>
      </c>
      <c r="V3226">
        <f t="shared" si="305"/>
        <v>11</v>
      </c>
    </row>
    <row r="3227" spans="1:22" ht="45" hidden="1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1"/>
        <v>102</v>
      </c>
      <c r="P3227">
        <f t="shared" si="300"/>
        <v>52.49</v>
      </c>
      <c r="Q3227" s="9" t="s">
        <v>8315</v>
      </c>
      <c r="R3227" t="s">
        <v>8316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2016</v>
      </c>
      <c r="V3227">
        <f t="shared" si="305"/>
        <v>5</v>
      </c>
    </row>
    <row r="3228" spans="1:22" ht="45" hidden="1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1"/>
        <v>104</v>
      </c>
      <c r="P3228">
        <f t="shared" si="300"/>
        <v>59.52</v>
      </c>
      <c r="Q3228" s="9" t="s">
        <v>8315</v>
      </c>
      <c r="R3228" t="s">
        <v>8316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>
        <f t="shared" si="305"/>
        <v>9</v>
      </c>
    </row>
    <row r="3229" spans="1:22" ht="60" hidden="1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1"/>
        <v>125</v>
      </c>
      <c r="P3229">
        <f t="shared" ref="P3229:P3292" si="306">IFERROR(ROUND(E3229/L3229,2),0)</f>
        <v>50</v>
      </c>
      <c r="Q3229" s="9" t="s">
        <v>8315</v>
      </c>
      <c r="R3229" t="s">
        <v>8316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2016</v>
      </c>
      <c r="V3229">
        <f t="shared" si="305"/>
        <v>12</v>
      </c>
    </row>
    <row r="3230" spans="1:22" ht="30" hidden="1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1"/>
        <v>102</v>
      </c>
      <c r="P3230">
        <f t="shared" si="306"/>
        <v>193.62</v>
      </c>
      <c r="Q3230" s="9" t="s">
        <v>8315</v>
      </c>
      <c r="R3230" t="s">
        <v>8316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>
        <f t="shared" si="305"/>
        <v>11</v>
      </c>
    </row>
    <row r="3231" spans="1:22" ht="45" hidden="1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1"/>
        <v>108</v>
      </c>
      <c r="P3231">
        <f t="shared" si="306"/>
        <v>106.8</v>
      </c>
      <c r="Q3231" s="9" t="s">
        <v>8315</v>
      </c>
      <c r="R3231" t="s">
        <v>8316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>
        <f t="shared" si="305"/>
        <v>10</v>
      </c>
    </row>
    <row r="3232" spans="1:22" ht="60" hidden="1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1"/>
        <v>110</v>
      </c>
      <c r="P3232">
        <f t="shared" si="306"/>
        <v>77.22</v>
      </c>
      <c r="Q3232" s="9" t="s">
        <v>8315</v>
      </c>
      <c r="R3232" t="s">
        <v>8316</v>
      </c>
      <c r="S3232" s="13">
        <f t="shared" si="302"/>
        <v>41898.168125000004</v>
      </c>
      <c r="T3232" s="13">
        <f t="shared" si="303"/>
        <v>41913.165972222225</v>
      </c>
      <c r="U3232">
        <f t="shared" si="304"/>
        <v>2014</v>
      </c>
      <c r="V3232">
        <f t="shared" si="305"/>
        <v>9</v>
      </c>
    </row>
    <row r="3233" spans="1:22" ht="45" hidden="1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1"/>
        <v>161</v>
      </c>
      <c r="P3233">
        <f t="shared" si="306"/>
        <v>57.5</v>
      </c>
      <c r="Q3233" s="9" t="s">
        <v>8315</v>
      </c>
      <c r="R3233" t="s">
        <v>8316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>
        <f t="shared" si="305"/>
        <v>3</v>
      </c>
    </row>
    <row r="3234" spans="1:22" ht="45" hidden="1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1"/>
        <v>131</v>
      </c>
      <c r="P3234">
        <f t="shared" si="306"/>
        <v>50.46</v>
      </c>
      <c r="Q3234" s="9" t="s">
        <v>8315</v>
      </c>
      <c r="R3234" t="s">
        <v>8316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>
        <f t="shared" si="305"/>
        <v>4</v>
      </c>
    </row>
    <row r="3235" spans="1:22" ht="45" hidden="1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1"/>
        <v>119</v>
      </c>
      <c r="P3235">
        <f t="shared" si="306"/>
        <v>97.38</v>
      </c>
      <c r="Q3235" s="9" t="s">
        <v>8315</v>
      </c>
      <c r="R3235" t="s">
        <v>8316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>
        <f t="shared" si="305"/>
        <v>1</v>
      </c>
    </row>
    <row r="3236" spans="1:22" ht="60" hidden="1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1"/>
        <v>100</v>
      </c>
      <c r="P3236">
        <f t="shared" si="306"/>
        <v>34.92</v>
      </c>
      <c r="Q3236" s="9" t="s">
        <v>8315</v>
      </c>
      <c r="R3236" t="s">
        <v>8316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2016</v>
      </c>
      <c r="V3236">
        <f t="shared" si="305"/>
        <v>12</v>
      </c>
    </row>
    <row r="3237" spans="1:22" ht="60" hidden="1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1"/>
        <v>103</v>
      </c>
      <c r="P3237">
        <f t="shared" si="306"/>
        <v>85.53</v>
      </c>
      <c r="Q3237" s="9" t="s">
        <v>8315</v>
      </c>
      <c r="R3237" t="s">
        <v>8316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>
        <f t="shared" si="305"/>
        <v>6</v>
      </c>
    </row>
    <row r="3238" spans="1:22" ht="60" hidden="1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1"/>
        <v>101</v>
      </c>
      <c r="P3238">
        <f t="shared" si="306"/>
        <v>182.91</v>
      </c>
      <c r="Q3238" s="9" t="s">
        <v>8315</v>
      </c>
      <c r="R3238" t="s">
        <v>8316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>
        <f t="shared" si="305"/>
        <v>11</v>
      </c>
    </row>
    <row r="3239" spans="1:22" ht="30" hidden="1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1"/>
        <v>101</v>
      </c>
      <c r="P3239">
        <f t="shared" si="306"/>
        <v>131.13999999999999</v>
      </c>
      <c r="Q3239" s="9" t="s">
        <v>8315</v>
      </c>
      <c r="R3239" t="s">
        <v>8316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>
        <f t="shared" si="305"/>
        <v>9</v>
      </c>
    </row>
    <row r="3240" spans="1:22" ht="60" hidden="1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1"/>
        <v>112</v>
      </c>
      <c r="P3240">
        <f t="shared" si="306"/>
        <v>39.81</v>
      </c>
      <c r="Q3240" s="9" t="s">
        <v>8315</v>
      </c>
      <c r="R3240" t="s">
        <v>8316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>
        <f t="shared" si="305"/>
        <v>6</v>
      </c>
    </row>
    <row r="3241" spans="1:22" ht="60" hidden="1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1"/>
        <v>106</v>
      </c>
      <c r="P3241">
        <f t="shared" si="306"/>
        <v>59.7</v>
      </c>
      <c r="Q3241" s="9" t="s">
        <v>8315</v>
      </c>
      <c r="R3241" t="s">
        <v>8316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>
        <f t="shared" si="305"/>
        <v>10</v>
      </c>
    </row>
    <row r="3242" spans="1:22" ht="60" hidden="1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1"/>
        <v>101</v>
      </c>
      <c r="P3242">
        <f t="shared" si="306"/>
        <v>88.74</v>
      </c>
      <c r="Q3242" s="9" t="s">
        <v>8315</v>
      </c>
      <c r="R3242" t="s">
        <v>8316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>
        <f t="shared" si="305"/>
        <v>1</v>
      </c>
    </row>
    <row r="3243" spans="1:22" ht="60" hidden="1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1"/>
        <v>115</v>
      </c>
      <c r="P3243">
        <f t="shared" si="306"/>
        <v>58.69</v>
      </c>
      <c r="Q3243" s="9" t="s">
        <v>8315</v>
      </c>
      <c r="R3243" t="s">
        <v>8316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>
        <f t="shared" si="305"/>
        <v>9</v>
      </c>
    </row>
    <row r="3244" spans="1:22" ht="45" hidden="1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1"/>
        <v>127</v>
      </c>
      <c r="P3244">
        <f t="shared" si="306"/>
        <v>69.569999999999993</v>
      </c>
      <c r="Q3244" s="9" t="s">
        <v>8315</v>
      </c>
      <c r="R3244" t="s">
        <v>8316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>
        <f t="shared" si="305"/>
        <v>8</v>
      </c>
    </row>
    <row r="3245" spans="1:22" ht="45" hidden="1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1"/>
        <v>103</v>
      </c>
      <c r="P3245">
        <f t="shared" si="306"/>
        <v>115.87</v>
      </c>
      <c r="Q3245" s="9" t="s">
        <v>8315</v>
      </c>
      <c r="R3245" t="s">
        <v>8316</v>
      </c>
      <c r="S3245" s="13">
        <f t="shared" si="302"/>
        <v>42262.096782407403</v>
      </c>
      <c r="T3245" s="13">
        <f t="shared" si="303"/>
        <v>42286</v>
      </c>
      <c r="U3245">
        <f t="shared" si="304"/>
        <v>2015</v>
      </c>
      <c r="V3245">
        <f t="shared" si="305"/>
        <v>9</v>
      </c>
    </row>
    <row r="3246" spans="1:22" ht="45" hidden="1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1"/>
        <v>103</v>
      </c>
      <c r="P3246">
        <f t="shared" si="306"/>
        <v>23.87</v>
      </c>
      <c r="Q3246" s="9" t="s">
        <v>8315</v>
      </c>
      <c r="R3246" t="s">
        <v>8316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>
        <f t="shared" si="305"/>
        <v>11</v>
      </c>
    </row>
    <row r="3247" spans="1:22" ht="45" hidden="1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1"/>
        <v>104</v>
      </c>
      <c r="P3247">
        <f t="shared" si="306"/>
        <v>81.13</v>
      </c>
      <c r="Q3247" s="9" t="s">
        <v>8315</v>
      </c>
      <c r="R3247" t="s">
        <v>8316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>
        <f t="shared" si="305"/>
        <v>5</v>
      </c>
    </row>
    <row r="3248" spans="1:22" ht="45" hidden="1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1"/>
        <v>111</v>
      </c>
      <c r="P3248">
        <f t="shared" si="306"/>
        <v>57.63</v>
      </c>
      <c r="Q3248" s="9" t="s">
        <v>8315</v>
      </c>
      <c r="R3248" t="s">
        <v>8316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>
        <f t="shared" si="305"/>
        <v>8</v>
      </c>
    </row>
    <row r="3249" spans="1:22" ht="60" hidden="1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1"/>
        <v>106</v>
      </c>
      <c r="P3249">
        <f t="shared" si="306"/>
        <v>46.43</v>
      </c>
      <c r="Q3249" s="9" t="s">
        <v>8315</v>
      </c>
      <c r="R3249" t="s">
        <v>8316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>
        <f t="shared" si="305"/>
        <v>6</v>
      </c>
    </row>
    <row r="3250" spans="1:22" ht="30" hidden="1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1"/>
        <v>101</v>
      </c>
      <c r="P3250">
        <f t="shared" si="306"/>
        <v>60.48</v>
      </c>
      <c r="Q3250" s="9" t="s">
        <v>8315</v>
      </c>
      <c r="R3250" t="s">
        <v>8316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>
        <f t="shared" si="305"/>
        <v>3</v>
      </c>
    </row>
    <row r="3251" spans="1:22" ht="60" hidden="1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1"/>
        <v>105</v>
      </c>
      <c r="P3251">
        <f t="shared" si="306"/>
        <v>65.58</v>
      </c>
      <c r="Q3251" s="9" t="s">
        <v>8315</v>
      </c>
      <c r="R3251" t="s">
        <v>8316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>
        <f t="shared" si="305"/>
        <v>5</v>
      </c>
    </row>
    <row r="3252" spans="1:22" ht="60" hidden="1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1"/>
        <v>102</v>
      </c>
      <c r="P3252">
        <f t="shared" si="306"/>
        <v>119.19</v>
      </c>
      <c r="Q3252" s="9" t="s">
        <v>8315</v>
      </c>
      <c r="R3252" t="s">
        <v>8316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>
        <f t="shared" si="305"/>
        <v>10</v>
      </c>
    </row>
    <row r="3253" spans="1:22" ht="60" hidden="1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1"/>
        <v>111</v>
      </c>
      <c r="P3253">
        <f t="shared" si="306"/>
        <v>83.05</v>
      </c>
      <c r="Q3253" s="9" t="s">
        <v>8315</v>
      </c>
      <c r="R3253" t="s">
        <v>8316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>
        <f t="shared" si="305"/>
        <v>5</v>
      </c>
    </row>
    <row r="3254" spans="1:22" ht="45" hidden="1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1"/>
        <v>128</v>
      </c>
      <c r="P3254">
        <f t="shared" si="306"/>
        <v>57.52</v>
      </c>
      <c r="Q3254" s="9" t="s">
        <v>8315</v>
      </c>
      <c r="R3254" t="s">
        <v>8316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>
        <f t="shared" si="305"/>
        <v>8</v>
      </c>
    </row>
    <row r="3255" spans="1:22" ht="45" hidden="1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1"/>
        <v>102</v>
      </c>
      <c r="P3255">
        <f t="shared" si="306"/>
        <v>177.09</v>
      </c>
      <c r="Q3255" s="9" t="s">
        <v>8315</v>
      </c>
      <c r="R3255" t="s">
        <v>8316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>
        <f t="shared" si="305"/>
        <v>8</v>
      </c>
    </row>
    <row r="3256" spans="1:22" ht="60" hidden="1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1"/>
        <v>101</v>
      </c>
      <c r="P3256">
        <f t="shared" si="306"/>
        <v>70.77</v>
      </c>
      <c r="Q3256" s="9" t="s">
        <v>8315</v>
      </c>
      <c r="R3256" t="s">
        <v>8316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>
        <f t="shared" si="305"/>
        <v>2</v>
      </c>
    </row>
    <row r="3257" spans="1:22" ht="60" hidden="1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1"/>
        <v>175</v>
      </c>
      <c r="P3257">
        <f t="shared" si="306"/>
        <v>29.17</v>
      </c>
      <c r="Q3257" s="9" t="s">
        <v>8315</v>
      </c>
      <c r="R3257" t="s">
        <v>8316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>
        <f t="shared" si="305"/>
        <v>9</v>
      </c>
    </row>
    <row r="3258" spans="1:22" ht="45" hidden="1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1"/>
        <v>128</v>
      </c>
      <c r="P3258">
        <f t="shared" si="306"/>
        <v>72.760000000000005</v>
      </c>
      <c r="Q3258" s="9" t="s">
        <v>8315</v>
      </c>
      <c r="R3258" t="s">
        <v>8316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>
        <f t="shared" si="305"/>
        <v>5</v>
      </c>
    </row>
    <row r="3259" spans="1:22" ht="60" hidden="1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1"/>
        <v>106</v>
      </c>
      <c r="P3259">
        <f t="shared" si="306"/>
        <v>51.85</v>
      </c>
      <c r="Q3259" s="9" t="s">
        <v>8315</v>
      </c>
      <c r="R3259" t="s">
        <v>8316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>
        <f t="shared" si="305"/>
        <v>1</v>
      </c>
    </row>
    <row r="3260" spans="1:22" ht="45" hidden="1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1"/>
        <v>105</v>
      </c>
      <c r="P3260">
        <f t="shared" si="306"/>
        <v>98.2</v>
      </c>
      <c r="Q3260" s="9" t="s">
        <v>8315</v>
      </c>
      <c r="R3260" t="s">
        <v>8316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2014</v>
      </c>
      <c r="V3260">
        <f t="shared" si="305"/>
        <v>12</v>
      </c>
    </row>
    <row r="3261" spans="1:22" ht="60" hidden="1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1"/>
        <v>106</v>
      </c>
      <c r="P3261">
        <f t="shared" si="306"/>
        <v>251.74</v>
      </c>
      <c r="Q3261" s="9" t="s">
        <v>8315</v>
      </c>
      <c r="R3261" t="s">
        <v>8316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>
        <f t="shared" si="305"/>
        <v>9</v>
      </c>
    </row>
    <row r="3262" spans="1:22" ht="45" hidden="1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1"/>
        <v>109</v>
      </c>
      <c r="P3262">
        <f t="shared" si="306"/>
        <v>74.819999999999993</v>
      </c>
      <c r="Q3262" s="9" t="s">
        <v>8315</v>
      </c>
      <c r="R3262" t="s">
        <v>8316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>
        <f t="shared" si="305"/>
        <v>10</v>
      </c>
    </row>
    <row r="3263" spans="1:22" ht="45" hidden="1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1"/>
        <v>100</v>
      </c>
      <c r="P3263">
        <f t="shared" si="306"/>
        <v>67.650000000000006</v>
      </c>
      <c r="Q3263" s="9" t="s">
        <v>8315</v>
      </c>
      <c r="R3263" t="s">
        <v>8316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>
        <f t="shared" si="305"/>
        <v>6</v>
      </c>
    </row>
    <row r="3264" spans="1:22" ht="30" hidden="1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1"/>
        <v>103</v>
      </c>
      <c r="P3264">
        <f t="shared" si="306"/>
        <v>93.81</v>
      </c>
      <c r="Q3264" s="9" t="s">
        <v>8315</v>
      </c>
      <c r="R3264" t="s">
        <v>8316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>
        <f t="shared" si="305"/>
        <v>11</v>
      </c>
    </row>
    <row r="3265" spans="1:22" ht="45" hidden="1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1"/>
        <v>112</v>
      </c>
      <c r="P3265">
        <f t="shared" si="306"/>
        <v>41.24</v>
      </c>
      <c r="Q3265" s="9" t="s">
        <v>8315</v>
      </c>
      <c r="R3265" t="s">
        <v>8316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2015</v>
      </c>
      <c r="V3265">
        <f t="shared" si="305"/>
        <v>10</v>
      </c>
    </row>
    <row r="3266" spans="1:22" ht="45" hidden="1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1"/>
        <v>103</v>
      </c>
      <c r="P3266">
        <f t="shared" si="306"/>
        <v>52.55</v>
      </c>
      <c r="Q3266" s="9" t="s">
        <v>8315</v>
      </c>
      <c r="R3266" t="s">
        <v>8316</v>
      </c>
      <c r="S3266" s="13">
        <f t="shared" si="302"/>
        <v>42016.800208333334</v>
      </c>
      <c r="T3266" s="13">
        <f t="shared" si="303"/>
        <v>42032.916666666672</v>
      </c>
      <c r="U3266">
        <f t="shared" si="304"/>
        <v>2015</v>
      </c>
      <c r="V3266">
        <f t="shared" si="305"/>
        <v>1</v>
      </c>
    </row>
    <row r="3267" spans="1:22" ht="45" hidden="1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7">ROUND(E3267/D3267*100,0)</f>
        <v>164</v>
      </c>
      <c r="P3267">
        <f t="shared" si="306"/>
        <v>70.290000000000006</v>
      </c>
      <c r="Q3267" s="9" t="s">
        <v>8315</v>
      </c>
      <c r="R3267" t="s">
        <v>8316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>
        <f t="shared" ref="U3267:U3330" si="310">YEAR(S3267)</f>
        <v>2015</v>
      </c>
      <c r="V3267">
        <f t="shared" ref="V3267:V3330" si="311">MONTH(S3267)</f>
        <v>11</v>
      </c>
    </row>
    <row r="3268" spans="1:22" ht="45" hidden="1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7"/>
        <v>131</v>
      </c>
      <c r="P3268">
        <f t="shared" si="306"/>
        <v>48.33</v>
      </c>
      <c r="Q3268" s="9" t="s">
        <v>8315</v>
      </c>
      <c r="R3268" t="s">
        <v>8316</v>
      </c>
      <c r="S3268" s="13">
        <f t="shared" si="308"/>
        <v>42136.536134259266</v>
      </c>
      <c r="T3268" s="13">
        <f t="shared" si="309"/>
        <v>42167.875</v>
      </c>
      <c r="U3268">
        <f t="shared" si="310"/>
        <v>2015</v>
      </c>
      <c r="V3268">
        <f t="shared" si="311"/>
        <v>5</v>
      </c>
    </row>
    <row r="3269" spans="1:22" ht="60" hidden="1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7"/>
        <v>102</v>
      </c>
      <c r="P3269">
        <f t="shared" si="306"/>
        <v>53.18</v>
      </c>
      <c r="Q3269" s="9" t="s">
        <v>8315</v>
      </c>
      <c r="R3269" t="s">
        <v>8316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>
        <f t="shared" si="311"/>
        <v>6</v>
      </c>
    </row>
    <row r="3270" spans="1:22" ht="45" hidden="1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7"/>
        <v>128</v>
      </c>
      <c r="P3270">
        <f t="shared" si="306"/>
        <v>60.95</v>
      </c>
      <c r="Q3270" s="9" t="s">
        <v>8315</v>
      </c>
      <c r="R3270" t="s">
        <v>8316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>
        <f t="shared" si="311"/>
        <v>8</v>
      </c>
    </row>
    <row r="3271" spans="1:22" ht="45" hidden="1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7"/>
        <v>102</v>
      </c>
      <c r="P3271">
        <f t="shared" si="306"/>
        <v>116</v>
      </c>
      <c r="Q3271" s="9" t="s">
        <v>8315</v>
      </c>
      <c r="R3271" t="s">
        <v>8316</v>
      </c>
      <c r="S3271" s="13">
        <f t="shared" si="308"/>
        <v>42137.395798611105</v>
      </c>
      <c r="T3271" s="13">
        <f t="shared" si="309"/>
        <v>42171.458333333328</v>
      </c>
      <c r="U3271">
        <f t="shared" si="310"/>
        <v>2015</v>
      </c>
      <c r="V3271">
        <f t="shared" si="311"/>
        <v>5</v>
      </c>
    </row>
    <row r="3272" spans="1:22" ht="60" hidden="1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7"/>
        <v>102</v>
      </c>
      <c r="P3272">
        <f t="shared" si="306"/>
        <v>61</v>
      </c>
      <c r="Q3272" s="9" t="s">
        <v>8315</v>
      </c>
      <c r="R3272" t="s">
        <v>8316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>
        <f t="shared" si="311"/>
        <v>6</v>
      </c>
    </row>
    <row r="3273" spans="1:22" ht="30" hidden="1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7"/>
        <v>130</v>
      </c>
      <c r="P3273">
        <f t="shared" si="306"/>
        <v>38.24</v>
      </c>
      <c r="Q3273" s="9" t="s">
        <v>8315</v>
      </c>
      <c r="R3273" t="s">
        <v>8316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>
        <f t="shared" si="311"/>
        <v>10</v>
      </c>
    </row>
    <row r="3274" spans="1:22" ht="45" hidden="1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7"/>
        <v>154</v>
      </c>
      <c r="P3274">
        <f t="shared" si="306"/>
        <v>106.5</v>
      </c>
      <c r="Q3274" s="9" t="s">
        <v>8315</v>
      </c>
      <c r="R3274" t="s">
        <v>8316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>
        <f t="shared" si="311"/>
        <v>10</v>
      </c>
    </row>
    <row r="3275" spans="1:22" ht="60" hidden="1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7"/>
        <v>107</v>
      </c>
      <c r="P3275">
        <f t="shared" si="306"/>
        <v>204.57</v>
      </c>
      <c r="Q3275" s="9" t="s">
        <v>8315</v>
      </c>
      <c r="R3275" t="s">
        <v>8316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>
        <f t="shared" si="311"/>
        <v>8</v>
      </c>
    </row>
    <row r="3276" spans="1:22" ht="45" hidden="1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7"/>
        <v>101</v>
      </c>
      <c r="P3276">
        <f t="shared" si="306"/>
        <v>54.91</v>
      </c>
      <c r="Q3276" s="9" t="s">
        <v>8315</v>
      </c>
      <c r="R3276" t="s">
        <v>8316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2016</v>
      </c>
      <c r="V3276">
        <f t="shared" si="311"/>
        <v>1</v>
      </c>
    </row>
    <row r="3277" spans="1:22" ht="60" hidden="1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7"/>
        <v>100</v>
      </c>
      <c r="P3277">
        <f t="shared" si="306"/>
        <v>150.41999999999999</v>
      </c>
      <c r="Q3277" s="9" t="s">
        <v>8315</v>
      </c>
      <c r="R3277" t="s">
        <v>8316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2015</v>
      </c>
      <c r="V3277">
        <f t="shared" si="311"/>
        <v>1</v>
      </c>
    </row>
    <row r="3278" spans="1:22" ht="60" hidden="1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7"/>
        <v>117</v>
      </c>
      <c r="P3278">
        <f t="shared" si="306"/>
        <v>52.58</v>
      </c>
      <c r="Q3278" s="9" t="s">
        <v>8315</v>
      </c>
      <c r="R3278" t="s">
        <v>8316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>
        <f t="shared" si="311"/>
        <v>2</v>
      </c>
    </row>
    <row r="3279" spans="1:22" ht="60" hidden="1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7"/>
        <v>109</v>
      </c>
      <c r="P3279">
        <f t="shared" si="306"/>
        <v>54.3</v>
      </c>
      <c r="Q3279" s="9" t="s">
        <v>8315</v>
      </c>
      <c r="R3279" t="s">
        <v>8316</v>
      </c>
      <c r="S3279" s="13">
        <f t="shared" si="308"/>
        <v>41931.682939814818</v>
      </c>
      <c r="T3279" s="13">
        <f t="shared" si="309"/>
        <v>41961.724606481483</v>
      </c>
      <c r="U3279">
        <f t="shared" si="310"/>
        <v>2014</v>
      </c>
      <c r="V3279">
        <f t="shared" si="311"/>
        <v>10</v>
      </c>
    </row>
    <row r="3280" spans="1:22" ht="60" hidden="1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7"/>
        <v>103</v>
      </c>
      <c r="P3280">
        <f t="shared" si="306"/>
        <v>76.03</v>
      </c>
      <c r="Q3280" s="9" t="s">
        <v>8315</v>
      </c>
      <c r="R3280" t="s">
        <v>8316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>
        <f t="shared" si="311"/>
        <v>4</v>
      </c>
    </row>
    <row r="3281" spans="1:22" ht="60" hidden="1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7"/>
        <v>114</v>
      </c>
      <c r="P3281">
        <f t="shared" si="306"/>
        <v>105.21</v>
      </c>
      <c r="Q3281" s="9" t="s">
        <v>8315</v>
      </c>
      <c r="R3281" t="s">
        <v>8316</v>
      </c>
      <c r="S3281" s="13">
        <f t="shared" si="308"/>
        <v>42431.102534722217</v>
      </c>
      <c r="T3281" s="13">
        <f t="shared" si="309"/>
        <v>42461.06086805556</v>
      </c>
      <c r="U3281">
        <f t="shared" si="310"/>
        <v>2016</v>
      </c>
      <c r="V3281">
        <f t="shared" si="311"/>
        <v>3</v>
      </c>
    </row>
    <row r="3282" spans="1:22" ht="60" hidden="1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7"/>
        <v>103</v>
      </c>
      <c r="P3282">
        <f t="shared" si="306"/>
        <v>68.67</v>
      </c>
      <c r="Q3282" s="9" t="s">
        <v>8315</v>
      </c>
      <c r="R3282" t="s">
        <v>8316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>
        <f t="shared" si="311"/>
        <v>4</v>
      </c>
    </row>
    <row r="3283" spans="1:22" ht="45" hidden="1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7"/>
        <v>122</v>
      </c>
      <c r="P3283">
        <f t="shared" si="306"/>
        <v>129.36000000000001</v>
      </c>
      <c r="Q3283" s="9" t="s">
        <v>8315</v>
      </c>
      <c r="R3283" t="s">
        <v>8316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>
        <f t="shared" si="311"/>
        <v>8</v>
      </c>
    </row>
    <row r="3284" spans="1:22" ht="60" hidden="1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7"/>
        <v>103</v>
      </c>
      <c r="P3284">
        <f t="shared" si="306"/>
        <v>134.26</v>
      </c>
      <c r="Q3284" s="9" t="s">
        <v>8315</v>
      </c>
      <c r="R3284" t="s">
        <v>8316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>
        <f t="shared" si="311"/>
        <v>3</v>
      </c>
    </row>
    <row r="3285" spans="1:22" ht="60" hidden="1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7"/>
        <v>105</v>
      </c>
      <c r="P3285">
        <f t="shared" si="306"/>
        <v>17.829999999999998</v>
      </c>
      <c r="Q3285" s="9" t="s">
        <v>8315</v>
      </c>
      <c r="R3285" t="s">
        <v>8316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2016</v>
      </c>
      <c r="V3285">
        <f t="shared" si="311"/>
        <v>1</v>
      </c>
    </row>
    <row r="3286" spans="1:22" ht="45" hidden="1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7"/>
        <v>102</v>
      </c>
      <c r="P3286">
        <f t="shared" si="306"/>
        <v>203.2</v>
      </c>
      <c r="Q3286" s="9" t="s">
        <v>8315</v>
      </c>
      <c r="R3286" t="s">
        <v>8316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>
        <f t="shared" si="311"/>
        <v>1</v>
      </c>
    </row>
    <row r="3287" spans="1:22" hidden="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7"/>
        <v>112</v>
      </c>
      <c r="P3287">
        <f t="shared" si="306"/>
        <v>69.19</v>
      </c>
      <c r="Q3287" s="9" t="s">
        <v>8315</v>
      </c>
      <c r="R3287" t="s">
        <v>8316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>
        <f t="shared" si="311"/>
        <v>1</v>
      </c>
    </row>
    <row r="3288" spans="1:22" ht="60" hidden="1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7"/>
        <v>102</v>
      </c>
      <c r="P3288">
        <f t="shared" si="306"/>
        <v>125.12</v>
      </c>
      <c r="Q3288" s="9" t="s">
        <v>8315</v>
      </c>
      <c r="R3288" t="s">
        <v>8316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>
        <f t="shared" si="311"/>
        <v>7</v>
      </c>
    </row>
    <row r="3289" spans="1:22" ht="30" hidden="1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7"/>
        <v>100</v>
      </c>
      <c r="P3289">
        <f t="shared" si="306"/>
        <v>73.53</v>
      </c>
      <c r="Q3289" s="9" t="s">
        <v>8315</v>
      </c>
      <c r="R3289" t="s">
        <v>8316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>
        <f t="shared" si="311"/>
        <v>11</v>
      </c>
    </row>
    <row r="3290" spans="1:22" ht="60" hidden="1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7"/>
        <v>100</v>
      </c>
      <c r="P3290">
        <f t="shared" si="306"/>
        <v>48.44</v>
      </c>
      <c r="Q3290" s="9" t="s">
        <v>8315</v>
      </c>
      <c r="R3290" t="s">
        <v>8316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>
        <f t="shared" si="311"/>
        <v>5</v>
      </c>
    </row>
    <row r="3291" spans="1:22" ht="60" hidden="1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7"/>
        <v>133</v>
      </c>
      <c r="P3291">
        <f t="shared" si="306"/>
        <v>26.61</v>
      </c>
      <c r="Q3291" s="9" t="s">
        <v>8315</v>
      </c>
      <c r="R3291" t="s">
        <v>8316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>
        <f t="shared" si="311"/>
        <v>1</v>
      </c>
    </row>
    <row r="3292" spans="1:22" ht="75" hidden="1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7"/>
        <v>121</v>
      </c>
      <c r="P3292">
        <f t="shared" si="306"/>
        <v>33.67</v>
      </c>
      <c r="Q3292" s="9" t="s">
        <v>8315</v>
      </c>
      <c r="R3292" t="s">
        <v>8316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>
        <f t="shared" si="311"/>
        <v>2</v>
      </c>
    </row>
    <row r="3293" spans="1:22" ht="60" hidden="1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7"/>
        <v>114</v>
      </c>
      <c r="P3293">
        <f t="shared" ref="P3293:P3356" si="312">IFERROR(ROUND(E3293/L3293,2),0)</f>
        <v>40.71</v>
      </c>
      <c r="Q3293" s="9" t="s">
        <v>8315</v>
      </c>
      <c r="R3293" t="s">
        <v>8316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>
        <f t="shared" si="311"/>
        <v>8</v>
      </c>
    </row>
    <row r="3294" spans="1:22" ht="45" hidden="1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7"/>
        <v>286</v>
      </c>
      <c r="P3294">
        <f t="shared" si="312"/>
        <v>19.27</v>
      </c>
      <c r="Q3294" s="9" t="s">
        <v>8315</v>
      </c>
      <c r="R3294" t="s">
        <v>8316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>
        <f t="shared" si="311"/>
        <v>10</v>
      </c>
    </row>
    <row r="3295" spans="1:22" ht="60" hidden="1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7"/>
        <v>170</v>
      </c>
      <c r="P3295">
        <f t="shared" si="312"/>
        <v>84.29</v>
      </c>
      <c r="Q3295" s="9" t="s">
        <v>8315</v>
      </c>
      <c r="R3295" t="s">
        <v>8316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>
        <f t="shared" si="311"/>
        <v>2</v>
      </c>
    </row>
    <row r="3296" spans="1:22" ht="60" hidden="1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7"/>
        <v>118</v>
      </c>
      <c r="P3296">
        <f t="shared" si="312"/>
        <v>29.58</v>
      </c>
      <c r="Q3296" s="9" t="s">
        <v>8315</v>
      </c>
      <c r="R3296" t="s">
        <v>8316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>
        <f t="shared" si="311"/>
        <v>5</v>
      </c>
    </row>
    <row r="3297" spans="1:22" ht="60" hidden="1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7"/>
        <v>103</v>
      </c>
      <c r="P3297">
        <f t="shared" si="312"/>
        <v>26.67</v>
      </c>
      <c r="Q3297" s="9" t="s">
        <v>8315</v>
      </c>
      <c r="R3297" t="s">
        <v>8316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>
        <f t="shared" si="311"/>
        <v>8</v>
      </c>
    </row>
    <row r="3298" spans="1:22" ht="60" hidden="1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7"/>
        <v>144</v>
      </c>
      <c r="P3298">
        <f t="shared" si="312"/>
        <v>45.98</v>
      </c>
      <c r="Q3298" s="9" t="s">
        <v>8315</v>
      </c>
      <c r="R3298" t="s">
        <v>8316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>
        <f t="shared" si="311"/>
        <v>11</v>
      </c>
    </row>
    <row r="3299" spans="1:22" ht="45" hidden="1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7"/>
        <v>100</v>
      </c>
      <c r="P3299">
        <f t="shared" si="312"/>
        <v>125.09</v>
      </c>
      <c r="Q3299" s="9" t="s">
        <v>8315</v>
      </c>
      <c r="R3299" t="s">
        <v>8316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>
        <f t="shared" si="311"/>
        <v>7</v>
      </c>
    </row>
    <row r="3300" spans="1:22" ht="60" hidden="1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7"/>
        <v>102</v>
      </c>
      <c r="P3300">
        <f t="shared" si="312"/>
        <v>141.29</v>
      </c>
      <c r="Q3300" s="9" t="s">
        <v>8315</v>
      </c>
      <c r="R3300" t="s">
        <v>8316</v>
      </c>
      <c r="S3300" s="13">
        <f t="shared" si="308"/>
        <v>42239.957962962959</v>
      </c>
      <c r="T3300" s="13">
        <f t="shared" si="309"/>
        <v>42260</v>
      </c>
      <c r="U3300">
        <f t="shared" si="310"/>
        <v>2015</v>
      </c>
      <c r="V3300">
        <f t="shared" si="311"/>
        <v>8</v>
      </c>
    </row>
    <row r="3301" spans="1:22" ht="60" hidden="1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7"/>
        <v>116</v>
      </c>
      <c r="P3301">
        <f t="shared" si="312"/>
        <v>55.33</v>
      </c>
      <c r="Q3301" s="9" t="s">
        <v>8315</v>
      </c>
      <c r="R3301" t="s">
        <v>8316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>
        <f t="shared" si="311"/>
        <v>9</v>
      </c>
    </row>
    <row r="3302" spans="1:22" ht="45" hidden="1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7"/>
        <v>136</v>
      </c>
      <c r="P3302">
        <f t="shared" si="312"/>
        <v>46.42</v>
      </c>
      <c r="Q3302" s="9" t="s">
        <v>8315</v>
      </c>
      <c r="R3302" t="s">
        <v>8316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>
        <f t="shared" si="311"/>
        <v>4</v>
      </c>
    </row>
    <row r="3303" spans="1:22" ht="60" hidden="1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7"/>
        <v>133</v>
      </c>
      <c r="P3303">
        <f t="shared" si="312"/>
        <v>57.2</v>
      </c>
      <c r="Q3303" s="9" t="s">
        <v>8315</v>
      </c>
      <c r="R3303" t="s">
        <v>8316</v>
      </c>
      <c r="S3303" s="13">
        <f t="shared" si="308"/>
        <v>42538.73583333334</v>
      </c>
      <c r="T3303" s="13">
        <f t="shared" si="309"/>
        <v>42583.290972222225</v>
      </c>
      <c r="U3303">
        <f t="shared" si="310"/>
        <v>2016</v>
      </c>
      <c r="V3303">
        <f t="shared" si="311"/>
        <v>6</v>
      </c>
    </row>
    <row r="3304" spans="1:22" hidden="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7"/>
        <v>103</v>
      </c>
      <c r="P3304">
        <f t="shared" si="312"/>
        <v>173.7</v>
      </c>
      <c r="Q3304" s="9" t="s">
        <v>8315</v>
      </c>
      <c r="R3304" t="s">
        <v>8316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>
        <f t="shared" si="311"/>
        <v>11</v>
      </c>
    </row>
    <row r="3305" spans="1:22" ht="60" hidden="1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7"/>
        <v>116</v>
      </c>
      <c r="P3305">
        <f t="shared" si="312"/>
        <v>59.6</v>
      </c>
      <c r="Q3305" s="9" t="s">
        <v>8315</v>
      </c>
      <c r="R3305" t="s">
        <v>8316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>
        <f t="shared" si="311"/>
        <v>2</v>
      </c>
    </row>
    <row r="3306" spans="1:22" ht="45" hidden="1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7"/>
        <v>105</v>
      </c>
      <c r="P3306">
        <f t="shared" si="312"/>
        <v>89.59</v>
      </c>
      <c r="Q3306" s="9" t="s">
        <v>8315</v>
      </c>
      <c r="R3306" t="s">
        <v>8316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>
        <f t="shared" si="311"/>
        <v>11</v>
      </c>
    </row>
    <row r="3307" spans="1:22" ht="60" hidden="1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7"/>
        <v>102</v>
      </c>
      <c r="P3307">
        <f t="shared" si="312"/>
        <v>204.05</v>
      </c>
      <c r="Q3307" s="9" t="s">
        <v>8315</v>
      </c>
      <c r="R3307" t="s">
        <v>8316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>
        <f t="shared" si="311"/>
        <v>7</v>
      </c>
    </row>
    <row r="3308" spans="1:22" ht="60" hidden="1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7"/>
        <v>175</v>
      </c>
      <c r="P3308">
        <f t="shared" si="312"/>
        <v>48.7</v>
      </c>
      <c r="Q3308" s="9" t="s">
        <v>8315</v>
      </c>
      <c r="R3308" t="s">
        <v>8316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2016</v>
      </c>
      <c r="V3308">
        <f t="shared" si="311"/>
        <v>5</v>
      </c>
    </row>
    <row r="3309" spans="1:22" ht="60" hidden="1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7"/>
        <v>107</v>
      </c>
      <c r="P3309">
        <f t="shared" si="312"/>
        <v>53.34</v>
      </c>
      <c r="Q3309" s="9" t="s">
        <v>8315</v>
      </c>
      <c r="R3309" t="s">
        <v>8316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>
        <f t="shared" si="311"/>
        <v>4</v>
      </c>
    </row>
    <row r="3310" spans="1:22" ht="45" hidden="1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7"/>
        <v>122</v>
      </c>
      <c r="P3310">
        <f t="shared" si="312"/>
        <v>75.09</v>
      </c>
      <c r="Q3310" s="9" t="s">
        <v>8315</v>
      </c>
      <c r="R3310" t="s">
        <v>8316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>
        <f t="shared" si="311"/>
        <v>3</v>
      </c>
    </row>
    <row r="3311" spans="1:22" ht="30" hidden="1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7"/>
        <v>159</v>
      </c>
      <c r="P3311">
        <f t="shared" si="312"/>
        <v>18</v>
      </c>
      <c r="Q3311" s="9" t="s">
        <v>8315</v>
      </c>
      <c r="R3311" t="s">
        <v>8316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>
        <f t="shared" si="311"/>
        <v>9</v>
      </c>
    </row>
    <row r="3312" spans="1:22" ht="45" hidden="1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7"/>
        <v>100</v>
      </c>
      <c r="P3312">
        <f t="shared" si="312"/>
        <v>209.84</v>
      </c>
      <c r="Q3312" s="9" t="s">
        <v>8315</v>
      </c>
      <c r="R3312" t="s">
        <v>8316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>
        <f t="shared" si="311"/>
        <v>9</v>
      </c>
    </row>
    <row r="3313" spans="1:22" ht="45" hidden="1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7"/>
        <v>110</v>
      </c>
      <c r="P3313">
        <f t="shared" si="312"/>
        <v>61.02</v>
      </c>
      <c r="Q3313" s="9" t="s">
        <v>8315</v>
      </c>
      <c r="R3313" t="s">
        <v>8316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>
        <f t="shared" si="311"/>
        <v>9</v>
      </c>
    </row>
    <row r="3314" spans="1:22" ht="60" hidden="1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7"/>
        <v>100</v>
      </c>
      <c r="P3314">
        <f t="shared" si="312"/>
        <v>61</v>
      </c>
      <c r="Q3314" s="9" t="s">
        <v>8315</v>
      </c>
      <c r="R3314" t="s">
        <v>8316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>
        <f t="shared" si="311"/>
        <v>10</v>
      </c>
    </row>
    <row r="3315" spans="1:22" ht="45" hidden="1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7"/>
        <v>116</v>
      </c>
      <c r="P3315">
        <f t="shared" si="312"/>
        <v>80.03</v>
      </c>
      <c r="Q3315" s="9" t="s">
        <v>8315</v>
      </c>
      <c r="R3315" t="s">
        <v>8316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>
        <f t="shared" si="311"/>
        <v>1</v>
      </c>
    </row>
    <row r="3316" spans="1:22" ht="60" hidden="1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7"/>
        <v>211</v>
      </c>
      <c r="P3316">
        <f t="shared" si="312"/>
        <v>29.07</v>
      </c>
      <c r="Q3316" s="9" t="s">
        <v>8315</v>
      </c>
      <c r="R3316" t="s">
        <v>8316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>
        <f t="shared" si="311"/>
        <v>4</v>
      </c>
    </row>
    <row r="3317" spans="1:22" ht="45" hidden="1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7"/>
        <v>110</v>
      </c>
      <c r="P3317">
        <f t="shared" si="312"/>
        <v>49.44</v>
      </c>
      <c r="Q3317" s="9" t="s">
        <v>8315</v>
      </c>
      <c r="R3317" t="s">
        <v>8316</v>
      </c>
      <c r="S3317" s="13">
        <f t="shared" si="308"/>
        <v>42466.303715277783</v>
      </c>
      <c r="T3317" s="13">
        <f t="shared" si="309"/>
        <v>42496.303715277783</v>
      </c>
      <c r="U3317">
        <f t="shared" si="310"/>
        <v>2016</v>
      </c>
      <c r="V3317">
        <f t="shared" si="311"/>
        <v>4</v>
      </c>
    </row>
    <row r="3318" spans="1:22" ht="75" hidden="1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7"/>
        <v>100</v>
      </c>
      <c r="P3318">
        <f t="shared" si="312"/>
        <v>93.98</v>
      </c>
      <c r="Q3318" s="9" t="s">
        <v>8315</v>
      </c>
      <c r="R3318" t="s">
        <v>8316</v>
      </c>
      <c r="S3318" s="13">
        <f t="shared" si="308"/>
        <v>41826.871238425927</v>
      </c>
      <c r="T3318" s="13">
        <f t="shared" si="309"/>
        <v>41859.57916666667</v>
      </c>
      <c r="U3318">
        <f t="shared" si="310"/>
        <v>2014</v>
      </c>
      <c r="V3318">
        <f t="shared" si="311"/>
        <v>7</v>
      </c>
    </row>
    <row r="3319" spans="1:22" ht="45" hidden="1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7"/>
        <v>106</v>
      </c>
      <c r="P3319">
        <f t="shared" si="312"/>
        <v>61.94</v>
      </c>
      <c r="Q3319" s="9" t="s">
        <v>8315</v>
      </c>
      <c r="R3319" t="s">
        <v>8316</v>
      </c>
      <c r="S3319" s="13">
        <f t="shared" si="308"/>
        <v>42499.039629629624</v>
      </c>
      <c r="T3319" s="13">
        <f t="shared" si="309"/>
        <v>42529.039629629624</v>
      </c>
      <c r="U3319">
        <f t="shared" si="310"/>
        <v>2016</v>
      </c>
      <c r="V3319">
        <f t="shared" si="311"/>
        <v>5</v>
      </c>
    </row>
    <row r="3320" spans="1:22" ht="30" hidden="1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7"/>
        <v>126</v>
      </c>
      <c r="P3320">
        <f t="shared" si="312"/>
        <v>78.5</v>
      </c>
      <c r="Q3320" s="9" t="s">
        <v>8315</v>
      </c>
      <c r="R3320" t="s">
        <v>8316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>
        <f t="shared" si="311"/>
        <v>3</v>
      </c>
    </row>
    <row r="3321" spans="1:22" ht="60" hidden="1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7"/>
        <v>108</v>
      </c>
      <c r="P3321">
        <f t="shared" si="312"/>
        <v>33.75</v>
      </c>
      <c r="Q3321" s="9" t="s">
        <v>8315</v>
      </c>
      <c r="R3321" t="s">
        <v>8316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2014</v>
      </c>
      <c r="V3321">
        <f t="shared" si="311"/>
        <v>12</v>
      </c>
    </row>
    <row r="3322" spans="1:22" ht="45" hidden="1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7"/>
        <v>101</v>
      </c>
      <c r="P3322">
        <f t="shared" si="312"/>
        <v>66.45</v>
      </c>
      <c r="Q3322" s="9" t="s">
        <v>8315</v>
      </c>
      <c r="R3322" t="s">
        <v>8316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>
        <f t="shared" si="311"/>
        <v>5</v>
      </c>
    </row>
    <row r="3323" spans="1:22" ht="60" hidden="1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7"/>
        <v>107</v>
      </c>
      <c r="P3323">
        <f t="shared" si="312"/>
        <v>35.799999999999997</v>
      </c>
      <c r="Q3323" s="9" t="s">
        <v>8315</v>
      </c>
      <c r="R3323" t="s">
        <v>8316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>
        <f t="shared" si="311"/>
        <v>10</v>
      </c>
    </row>
    <row r="3324" spans="1:22" ht="60" hidden="1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7"/>
        <v>102</v>
      </c>
      <c r="P3324">
        <f t="shared" si="312"/>
        <v>145.65</v>
      </c>
      <c r="Q3324" s="9" t="s">
        <v>8315</v>
      </c>
      <c r="R3324" t="s">
        <v>8316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>
        <f t="shared" si="311"/>
        <v>5</v>
      </c>
    </row>
    <row r="3325" spans="1:22" ht="60" hidden="1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7"/>
        <v>126</v>
      </c>
      <c r="P3325">
        <f t="shared" si="312"/>
        <v>25.69</v>
      </c>
      <c r="Q3325" s="9" t="s">
        <v>8315</v>
      </c>
      <c r="R3325" t="s">
        <v>8316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>
        <f t="shared" si="311"/>
        <v>8</v>
      </c>
    </row>
    <row r="3326" spans="1:22" ht="45" hidden="1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7"/>
        <v>102</v>
      </c>
      <c r="P3326">
        <f t="shared" si="312"/>
        <v>152.5</v>
      </c>
      <c r="Q3326" s="9" t="s">
        <v>8315</v>
      </c>
      <c r="R3326" t="s">
        <v>8316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>
        <f t="shared" si="311"/>
        <v>5</v>
      </c>
    </row>
    <row r="3327" spans="1:22" ht="60" hidden="1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7"/>
        <v>113</v>
      </c>
      <c r="P3327">
        <f t="shared" si="312"/>
        <v>30</v>
      </c>
      <c r="Q3327" s="9" t="s">
        <v>8315</v>
      </c>
      <c r="R3327" t="s">
        <v>8316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>
        <f t="shared" si="311"/>
        <v>3</v>
      </c>
    </row>
    <row r="3328" spans="1:22" ht="60" hidden="1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7"/>
        <v>101</v>
      </c>
      <c r="P3328">
        <f t="shared" si="312"/>
        <v>142.28</v>
      </c>
      <c r="Q3328" s="9" t="s">
        <v>8315</v>
      </c>
      <c r="R3328" t="s">
        <v>8316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>
        <f t="shared" si="311"/>
        <v>2</v>
      </c>
    </row>
    <row r="3329" spans="1:22" ht="60" hidden="1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7"/>
        <v>101</v>
      </c>
      <c r="P3329">
        <f t="shared" si="312"/>
        <v>24.55</v>
      </c>
      <c r="Q3329" s="9" t="s">
        <v>8315</v>
      </c>
      <c r="R3329" t="s">
        <v>8316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>
        <f t="shared" si="311"/>
        <v>4</v>
      </c>
    </row>
    <row r="3330" spans="1:22" ht="45" hidden="1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7"/>
        <v>146</v>
      </c>
      <c r="P3330">
        <f t="shared" si="312"/>
        <v>292.77999999999997</v>
      </c>
      <c r="Q3330" s="9" t="s">
        <v>8315</v>
      </c>
      <c r="R3330" t="s">
        <v>8316</v>
      </c>
      <c r="S3330" s="13">
        <f t="shared" si="308"/>
        <v>41822.57503472222</v>
      </c>
      <c r="T3330" s="13">
        <f t="shared" si="309"/>
        <v>41825.041666666664</v>
      </c>
      <c r="U3330">
        <f t="shared" si="310"/>
        <v>2014</v>
      </c>
      <c r="V3330">
        <f t="shared" si="311"/>
        <v>7</v>
      </c>
    </row>
    <row r="3331" spans="1:22" ht="45" hidden="1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3">ROUND(E3331/D3331*100,0)</f>
        <v>117</v>
      </c>
      <c r="P3331">
        <f t="shared" si="312"/>
        <v>44.92</v>
      </c>
      <c r="Q3331" s="9" t="s">
        <v>8315</v>
      </c>
      <c r="R3331" t="s">
        <v>8316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>
        <f t="shared" ref="U3331:U3394" si="316">YEAR(S3331)</f>
        <v>2014</v>
      </c>
      <c r="V3331">
        <f t="shared" ref="V3331:V3394" si="317">MONTH(S3331)</f>
        <v>7</v>
      </c>
    </row>
    <row r="3332" spans="1:22" ht="45" hidden="1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3"/>
        <v>106</v>
      </c>
      <c r="P3332">
        <f t="shared" si="312"/>
        <v>23.1</v>
      </c>
      <c r="Q3332" s="9" t="s">
        <v>8315</v>
      </c>
      <c r="R3332" t="s">
        <v>8316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>
        <f t="shared" si="317"/>
        <v>3</v>
      </c>
    </row>
    <row r="3333" spans="1:22" ht="60" hidden="1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3"/>
        <v>105</v>
      </c>
      <c r="P3333">
        <f t="shared" si="312"/>
        <v>80.400000000000006</v>
      </c>
      <c r="Q3333" s="9" t="s">
        <v>8315</v>
      </c>
      <c r="R3333" t="s">
        <v>8316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>
        <f t="shared" si="317"/>
        <v>9</v>
      </c>
    </row>
    <row r="3334" spans="1:22" ht="45" hidden="1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3"/>
        <v>100</v>
      </c>
      <c r="P3334">
        <f t="shared" si="312"/>
        <v>72.290000000000006</v>
      </c>
      <c r="Q3334" s="9" t="s">
        <v>8315</v>
      </c>
      <c r="R3334" t="s">
        <v>8316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>
        <f t="shared" si="317"/>
        <v>6</v>
      </c>
    </row>
    <row r="3335" spans="1:22" ht="60" hidden="1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3"/>
        <v>105</v>
      </c>
      <c r="P3335">
        <f t="shared" si="312"/>
        <v>32.97</v>
      </c>
      <c r="Q3335" s="9" t="s">
        <v>8315</v>
      </c>
      <c r="R3335" t="s">
        <v>8316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>
        <f t="shared" si="317"/>
        <v>5</v>
      </c>
    </row>
    <row r="3336" spans="1:22" ht="45" hidden="1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3"/>
        <v>139</v>
      </c>
      <c r="P3336">
        <f t="shared" si="312"/>
        <v>116.65</v>
      </c>
      <c r="Q3336" s="9" t="s">
        <v>8315</v>
      </c>
      <c r="R3336" t="s">
        <v>8316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>
        <f t="shared" si="317"/>
        <v>6</v>
      </c>
    </row>
    <row r="3337" spans="1:22" ht="60" hidden="1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3"/>
        <v>100</v>
      </c>
      <c r="P3337">
        <f t="shared" si="312"/>
        <v>79.62</v>
      </c>
      <c r="Q3337" s="9" t="s">
        <v>8315</v>
      </c>
      <c r="R3337" t="s">
        <v>8316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>
        <f t="shared" si="317"/>
        <v>7</v>
      </c>
    </row>
    <row r="3338" spans="1:22" ht="45" hidden="1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3"/>
        <v>100</v>
      </c>
      <c r="P3338">
        <f t="shared" si="312"/>
        <v>27.78</v>
      </c>
      <c r="Q3338" s="9" t="s">
        <v>8315</v>
      </c>
      <c r="R3338" t="s">
        <v>8316</v>
      </c>
      <c r="S3338" s="13">
        <f t="shared" si="314"/>
        <v>42437.398680555561</v>
      </c>
      <c r="T3338" s="13">
        <f t="shared" si="315"/>
        <v>42465.35701388889</v>
      </c>
      <c r="U3338">
        <f t="shared" si="316"/>
        <v>2016</v>
      </c>
      <c r="V3338">
        <f t="shared" si="317"/>
        <v>3</v>
      </c>
    </row>
    <row r="3339" spans="1:22" ht="45" hidden="1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3"/>
        <v>110</v>
      </c>
      <c r="P3339">
        <f t="shared" si="312"/>
        <v>81.03</v>
      </c>
      <c r="Q3339" s="9" t="s">
        <v>8315</v>
      </c>
      <c r="R3339" t="s">
        <v>8316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2014</v>
      </c>
      <c r="V3339">
        <f t="shared" si="317"/>
        <v>9</v>
      </c>
    </row>
    <row r="3340" spans="1:22" ht="30" hidden="1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3"/>
        <v>102</v>
      </c>
      <c r="P3340">
        <f t="shared" si="312"/>
        <v>136.85</v>
      </c>
      <c r="Q3340" s="9" t="s">
        <v>8315</v>
      </c>
      <c r="R3340" t="s">
        <v>8316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>
        <f t="shared" si="317"/>
        <v>2</v>
      </c>
    </row>
    <row r="3341" spans="1:22" ht="45" hidden="1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3"/>
        <v>104</v>
      </c>
      <c r="P3341">
        <f t="shared" si="312"/>
        <v>177.62</v>
      </c>
      <c r="Q3341" s="9" t="s">
        <v>8315</v>
      </c>
      <c r="R3341" t="s">
        <v>8316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>
        <f t="shared" si="317"/>
        <v>6</v>
      </c>
    </row>
    <row r="3342" spans="1:22" ht="60" hidden="1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3"/>
        <v>138</v>
      </c>
      <c r="P3342">
        <f t="shared" si="312"/>
        <v>109.08</v>
      </c>
      <c r="Q3342" s="9" t="s">
        <v>8315</v>
      </c>
      <c r="R3342" t="s">
        <v>8316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>
        <f t="shared" si="317"/>
        <v>11</v>
      </c>
    </row>
    <row r="3343" spans="1:22" ht="60" hidden="1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3"/>
        <v>100</v>
      </c>
      <c r="P3343">
        <f t="shared" si="312"/>
        <v>119.64</v>
      </c>
      <c r="Q3343" s="9" t="s">
        <v>8315</v>
      </c>
      <c r="R3343" t="s">
        <v>8316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>
        <f t="shared" si="317"/>
        <v>5</v>
      </c>
    </row>
    <row r="3344" spans="1:22" ht="45" hidden="1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3"/>
        <v>102</v>
      </c>
      <c r="P3344">
        <f t="shared" si="312"/>
        <v>78.209999999999994</v>
      </c>
      <c r="Q3344" s="9" t="s">
        <v>8315</v>
      </c>
      <c r="R3344" t="s">
        <v>8316</v>
      </c>
      <c r="S3344" s="13">
        <f t="shared" si="314"/>
        <v>42062.296412037031</v>
      </c>
      <c r="T3344" s="13">
        <f t="shared" si="315"/>
        <v>42095.207638888889</v>
      </c>
      <c r="U3344">
        <f t="shared" si="316"/>
        <v>2015</v>
      </c>
      <c r="V3344">
        <f t="shared" si="317"/>
        <v>2</v>
      </c>
    </row>
    <row r="3345" spans="1:22" ht="45" hidden="1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3"/>
        <v>171</v>
      </c>
      <c r="P3345">
        <f t="shared" si="312"/>
        <v>52.17</v>
      </c>
      <c r="Q3345" s="9" t="s">
        <v>8315</v>
      </c>
      <c r="R3345" t="s">
        <v>8316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>
        <f t="shared" si="317"/>
        <v>3</v>
      </c>
    </row>
    <row r="3346" spans="1:22" ht="60" hidden="1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3"/>
        <v>101</v>
      </c>
      <c r="P3346">
        <f t="shared" si="312"/>
        <v>114.13</v>
      </c>
      <c r="Q3346" s="9" t="s">
        <v>8315</v>
      </c>
      <c r="R3346" t="s">
        <v>8316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>
        <f t="shared" si="317"/>
        <v>7</v>
      </c>
    </row>
    <row r="3347" spans="1:22" ht="60" hidden="1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3"/>
        <v>130</v>
      </c>
      <c r="P3347">
        <f t="shared" si="312"/>
        <v>50</v>
      </c>
      <c r="Q3347" s="9" t="s">
        <v>8315</v>
      </c>
      <c r="R3347" t="s">
        <v>8316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>
        <f t="shared" si="317"/>
        <v>2</v>
      </c>
    </row>
    <row r="3348" spans="1:22" ht="60" hidden="1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3"/>
        <v>110</v>
      </c>
      <c r="P3348">
        <f t="shared" si="312"/>
        <v>91.67</v>
      </c>
      <c r="Q3348" s="9" t="s">
        <v>8315</v>
      </c>
      <c r="R3348" t="s">
        <v>8316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>
        <f t="shared" si="317"/>
        <v>2</v>
      </c>
    </row>
    <row r="3349" spans="1:22" ht="60" hidden="1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3"/>
        <v>119</v>
      </c>
      <c r="P3349">
        <f t="shared" si="312"/>
        <v>108.59</v>
      </c>
      <c r="Q3349" s="9" t="s">
        <v>8315</v>
      </c>
      <c r="R3349" t="s">
        <v>8316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2016</v>
      </c>
      <c r="V3349">
        <f t="shared" si="317"/>
        <v>4</v>
      </c>
    </row>
    <row r="3350" spans="1:22" ht="60" hidden="1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3"/>
        <v>100</v>
      </c>
      <c r="P3350">
        <f t="shared" si="312"/>
        <v>69.819999999999993</v>
      </c>
      <c r="Q3350" s="9" t="s">
        <v>8315</v>
      </c>
      <c r="R3350" t="s">
        <v>8316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>
        <f t="shared" si="317"/>
        <v>4</v>
      </c>
    </row>
    <row r="3351" spans="1:22" ht="60" hidden="1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3"/>
        <v>153</v>
      </c>
      <c r="P3351">
        <f t="shared" si="312"/>
        <v>109.57</v>
      </c>
      <c r="Q3351" s="9" t="s">
        <v>8315</v>
      </c>
      <c r="R3351" t="s">
        <v>8316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>
        <f t="shared" si="317"/>
        <v>5</v>
      </c>
    </row>
    <row r="3352" spans="1:22" ht="60" hidden="1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3"/>
        <v>104</v>
      </c>
      <c r="P3352">
        <f t="shared" si="312"/>
        <v>71.67</v>
      </c>
      <c r="Q3352" s="9" t="s">
        <v>8315</v>
      </c>
      <c r="R3352" t="s">
        <v>8316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>
        <f t="shared" si="317"/>
        <v>10</v>
      </c>
    </row>
    <row r="3353" spans="1:22" ht="60" hidden="1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3"/>
        <v>101</v>
      </c>
      <c r="P3353">
        <f t="shared" si="312"/>
        <v>93.61</v>
      </c>
      <c r="Q3353" s="9" t="s">
        <v>8315</v>
      </c>
      <c r="R3353" t="s">
        <v>8316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>
        <f t="shared" si="317"/>
        <v>6</v>
      </c>
    </row>
    <row r="3354" spans="1:22" ht="60" hidden="1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3"/>
        <v>108</v>
      </c>
      <c r="P3354">
        <f t="shared" si="312"/>
        <v>76.8</v>
      </c>
      <c r="Q3354" s="9" t="s">
        <v>8315</v>
      </c>
      <c r="R3354" t="s">
        <v>8316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>
        <f t="shared" si="317"/>
        <v>5</v>
      </c>
    </row>
    <row r="3355" spans="1:22" ht="60" hidden="1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3"/>
        <v>315</v>
      </c>
      <c r="P3355">
        <f t="shared" si="312"/>
        <v>35.799999999999997</v>
      </c>
      <c r="Q3355" s="9" t="s">
        <v>8315</v>
      </c>
      <c r="R3355" t="s">
        <v>8316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>
        <f t="shared" si="317"/>
        <v>4</v>
      </c>
    </row>
    <row r="3356" spans="1:22" ht="45" hidden="1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3"/>
        <v>102</v>
      </c>
      <c r="P3356">
        <f t="shared" si="312"/>
        <v>55.6</v>
      </c>
      <c r="Q3356" s="9" t="s">
        <v>8315</v>
      </c>
      <c r="R3356" t="s">
        <v>8316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>
        <f t="shared" si="317"/>
        <v>9</v>
      </c>
    </row>
    <row r="3357" spans="1:22" ht="45" hidden="1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3"/>
        <v>126</v>
      </c>
      <c r="P3357">
        <f t="shared" ref="P3357:P3420" si="318">IFERROR(ROUND(E3357/L3357,2),0)</f>
        <v>147.33000000000001</v>
      </c>
      <c r="Q3357" s="9" t="s">
        <v>8315</v>
      </c>
      <c r="R3357" t="s">
        <v>8316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>
        <f t="shared" si="317"/>
        <v>4</v>
      </c>
    </row>
    <row r="3358" spans="1:22" ht="60" hidden="1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3"/>
        <v>101</v>
      </c>
      <c r="P3358">
        <f t="shared" si="318"/>
        <v>56.33</v>
      </c>
      <c r="Q3358" s="9" t="s">
        <v>8315</v>
      </c>
      <c r="R3358" t="s">
        <v>8316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>
        <f t="shared" si="317"/>
        <v>6</v>
      </c>
    </row>
    <row r="3359" spans="1:22" ht="60" hidden="1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3"/>
        <v>101</v>
      </c>
      <c r="P3359">
        <f t="shared" si="318"/>
        <v>96.19</v>
      </c>
      <c r="Q3359" s="9" t="s">
        <v>8315</v>
      </c>
      <c r="R3359" t="s">
        <v>8316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>
        <f t="shared" si="317"/>
        <v>7</v>
      </c>
    </row>
    <row r="3360" spans="1:22" ht="45" hidden="1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3"/>
        <v>103</v>
      </c>
      <c r="P3360">
        <f t="shared" si="318"/>
        <v>63.57</v>
      </c>
      <c r="Q3360" s="9" t="s">
        <v>8315</v>
      </c>
      <c r="R3360" t="s">
        <v>8316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>
        <f t="shared" si="317"/>
        <v>10</v>
      </c>
    </row>
    <row r="3361" spans="1:22" ht="45" hidden="1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3"/>
        <v>106</v>
      </c>
      <c r="P3361">
        <f t="shared" si="318"/>
        <v>184.78</v>
      </c>
      <c r="Q3361" s="9" t="s">
        <v>8315</v>
      </c>
      <c r="R3361" t="s">
        <v>8316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>
        <f t="shared" si="317"/>
        <v>1</v>
      </c>
    </row>
    <row r="3362" spans="1:22" ht="30" hidden="1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3"/>
        <v>101</v>
      </c>
      <c r="P3362">
        <f t="shared" si="318"/>
        <v>126.72</v>
      </c>
      <c r="Q3362" s="9" t="s">
        <v>8315</v>
      </c>
      <c r="R3362" t="s">
        <v>8316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>
        <f t="shared" si="317"/>
        <v>11</v>
      </c>
    </row>
    <row r="3363" spans="1:22" ht="60" hidden="1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3"/>
        <v>113</v>
      </c>
      <c r="P3363">
        <f t="shared" si="318"/>
        <v>83.43</v>
      </c>
      <c r="Q3363" s="9" t="s">
        <v>8315</v>
      </c>
      <c r="R3363" t="s">
        <v>8316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>
        <f t="shared" si="317"/>
        <v>8</v>
      </c>
    </row>
    <row r="3364" spans="1:22" ht="45" hidden="1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3"/>
        <v>218</v>
      </c>
      <c r="P3364">
        <f t="shared" si="318"/>
        <v>54.5</v>
      </c>
      <c r="Q3364" s="9" t="s">
        <v>8315</v>
      </c>
      <c r="R3364" t="s">
        <v>8316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>
        <f t="shared" si="317"/>
        <v>2</v>
      </c>
    </row>
    <row r="3365" spans="1:22" ht="60" hidden="1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3"/>
        <v>101</v>
      </c>
      <c r="P3365">
        <f t="shared" si="318"/>
        <v>302.31</v>
      </c>
      <c r="Q3365" s="9" t="s">
        <v>8315</v>
      </c>
      <c r="R3365" t="s">
        <v>8316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>
        <f t="shared" si="317"/>
        <v>7</v>
      </c>
    </row>
    <row r="3366" spans="1:22" ht="60" hidden="1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3"/>
        <v>106</v>
      </c>
      <c r="P3366">
        <f t="shared" si="318"/>
        <v>44.14</v>
      </c>
      <c r="Q3366" s="9" t="s">
        <v>8315</v>
      </c>
      <c r="R3366" t="s">
        <v>8316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2016</v>
      </c>
      <c r="V3366">
        <f t="shared" si="317"/>
        <v>2</v>
      </c>
    </row>
    <row r="3367" spans="1:22" ht="60" hidden="1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3"/>
        <v>104</v>
      </c>
      <c r="P3367">
        <f t="shared" si="318"/>
        <v>866.67</v>
      </c>
      <c r="Q3367" s="9" t="s">
        <v>8315</v>
      </c>
      <c r="R3367" t="s">
        <v>8316</v>
      </c>
      <c r="S3367" s="13">
        <f t="shared" si="314"/>
        <v>42321.101759259262</v>
      </c>
      <c r="T3367" s="13">
        <f t="shared" si="315"/>
        <v>42351.101759259262</v>
      </c>
      <c r="U3367">
        <f t="shared" si="316"/>
        <v>2015</v>
      </c>
      <c r="V3367">
        <f t="shared" si="317"/>
        <v>11</v>
      </c>
    </row>
    <row r="3368" spans="1:22" ht="45" hidden="1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3"/>
        <v>221</v>
      </c>
      <c r="P3368">
        <f t="shared" si="318"/>
        <v>61.39</v>
      </c>
      <c r="Q3368" s="9" t="s">
        <v>8315</v>
      </c>
      <c r="R3368" t="s">
        <v>8316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>
        <f t="shared" si="317"/>
        <v>4</v>
      </c>
    </row>
    <row r="3369" spans="1:22" ht="60" hidden="1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3"/>
        <v>119</v>
      </c>
      <c r="P3369">
        <f t="shared" si="318"/>
        <v>29.67</v>
      </c>
      <c r="Q3369" s="9" t="s">
        <v>8315</v>
      </c>
      <c r="R3369" t="s">
        <v>8316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>
        <f t="shared" si="317"/>
        <v>7</v>
      </c>
    </row>
    <row r="3370" spans="1:22" ht="45" hidden="1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3"/>
        <v>105</v>
      </c>
      <c r="P3370">
        <f t="shared" si="318"/>
        <v>45.48</v>
      </c>
      <c r="Q3370" s="9" t="s">
        <v>8315</v>
      </c>
      <c r="R3370" t="s">
        <v>8316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2014</v>
      </c>
      <c r="V3370">
        <f t="shared" si="317"/>
        <v>11</v>
      </c>
    </row>
    <row r="3371" spans="1:22" ht="45" hidden="1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3"/>
        <v>104</v>
      </c>
      <c r="P3371">
        <f t="shared" si="318"/>
        <v>96.2</v>
      </c>
      <c r="Q3371" s="9" t="s">
        <v>8315</v>
      </c>
      <c r="R3371" t="s">
        <v>8316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2016</v>
      </c>
      <c r="V3371">
        <f t="shared" si="317"/>
        <v>11</v>
      </c>
    </row>
    <row r="3372" spans="1:22" ht="30" hidden="1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3"/>
        <v>118</v>
      </c>
      <c r="P3372">
        <f t="shared" si="318"/>
        <v>67.92</v>
      </c>
      <c r="Q3372" s="9" t="s">
        <v>8315</v>
      </c>
      <c r="R3372" t="s">
        <v>8316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>
        <f t="shared" si="317"/>
        <v>11</v>
      </c>
    </row>
    <row r="3373" spans="1:22" ht="45" hidden="1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3"/>
        <v>139</v>
      </c>
      <c r="P3373">
        <f t="shared" si="318"/>
        <v>30.78</v>
      </c>
      <c r="Q3373" s="9" t="s">
        <v>8315</v>
      </c>
      <c r="R3373" t="s">
        <v>8316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>
        <f t="shared" si="317"/>
        <v>11</v>
      </c>
    </row>
    <row r="3374" spans="1:22" ht="45" hidden="1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3"/>
        <v>104</v>
      </c>
      <c r="P3374">
        <f t="shared" si="318"/>
        <v>38.33</v>
      </c>
      <c r="Q3374" s="9" t="s">
        <v>8315</v>
      </c>
      <c r="R3374" t="s">
        <v>8316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>
        <f t="shared" si="317"/>
        <v>8</v>
      </c>
    </row>
    <row r="3375" spans="1:22" ht="60" hidden="1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3"/>
        <v>100</v>
      </c>
      <c r="P3375">
        <f t="shared" si="318"/>
        <v>66.83</v>
      </c>
      <c r="Q3375" s="9" t="s">
        <v>8315</v>
      </c>
      <c r="R3375" t="s">
        <v>8316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>
        <f t="shared" si="317"/>
        <v>6</v>
      </c>
    </row>
    <row r="3376" spans="1:22" ht="45" hidden="1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3"/>
        <v>107</v>
      </c>
      <c r="P3376">
        <f t="shared" si="318"/>
        <v>71.73</v>
      </c>
      <c r="Q3376" s="9" t="s">
        <v>8315</v>
      </c>
      <c r="R3376" t="s">
        <v>8316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>
        <f t="shared" si="317"/>
        <v>9</v>
      </c>
    </row>
    <row r="3377" spans="1:22" ht="45" hidden="1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3"/>
        <v>100</v>
      </c>
      <c r="P3377">
        <f t="shared" si="318"/>
        <v>176.47</v>
      </c>
      <c r="Q3377" s="9" t="s">
        <v>8315</v>
      </c>
      <c r="R3377" t="s">
        <v>8316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>
        <f t="shared" si="317"/>
        <v>5</v>
      </c>
    </row>
    <row r="3378" spans="1:22" ht="60" hidden="1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3"/>
        <v>100</v>
      </c>
      <c r="P3378">
        <f t="shared" si="318"/>
        <v>421.11</v>
      </c>
      <c r="Q3378" s="9" t="s">
        <v>8315</v>
      </c>
      <c r="R3378" t="s">
        <v>8316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>
        <f t="shared" si="317"/>
        <v>2</v>
      </c>
    </row>
    <row r="3379" spans="1:22" ht="60" hidden="1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3"/>
        <v>101</v>
      </c>
      <c r="P3379">
        <f t="shared" si="318"/>
        <v>104.99</v>
      </c>
      <c r="Q3379" s="9" t="s">
        <v>8315</v>
      </c>
      <c r="R3379" t="s">
        <v>8316</v>
      </c>
      <c r="S3379" s="13">
        <f t="shared" si="314"/>
        <v>42053.732627314821</v>
      </c>
      <c r="T3379" s="13">
        <f t="shared" si="315"/>
        <v>42083.705555555556</v>
      </c>
      <c r="U3379">
        <f t="shared" si="316"/>
        <v>2015</v>
      </c>
      <c r="V3379">
        <f t="shared" si="317"/>
        <v>2</v>
      </c>
    </row>
    <row r="3380" spans="1:22" ht="60" hidden="1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3"/>
        <v>108</v>
      </c>
      <c r="P3380">
        <f t="shared" si="318"/>
        <v>28.19</v>
      </c>
      <c r="Q3380" s="9" t="s">
        <v>8315</v>
      </c>
      <c r="R3380" t="s">
        <v>8316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>
        <f t="shared" si="317"/>
        <v>8</v>
      </c>
    </row>
    <row r="3381" spans="1:22" ht="60" hidden="1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3"/>
        <v>104</v>
      </c>
      <c r="P3381">
        <f t="shared" si="318"/>
        <v>54.55</v>
      </c>
      <c r="Q3381" s="9" t="s">
        <v>8315</v>
      </c>
      <c r="R3381" t="s">
        <v>8316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>
        <f t="shared" si="317"/>
        <v>8</v>
      </c>
    </row>
    <row r="3382" spans="1:22" ht="60" hidden="1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3"/>
        <v>104</v>
      </c>
      <c r="P3382">
        <f t="shared" si="318"/>
        <v>111.89</v>
      </c>
      <c r="Q3382" s="9" t="s">
        <v>8315</v>
      </c>
      <c r="R3382" t="s">
        <v>8316</v>
      </c>
      <c r="S3382" s="13">
        <f t="shared" si="314"/>
        <v>41937.95344907407</v>
      </c>
      <c r="T3382" s="13">
        <f t="shared" si="315"/>
        <v>41972.995115740734</v>
      </c>
      <c r="U3382">
        <f t="shared" si="316"/>
        <v>2014</v>
      </c>
      <c r="V3382">
        <f t="shared" si="317"/>
        <v>10</v>
      </c>
    </row>
    <row r="3383" spans="1:22" ht="60" hidden="1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3"/>
        <v>102</v>
      </c>
      <c r="P3383">
        <f t="shared" si="318"/>
        <v>85.21</v>
      </c>
      <c r="Q3383" s="9" t="s">
        <v>8315</v>
      </c>
      <c r="R3383" t="s">
        <v>8316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>
        <f t="shared" si="317"/>
        <v>2</v>
      </c>
    </row>
    <row r="3384" spans="1:22" ht="60" hidden="1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3"/>
        <v>101</v>
      </c>
      <c r="P3384">
        <f t="shared" si="318"/>
        <v>76.650000000000006</v>
      </c>
      <c r="Q3384" s="9" t="s">
        <v>8315</v>
      </c>
      <c r="R3384" t="s">
        <v>8316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>
        <f t="shared" si="317"/>
        <v>7</v>
      </c>
    </row>
    <row r="3385" spans="1:22" ht="60" hidden="1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3"/>
        <v>112</v>
      </c>
      <c r="P3385">
        <f t="shared" si="318"/>
        <v>65.17</v>
      </c>
      <c r="Q3385" s="9" t="s">
        <v>8315</v>
      </c>
      <c r="R3385" t="s">
        <v>8316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>
        <f t="shared" si="317"/>
        <v>6</v>
      </c>
    </row>
    <row r="3386" spans="1:22" ht="60" hidden="1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3"/>
        <v>100</v>
      </c>
      <c r="P3386">
        <f t="shared" si="318"/>
        <v>93.76</v>
      </c>
      <c r="Q3386" s="9" t="s">
        <v>8315</v>
      </c>
      <c r="R3386" t="s">
        <v>8316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2015</v>
      </c>
      <c r="V3386">
        <f t="shared" si="317"/>
        <v>10</v>
      </c>
    </row>
    <row r="3387" spans="1:22" ht="60" hidden="1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3"/>
        <v>100</v>
      </c>
      <c r="P3387">
        <f t="shared" si="318"/>
        <v>133.33000000000001</v>
      </c>
      <c r="Q3387" s="9" t="s">
        <v>8315</v>
      </c>
      <c r="R3387" t="s">
        <v>8316</v>
      </c>
      <c r="S3387" s="13">
        <f t="shared" si="314"/>
        <v>41953.8675</v>
      </c>
      <c r="T3387" s="13">
        <f t="shared" si="315"/>
        <v>41983.8675</v>
      </c>
      <c r="U3387">
        <f t="shared" si="316"/>
        <v>2014</v>
      </c>
      <c r="V3387">
        <f t="shared" si="317"/>
        <v>11</v>
      </c>
    </row>
    <row r="3388" spans="1:22" ht="60" hidden="1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3"/>
        <v>105</v>
      </c>
      <c r="P3388">
        <f t="shared" si="318"/>
        <v>51.22</v>
      </c>
      <c r="Q3388" s="9" t="s">
        <v>8315</v>
      </c>
      <c r="R3388" t="s">
        <v>8316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>
        <f t="shared" si="317"/>
        <v>11</v>
      </c>
    </row>
    <row r="3389" spans="1:22" ht="60" hidden="1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3"/>
        <v>117</v>
      </c>
      <c r="P3389">
        <f t="shared" si="318"/>
        <v>100.17</v>
      </c>
      <c r="Q3389" s="9" t="s">
        <v>8315</v>
      </c>
      <c r="R3389" t="s">
        <v>8316</v>
      </c>
      <c r="S3389" s="13">
        <f t="shared" si="314"/>
        <v>41947.762592592589</v>
      </c>
      <c r="T3389" s="13">
        <f t="shared" si="315"/>
        <v>41987.762592592597</v>
      </c>
      <c r="U3389">
        <f t="shared" si="316"/>
        <v>2014</v>
      </c>
      <c r="V3389">
        <f t="shared" si="317"/>
        <v>11</v>
      </c>
    </row>
    <row r="3390" spans="1:22" ht="60" hidden="1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3"/>
        <v>104</v>
      </c>
      <c r="P3390">
        <f t="shared" si="318"/>
        <v>34.6</v>
      </c>
      <c r="Q3390" s="9" t="s">
        <v>8315</v>
      </c>
      <c r="R3390" t="s">
        <v>8316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>
        <f t="shared" si="317"/>
        <v>5</v>
      </c>
    </row>
    <row r="3391" spans="1:22" ht="45" hidden="1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3"/>
        <v>115</v>
      </c>
      <c r="P3391">
        <f t="shared" si="318"/>
        <v>184.68</v>
      </c>
      <c r="Q3391" s="9" t="s">
        <v>8315</v>
      </c>
      <c r="R3391" t="s">
        <v>8316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>
        <f t="shared" si="317"/>
        <v>5</v>
      </c>
    </row>
    <row r="3392" spans="1:22" ht="60" hidden="1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3"/>
        <v>102</v>
      </c>
      <c r="P3392">
        <f t="shared" si="318"/>
        <v>69.819999999999993</v>
      </c>
      <c r="Q3392" s="9" t="s">
        <v>8315</v>
      </c>
      <c r="R3392" t="s">
        <v>8316</v>
      </c>
      <c r="S3392" s="13">
        <f t="shared" si="314"/>
        <v>41815.774826388886</v>
      </c>
      <c r="T3392" s="13">
        <f t="shared" si="315"/>
        <v>41830.774826388886</v>
      </c>
      <c r="U3392">
        <f t="shared" si="316"/>
        <v>2014</v>
      </c>
      <c r="V3392">
        <f t="shared" si="317"/>
        <v>6</v>
      </c>
    </row>
    <row r="3393" spans="1:22" ht="60" hidden="1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3"/>
        <v>223</v>
      </c>
      <c r="P3393">
        <f t="shared" si="318"/>
        <v>61.94</v>
      </c>
      <c r="Q3393" s="9" t="s">
        <v>8315</v>
      </c>
      <c r="R3393" t="s">
        <v>8316</v>
      </c>
      <c r="S3393" s="13">
        <f t="shared" si="314"/>
        <v>41830.545694444445</v>
      </c>
      <c r="T3393" s="13">
        <f t="shared" si="315"/>
        <v>41859.936111111114</v>
      </c>
      <c r="U3393">
        <f t="shared" si="316"/>
        <v>2014</v>
      </c>
      <c r="V3393">
        <f t="shared" si="317"/>
        <v>7</v>
      </c>
    </row>
    <row r="3394" spans="1:22" ht="60" hidden="1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3"/>
        <v>100</v>
      </c>
      <c r="P3394">
        <f t="shared" si="318"/>
        <v>41.67</v>
      </c>
      <c r="Q3394" s="9" t="s">
        <v>8315</v>
      </c>
      <c r="R3394" t="s">
        <v>8316</v>
      </c>
      <c r="S3394" s="13">
        <f t="shared" si="314"/>
        <v>42446.845543981486</v>
      </c>
      <c r="T3394" s="13">
        <f t="shared" si="315"/>
        <v>42496.845543981486</v>
      </c>
      <c r="U3394">
        <f t="shared" si="316"/>
        <v>2016</v>
      </c>
      <c r="V3394">
        <f t="shared" si="317"/>
        <v>3</v>
      </c>
    </row>
    <row r="3395" spans="1:22" ht="45" hidden="1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9">ROUND(E3395/D3395*100,0)</f>
        <v>106</v>
      </c>
      <c r="P3395">
        <f t="shared" si="318"/>
        <v>36.07</v>
      </c>
      <c r="Q3395" s="9" t="s">
        <v>8315</v>
      </c>
      <c r="R3395" t="s">
        <v>8316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>
        <f t="shared" ref="U3395:U3458" si="322">YEAR(S3395)</f>
        <v>2014</v>
      </c>
      <c r="V3395">
        <f t="shared" ref="V3395:V3458" si="323">MONTH(S3395)</f>
        <v>10</v>
      </c>
    </row>
    <row r="3396" spans="1:22" ht="60" hidden="1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9"/>
        <v>142</v>
      </c>
      <c r="P3396">
        <f t="shared" si="318"/>
        <v>29</v>
      </c>
      <c r="Q3396" s="9" t="s">
        <v>8315</v>
      </c>
      <c r="R3396" t="s">
        <v>8316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>
        <f t="shared" si="323"/>
        <v>6</v>
      </c>
    </row>
    <row r="3397" spans="1:22" ht="30" hidden="1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9"/>
        <v>184</v>
      </c>
      <c r="P3397">
        <f t="shared" si="318"/>
        <v>24.21</v>
      </c>
      <c r="Q3397" s="9" t="s">
        <v>8315</v>
      </c>
      <c r="R3397" t="s">
        <v>8316</v>
      </c>
      <c r="S3397" s="13">
        <f t="shared" si="320"/>
        <v>42140.712314814817</v>
      </c>
      <c r="T3397" s="13">
        <f t="shared" si="321"/>
        <v>42154.756944444445</v>
      </c>
      <c r="U3397">
        <f t="shared" si="322"/>
        <v>2015</v>
      </c>
      <c r="V3397">
        <f t="shared" si="323"/>
        <v>5</v>
      </c>
    </row>
    <row r="3398" spans="1:22" ht="45" hidden="1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9"/>
        <v>104</v>
      </c>
      <c r="P3398">
        <f t="shared" si="318"/>
        <v>55.89</v>
      </c>
      <c r="Q3398" s="9" t="s">
        <v>8315</v>
      </c>
      <c r="R3398" t="s">
        <v>8316</v>
      </c>
      <c r="S3398" s="13">
        <f t="shared" si="320"/>
        <v>41764.44663194444</v>
      </c>
      <c r="T3398" s="13">
        <f t="shared" si="321"/>
        <v>41791.165972222225</v>
      </c>
      <c r="U3398">
        <f t="shared" si="322"/>
        <v>2014</v>
      </c>
      <c r="V3398">
        <f t="shared" si="323"/>
        <v>5</v>
      </c>
    </row>
    <row r="3399" spans="1:22" ht="30" hidden="1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9"/>
        <v>112</v>
      </c>
      <c r="P3399">
        <f t="shared" si="318"/>
        <v>11.67</v>
      </c>
      <c r="Q3399" s="9" t="s">
        <v>8315</v>
      </c>
      <c r="R3399" t="s">
        <v>8316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>
        <f t="shared" si="323"/>
        <v>1</v>
      </c>
    </row>
    <row r="3400" spans="1:22" ht="60" hidden="1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9"/>
        <v>111</v>
      </c>
      <c r="P3400">
        <f t="shared" si="318"/>
        <v>68.349999999999994</v>
      </c>
      <c r="Q3400" s="9" t="s">
        <v>8315</v>
      </c>
      <c r="R3400" t="s">
        <v>8316</v>
      </c>
      <c r="S3400" s="13">
        <f t="shared" si="320"/>
        <v>41941.75203703704</v>
      </c>
      <c r="T3400" s="13">
        <f t="shared" si="321"/>
        <v>41964.708333333328</v>
      </c>
      <c r="U3400">
        <f t="shared" si="322"/>
        <v>2014</v>
      </c>
      <c r="V3400">
        <f t="shared" si="323"/>
        <v>10</v>
      </c>
    </row>
    <row r="3401" spans="1:22" ht="45" hidden="1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9"/>
        <v>104</v>
      </c>
      <c r="P3401">
        <f t="shared" si="318"/>
        <v>27.07</v>
      </c>
      <c r="Q3401" s="9" t="s">
        <v>8315</v>
      </c>
      <c r="R3401" t="s">
        <v>8316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>
        <f t="shared" si="323"/>
        <v>1</v>
      </c>
    </row>
    <row r="3402" spans="1:22" ht="60" hidden="1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9"/>
        <v>100</v>
      </c>
      <c r="P3402">
        <f t="shared" si="318"/>
        <v>118.13</v>
      </c>
      <c r="Q3402" s="9" t="s">
        <v>8315</v>
      </c>
      <c r="R3402" t="s">
        <v>8316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>
        <f t="shared" si="323"/>
        <v>7</v>
      </c>
    </row>
    <row r="3403" spans="1:22" ht="60" hidden="1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9"/>
        <v>102</v>
      </c>
      <c r="P3403">
        <f t="shared" si="318"/>
        <v>44.76</v>
      </c>
      <c r="Q3403" s="9" t="s">
        <v>8315</v>
      </c>
      <c r="R3403" t="s">
        <v>8316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>
        <f t="shared" si="323"/>
        <v>7</v>
      </c>
    </row>
    <row r="3404" spans="1:22" ht="45" hidden="1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9"/>
        <v>110</v>
      </c>
      <c r="P3404">
        <f t="shared" si="318"/>
        <v>99.79</v>
      </c>
      <c r="Q3404" s="9" t="s">
        <v>8315</v>
      </c>
      <c r="R3404" t="s">
        <v>8316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>
        <f t="shared" si="323"/>
        <v>10</v>
      </c>
    </row>
    <row r="3405" spans="1:22" ht="45" hidden="1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9"/>
        <v>100</v>
      </c>
      <c r="P3405">
        <f t="shared" si="318"/>
        <v>117.65</v>
      </c>
      <c r="Q3405" s="9" t="s">
        <v>8315</v>
      </c>
      <c r="R3405" t="s">
        <v>8316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>
        <f t="shared" si="323"/>
        <v>5</v>
      </c>
    </row>
    <row r="3406" spans="1:22" ht="60" hidden="1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9"/>
        <v>122</v>
      </c>
      <c r="P3406">
        <f t="shared" si="318"/>
        <v>203.33</v>
      </c>
      <c r="Q3406" s="9" t="s">
        <v>8315</v>
      </c>
      <c r="R3406" t="s">
        <v>8316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>
        <f t="shared" si="323"/>
        <v>5</v>
      </c>
    </row>
    <row r="3407" spans="1:22" ht="45" hidden="1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9"/>
        <v>138</v>
      </c>
      <c r="P3407">
        <f t="shared" si="318"/>
        <v>28.32</v>
      </c>
      <c r="Q3407" s="9" t="s">
        <v>8315</v>
      </c>
      <c r="R3407" t="s">
        <v>8316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>
        <f t="shared" si="323"/>
        <v>2</v>
      </c>
    </row>
    <row r="3408" spans="1:22" ht="45" hidden="1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9"/>
        <v>100</v>
      </c>
      <c r="P3408">
        <f t="shared" si="318"/>
        <v>110.23</v>
      </c>
      <c r="Q3408" s="9" t="s">
        <v>8315</v>
      </c>
      <c r="R3408" t="s">
        <v>8316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>
        <f t="shared" si="323"/>
        <v>6</v>
      </c>
    </row>
    <row r="3409" spans="1:22" ht="60" hidden="1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9"/>
        <v>107</v>
      </c>
      <c r="P3409">
        <f t="shared" si="318"/>
        <v>31.97</v>
      </c>
      <c r="Q3409" s="9" t="s">
        <v>8315</v>
      </c>
      <c r="R3409" t="s">
        <v>8316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>
        <f t="shared" si="323"/>
        <v>6</v>
      </c>
    </row>
    <row r="3410" spans="1:22" ht="45" hidden="1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9"/>
        <v>211</v>
      </c>
      <c r="P3410">
        <f t="shared" si="318"/>
        <v>58.61</v>
      </c>
      <c r="Q3410" s="9" t="s">
        <v>8315</v>
      </c>
      <c r="R3410" t="s">
        <v>8316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>
        <f t="shared" si="323"/>
        <v>6</v>
      </c>
    </row>
    <row r="3411" spans="1:22" ht="45" hidden="1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9"/>
        <v>124</v>
      </c>
      <c r="P3411">
        <f t="shared" si="318"/>
        <v>29.43</v>
      </c>
      <c r="Q3411" s="9" t="s">
        <v>8315</v>
      </c>
      <c r="R3411" t="s">
        <v>8316</v>
      </c>
      <c r="S3411" s="13">
        <f t="shared" si="320"/>
        <v>42544.814328703709</v>
      </c>
      <c r="T3411" s="13">
        <f t="shared" si="321"/>
        <v>42582.873611111107</v>
      </c>
      <c r="U3411">
        <f t="shared" si="322"/>
        <v>2016</v>
      </c>
      <c r="V3411">
        <f t="shared" si="323"/>
        <v>6</v>
      </c>
    </row>
    <row r="3412" spans="1:22" ht="60" hidden="1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9"/>
        <v>109</v>
      </c>
      <c r="P3412">
        <f t="shared" si="318"/>
        <v>81.38</v>
      </c>
      <c r="Q3412" s="9" t="s">
        <v>8315</v>
      </c>
      <c r="R3412" t="s">
        <v>8316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>
        <f t="shared" si="323"/>
        <v>5</v>
      </c>
    </row>
    <row r="3413" spans="1:22" ht="60" hidden="1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9"/>
        <v>104</v>
      </c>
      <c r="P3413">
        <f t="shared" si="318"/>
        <v>199.17</v>
      </c>
      <c r="Q3413" s="9" t="s">
        <v>8315</v>
      </c>
      <c r="R3413" t="s">
        <v>8316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>
        <f t="shared" si="323"/>
        <v>9</v>
      </c>
    </row>
    <row r="3414" spans="1:22" ht="45" hidden="1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9"/>
        <v>100</v>
      </c>
      <c r="P3414">
        <f t="shared" si="318"/>
        <v>115.38</v>
      </c>
      <c r="Q3414" s="9" t="s">
        <v>8315</v>
      </c>
      <c r="R3414" t="s">
        <v>8316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>
        <f t="shared" si="323"/>
        <v>8</v>
      </c>
    </row>
    <row r="3415" spans="1:22" ht="60" hidden="1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9"/>
        <v>130</v>
      </c>
      <c r="P3415">
        <f t="shared" si="318"/>
        <v>46.43</v>
      </c>
      <c r="Q3415" s="9" t="s">
        <v>8315</v>
      </c>
      <c r="R3415" t="s">
        <v>8316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>
        <f t="shared" si="323"/>
        <v>2</v>
      </c>
    </row>
    <row r="3416" spans="1:22" ht="45" hidden="1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9"/>
        <v>104</v>
      </c>
      <c r="P3416">
        <f t="shared" si="318"/>
        <v>70.569999999999993</v>
      </c>
      <c r="Q3416" s="9" t="s">
        <v>8315</v>
      </c>
      <c r="R3416" t="s">
        <v>8316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>
        <f t="shared" si="323"/>
        <v>11</v>
      </c>
    </row>
    <row r="3417" spans="1:22" ht="45" hidden="1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9"/>
        <v>100</v>
      </c>
      <c r="P3417">
        <f t="shared" si="318"/>
        <v>22.22</v>
      </c>
      <c r="Q3417" s="9" t="s">
        <v>8315</v>
      </c>
      <c r="R3417" t="s">
        <v>8316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>
        <f t="shared" si="323"/>
        <v>4</v>
      </c>
    </row>
    <row r="3418" spans="1:22" ht="60" hidden="1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9"/>
        <v>120</v>
      </c>
      <c r="P3418">
        <f t="shared" si="318"/>
        <v>159.47</v>
      </c>
      <c r="Q3418" s="9" t="s">
        <v>8315</v>
      </c>
      <c r="R3418" t="s">
        <v>8316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>
        <f t="shared" si="323"/>
        <v>3</v>
      </c>
    </row>
    <row r="3419" spans="1:22" ht="45" hidden="1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9"/>
        <v>100</v>
      </c>
      <c r="P3419">
        <f t="shared" si="318"/>
        <v>37.78</v>
      </c>
      <c r="Q3419" s="9" t="s">
        <v>8315</v>
      </c>
      <c r="R3419" t="s">
        <v>8316</v>
      </c>
      <c r="S3419" s="13">
        <f t="shared" si="320"/>
        <v>41894.91375</v>
      </c>
      <c r="T3419" s="13">
        <f t="shared" si="321"/>
        <v>41938.029861111114</v>
      </c>
      <c r="U3419">
        <f t="shared" si="322"/>
        <v>2014</v>
      </c>
      <c r="V3419">
        <f t="shared" si="323"/>
        <v>9</v>
      </c>
    </row>
    <row r="3420" spans="1:22" ht="60" hidden="1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9"/>
        <v>101</v>
      </c>
      <c r="P3420">
        <f t="shared" si="318"/>
        <v>72.05</v>
      </c>
      <c r="Q3420" s="9" t="s">
        <v>8315</v>
      </c>
      <c r="R3420" t="s">
        <v>8316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>
        <f t="shared" si="323"/>
        <v>4</v>
      </c>
    </row>
    <row r="3421" spans="1:22" ht="60" hidden="1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9"/>
        <v>107</v>
      </c>
      <c r="P3421">
        <f t="shared" ref="P3421:P3484" si="324">IFERROR(ROUND(E3421/L3421,2),0)</f>
        <v>63.7</v>
      </c>
      <c r="Q3421" s="9" t="s">
        <v>8315</v>
      </c>
      <c r="R3421" t="s">
        <v>8316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>
        <f t="shared" si="323"/>
        <v>3</v>
      </c>
    </row>
    <row r="3422" spans="1:22" ht="45" hidden="1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9"/>
        <v>138</v>
      </c>
      <c r="P3422">
        <f t="shared" si="324"/>
        <v>28.41</v>
      </c>
      <c r="Q3422" s="9" t="s">
        <v>8315</v>
      </c>
      <c r="R3422" t="s">
        <v>8316</v>
      </c>
      <c r="S3422" s="13">
        <f t="shared" si="320"/>
        <v>42405.090300925927</v>
      </c>
      <c r="T3422" s="13">
        <f t="shared" si="321"/>
        <v>42414</v>
      </c>
      <c r="U3422">
        <f t="shared" si="322"/>
        <v>2016</v>
      </c>
      <c r="V3422">
        <f t="shared" si="323"/>
        <v>2</v>
      </c>
    </row>
    <row r="3423" spans="1:22" ht="45" hidden="1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9"/>
        <v>101</v>
      </c>
      <c r="P3423">
        <f t="shared" si="324"/>
        <v>103.21</v>
      </c>
      <c r="Q3423" s="9" t="s">
        <v>8315</v>
      </c>
      <c r="R3423" t="s">
        <v>8316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>
        <f t="shared" si="323"/>
        <v>2</v>
      </c>
    </row>
    <row r="3424" spans="1:22" ht="60" hidden="1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9"/>
        <v>109</v>
      </c>
      <c r="P3424">
        <f t="shared" si="324"/>
        <v>71.150000000000006</v>
      </c>
      <c r="Q3424" s="9" t="s">
        <v>8315</v>
      </c>
      <c r="R3424" t="s">
        <v>8316</v>
      </c>
      <c r="S3424" s="13">
        <f t="shared" si="320"/>
        <v>42323.562222222223</v>
      </c>
      <c r="T3424" s="13">
        <f t="shared" si="321"/>
        <v>42352</v>
      </c>
      <c r="U3424">
        <f t="shared" si="322"/>
        <v>2015</v>
      </c>
      <c r="V3424">
        <f t="shared" si="323"/>
        <v>11</v>
      </c>
    </row>
    <row r="3425" spans="1:22" ht="45" hidden="1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9"/>
        <v>140</v>
      </c>
      <c r="P3425">
        <f t="shared" si="324"/>
        <v>35</v>
      </c>
      <c r="Q3425" s="9" t="s">
        <v>8315</v>
      </c>
      <c r="R3425" t="s">
        <v>8316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>
        <f t="shared" si="323"/>
        <v>3</v>
      </c>
    </row>
    <row r="3426" spans="1:22" ht="60" hidden="1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9"/>
        <v>104</v>
      </c>
      <c r="P3426">
        <f t="shared" si="324"/>
        <v>81.78</v>
      </c>
      <c r="Q3426" s="9" t="s">
        <v>8315</v>
      </c>
      <c r="R3426" t="s">
        <v>8316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>
        <f t="shared" si="323"/>
        <v>1</v>
      </c>
    </row>
    <row r="3427" spans="1:22" ht="60" hidden="1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9"/>
        <v>103</v>
      </c>
      <c r="P3427">
        <f t="shared" si="324"/>
        <v>297.02999999999997</v>
      </c>
      <c r="Q3427" s="9" t="s">
        <v>8315</v>
      </c>
      <c r="R3427" t="s">
        <v>8316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>
        <f t="shared" si="323"/>
        <v>9</v>
      </c>
    </row>
    <row r="3428" spans="1:22" ht="45" hidden="1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9"/>
        <v>108</v>
      </c>
      <c r="P3428">
        <f t="shared" si="324"/>
        <v>46.61</v>
      </c>
      <c r="Q3428" s="9" t="s">
        <v>8315</v>
      </c>
      <c r="R3428" t="s">
        <v>8316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>
        <f t="shared" si="323"/>
        <v>9</v>
      </c>
    </row>
    <row r="3429" spans="1:22" ht="60" hidden="1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9"/>
        <v>100</v>
      </c>
      <c r="P3429">
        <f t="shared" si="324"/>
        <v>51.72</v>
      </c>
      <c r="Q3429" s="9" t="s">
        <v>8315</v>
      </c>
      <c r="R3429" t="s">
        <v>8316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>
        <f t="shared" si="323"/>
        <v>6</v>
      </c>
    </row>
    <row r="3430" spans="1:22" ht="60" hidden="1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9"/>
        <v>103</v>
      </c>
      <c r="P3430">
        <f t="shared" si="324"/>
        <v>40.29</v>
      </c>
      <c r="Q3430" s="9" t="s">
        <v>8315</v>
      </c>
      <c r="R3430" t="s">
        <v>8316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>
        <f t="shared" si="323"/>
        <v>2</v>
      </c>
    </row>
    <row r="3431" spans="1:22" ht="60" hidden="1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9"/>
        <v>130</v>
      </c>
      <c r="P3431">
        <f t="shared" si="324"/>
        <v>16.25</v>
      </c>
      <c r="Q3431" s="9" t="s">
        <v>8315</v>
      </c>
      <c r="R3431" t="s">
        <v>8316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>
        <f t="shared" si="323"/>
        <v>10</v>
      </c>
    </row>
    <row r="3432" spans="1:22" ht="60" hidden="1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9"/>
        <v>109</v>
      </c>
      <c r="P3432">
        <f t="shared" si="324"/>
        <v>30.15</v>
      </c>
      <c r="Q3432" s="9" t="s">
        <v>8315</v>
      </c>
      <c r="R3432" t="s">
        <v>8316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>
        <f t="shared" si="323"/>
        <v>6</v>
      </c>
    </row>
    <row r="3433" spans="1:22" ht="45" hidden="1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9"/>
        <v>100</v>
      </c>
      <c r="P3433">
        <f t="shared" si="324"/>
        <v>95.24</v>
      </c>
      <c r="Q3433" s="9" t="s">
        <v>8315</v>
      </c>
      <c r="R3433" t="s">
        <v>8316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>
        <f t="shared" si="323"/>
        <v>7</v>
      </c>
    </row>
    <row r="3434" spans="1:22" ht="45" hidden="1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9"/>
        <v>110</v>
      </c>
      <c r="P3434">
        <f t="shared" si="324"/>
        <v>52.21</v>
      </c>
      <c r="Q3434" s="9" t="s">
        <v>8315</v>
      </c>
      <c r="R3434" t="s">
        <v>8316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>
        <f t="shared" si="323"/>
        <v>1</v>
      </c>
    </row>
    <row r="3435" spans="1:22" ht="45" hidden="1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9"/>
        <v>100</v>
      </c>
      <c r="P3435">
        <f t="shared" si="324"/>
        <v>134.15</v>
      </c>
      <c r="Q3435" s="9" t="s">
        <v>8315</v>
      </c>
      <c r="R3435" t="s">
        <v>8316</v>
      </c>
      <c r="S3435" s="13">
        <f t="shared" si="320"/>
        <v>41776.063136574077</v>
      </c>
      <c r="T3435" s="13">
        <f t="shared" si="321"/>
        <v>41807.125</v>
      </c>
      <c r="U3435">
        <f t="shared" si="322"/>
        <v>2014</v>
      </c>
      <c r="V3435">
        <f t="shared" si="323"/>
        <v>5</v>
      </c>
    </row>
    <row r="3436" spans="1:22" ht="60" hidden="1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9"/>
        <v>106</v>
      </c>
      <c r="P3436">
        <f t="shared" si="324"/>
        <v>62.83</v>
      </c>
      <c r="Q3436" s="9" t="s">
        <v>8315</v>
      </c>
      <c r="R3436" t="s">
        <v>8316</v>
      </c>
      <c r="S3436" s="13">
        <f t="shared" si="320"/>
        <v>41800.380428240744</v>
      </c>
      <c r="T3436" s="13">
        <f t="shared" si="321"/>
        <v>41830.380428240744</v>
      </c>
      <c r="U3436">
        <f t="shared" si="322"/>
        <v>2014</v>
      </c>
      <c r="V3436">
        <f t="shared" si="323"/>
        <v>6</v>
      </c>
    </row>
    <row r="3437" spans="1:22" ht="60" hidden="1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9"/>
        <v>112</v>
      </c>
      <c r="P3437">
        <f t="shared" si="324"/>
        <v>58.95</v>
      </c>
      <c r="Q3437" s="9" t="s">
        <v>8315</v>
      </c>
      <c r="R3437" t="s">
        <v>8316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2016</v>
      </c>
      <c r="V3437">
        <f t="shared" si="323"/>
        <v>7</v>
      </c>
    </row>
    <row r="3438" spans="1:22" ht="60" hidden="1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9"/>
        <v>106</v>
      </c>
      <c r="P3438">
        <f t="shared" si="324"/>
        <v>143.11000000000001</v>
      </c>
      <c r="Q3438" s="9" t="s">
        <v>8315</v>
      </c>
      <c r="R3438" t="s">
        <v>8316</v>
      </c>
      <c r="S3438" s="13">
        <f t="shared" si="320"/>
        <v>41851.541585648149</v>
      </c>
      <c r="T3438" s="13">
        <f t="shared" si="321"/>
        <v>41872.686111111114</v>
      </c>
      <c r="U3438">
        <f t="shared" si="322"/>
        <v>2014</v>
      </c>
      <c r="V3438">
        <f t="shared" si="323"/>
        <v>7</v>
      </c>
    </row>
    <row r="3439" spans="1:22" ht="60" hidden="1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9"/>
        <v>101</v>
      </c>
      <c r="P3439">
        <f t="shared" si="324"/>
        <v>84.17</v>
      </c>
      <c r="Q3439" s="9" t="s">
        <v>8315</v>
      </c>
      <c r="R3439" t="s">
        <v>8316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>
        <f t="shared" si="323"/>
        <v>7</v>
      </c>
    </row>
    <row r="3440" spans="1:22" ht="60" hidden="1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9"/>
        <v>104</v>
      </c>
      <c r="P3440">
        <f t="shared" si="324"/>
        <v>186.07</v>
      </c>
      <c r="Q3440" s="9" t="s">
        <v>8315</v>
      </c>
      <c r="R3440" t="s">
        <v>8316</v>
      </c>
      <c r="S3440" s="13">
        <f t="shared" si="320"/>
        <v>42100.927858796291</v>
      </c>
      <c r="T3440" s="13">
        <f t="shared" si="321"/>
        <v>42126.875</v>
      </c>
      <c r="U3440">
        <f t="shared" si="322"/>
        <v>2015</v>
      </c>
      <c r="V3440">
        <f t="shared" si="323"/>
        <v>4</v>
      </c>
    </row>
    <row r="3441" spans="1:22" ht="30" hidden="1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9"/>
        <v>135</v>
      </c>
      <c r="P3441">
        <f t="shared" si="324"/>
        <v>89.79</v>
      </c>
      <c r="Q3441" s="9" t="s">
        <v>8315</v>
      </c>
      <c r="R3441" t="s">
        <v>8316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>
        <f t="shared" si="323"/>
        <v>1</v>
      </c>
    </row>
    <row r="3442" spans="1:22" ht="60" hidden="1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9"/>
        <v>105</v>
      </c>
      <c r="P3442">
        <f t="shared" si="324"/>
        <v>64.16</v>
      </c>
      <c r="Q3442" s="9" t="s">
        <v>8315</v>
      </c>
      <c r="R3442" t="s">
        <v>8316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>
        <f t="shared" si="323"/>
        <v>6</v>
      </c>
    </row>
    <row r="3443" spans="1:22" ht="60" hidden="1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9"/>
        <v>103</v>
      </c>
      <c r="P3443">
        <f t="shared" si="324"/>
        <v>59.65</v>
      </c>
      <c r="Q3443" s="9" t="s">
        <v>8315</v>
      </c>
      <c r="R3443" t="s">
        <v>8316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>
        <f t="shared" si="323"/>
        <v>10</v>
      </c>
    </row>
    <row r="3444" spans="1:22" ht="60" hidden="1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9"/>
        <v>100</v>
      </c>
      <c r="P3444">
        <f t="shared" si="324"/>
        <v>31.25</v>
      </c>
      <c r="Q3444" s="9" t="s">
        <v>8315</v>
      </c>
      <c r="R3444" t="s">
        <v>8316</v>
      </c>
      <c r="S3444" s="13">
        <f t="shared" si="320"/>
        <v>42124.841111111105</v>
      </c>
      <c r="T3444" s="13">
        <f t="shared" si="321"/>
        <v>42154.841111111105</v>
      </c>
      <c r="U3444">
        <f t="shared" si="322"/>
        <v>2015</v>
      </c>
      <c r="V3444">
        <f t="shared" si="323"/>
        <v>4</v>
      </c>
    </row>
    <row r="3445" spans="1:22" ht="60" hidden="1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9"/>
        <v>186</v>
      </c>
      <c r="P3445">
        <f t="shared" si="324"/>
        <v>41.22</v>
      </c>
      <c r="Q3445" s="9" t="s">
        <v>8315</v>
      </c>
      <c r="R3445" t="s">
        <v>8316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>
        <f t="shared" si="323"/>
        <v>8</v>
      </c>
    </row>
    <row r="3446" spans="1:22" ht="60" hidden="1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9"/>
        <v>289</v>
      </c>
      <c r="P3446">
        <f t="shared" si="324"/>
        <v>43.35</v>
      </c>
      <c r="Q3446" s="9" t="s">
        <v>8315</v>
      </c>
      <c r="R3446" t="s">
        <v>8316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>
        <f t="shared" si="323"/>
        <v>5</v>
      </c>
    </row>
    <row r="3447" spans="1:22" ht="45" hidden="1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9"/>
        <v>100</v>
      </c>
      <c r="P3447">
        <f t="shared" si="324"/>
        <v>64.52</v>
      </c>
      <c r="Q3447" s="9" t="s">
        <v>8315</v>
      </c>
      <c r="R3447" t="s">
        <v>8316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>
        <f t="shared" si="323"/>
        <v>9</v>
      </c>
    </row>
    <row r="3448" spans="1:22" ht="60" hidden="1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9"/>
        <v>108</v>
      </c>
      <c r="P3448">
        <f t="shared" si="324"/>
        <v>43.28</v>
      </c>
      <c r="Q3448" s="9" t="s">
        <v>8315</v>
      </c>
      <c r="R3448" t="s">
        <v>8316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>
        <f t="shared" si="323"/>
        <v>1</v>
      </c>
    </row>
    <row r="3449" spans="1:22" ht="30" hidden="1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9"/>
        <v>108</v>
      </c>
      <c r="P3449">
        <f t="shared" si="324"/>
        <v>77</v>
      </c>
      <c r="Q3449" s="9" t="s">
        <v>8315</v>
      </c>
      <c r="R3449" t="s">
        <v>8316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>
        <f t="shared" si="323"/>
        <v>2</v>
      </c>
    </row>
    <row r="3450" spans="1:22" ht="45" hidden="1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9"/>
        <v>110</v>
      </c>
      <c r="P3450">
        <f t="shared" si="324"/>
        <v>51.22</v>
      </c>
      <c r="Q3450" s="9" t="s">
        <v>8315</v>
      </c>
      <c r="R3450" t="s">
        <v>8316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>
        <f t="shared" si="323"/>
        <v>11</v>
      </c>
    </row>
    <row r="3451" spans="1:22" ht="45" hidden="1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9"/>
        <v>171</v>
      </c>
      <c r="P3451">
        <f t="shared" si="324"/>
        <v>68.25</v>
      </c>
      <c r="Q3451" s="9" t="s">
        <v>8315</v>
      </c>
      <c r="R3451" t="s">
        <v>8316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>
        <f t="shared" si="323"/>
        <v>6</v>
      </c>
    </row>
    <row r="3452" spans="1:22" ht="60" hidden="1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9"/>
        <v>152</v>
      </c>
      <c r="P3452">
        <f t="shared" si="324"/>
        <v>19.489999999999998</v>
      </c>
      <c r="Q3452" s="9" t="s">
        <v>8315</v>
      </c>
      <c r="R3452" t="s">
        <v>8316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>
        <f t="shared" si="323"/>
        <v>2</v>
      </c>
    </row>
    <row r="3453" spans="1:22" ht="60" hidden="1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9"/>
        <v>101</v>
      </c>
      <c r="P3453">
        <f t="shared" si="324"/>
        <v>41.13</v>
      </c>
      <c r="Q3453" s="9" t="s">
        <v>8315</v>
      </c>
      <c r="R3453" t="s">
        <v>8316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>
        <f t="shared" si="323"/>
        <v>3</v>
      </c>
    </row>
    <row r="3454" spans="1:22" ht="60" hidden="1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9"/>
        <v>153</v>
      </c>
      <c r="P3454">
        <f t="shared" si="324"/>
        <v>41.41</v>
      </c>
      <c r="Q3454" s="9" t="s">
        <v>8315</v>
      </c>
      <c r="R3454" t="s">
        <v>8316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>
        <f t="shared" si="323"/>
        <v>6</v>
      </c>
    </row>
    <row r="3455" spans="1:22" ht="45" hidden="1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9"/>
        <v>128</v>
      </c>
      <c r="P3455">
        <f t="shared" si="324"/>
        <v>27.5</v>
      </c>
      <c r="Q3455" s="9" t="s">
        <v>8315</v>
      </c>
      <c r="R3455" t="s">
        <v>8316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>
        <f t="shared" si="323"/>
        <v>6</v>
      </c>
    </row>
    <row r="3456" spans="1:22" ht="60" hidden="1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9"/>
        <v>101</v>
      </c>
      <c r="P3456">
        <f t="shared" si="324"/>
        <v>33.57</v>
      </c>
      <c r="Q3456" s="9" t="s">
        <v>8315</v>
      </c>
      <c r="R3456" t="s">
        <v>8316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>
        <f t="shared" si="323"/>
        <v>7</v>
      </c>
    </row>
    <row r="3457" spans="1:22" ht="60" hidden="1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9"/>
        <v>101</v>
      </c>
      <c r="P3457">
        <f t="shared" si="324"/>
        <v>145.87</v>
      </c>
      <c r="Q3457" s="9" t="s">
        <v>8315</v>
      </c>
      <c r="R3457" t="s">
        <v>8316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2016</v>
      </c>
      <c r="V3457">
        <f t="shared" si="323"/>
        <v>9</v>
      </c>
    </row>
    <row r="3458" spans="1:22" ht="60" hidden="1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9"/>
        <v>191</v>
      </c>
      <c r="P3458">
        <f t="shared" si="324"/>
        <v>358.69</v>
      </c>
      <c r="Q3458" s="9" t="s">
        <v>8315</v>
      </c>
      <c r="R3458" t="s">
        <v>8316</v>
      </c>
      <c r="S3458" s="13">
        <f t="shared" si="320"/>
        <v>41821.205636574072</v>
      </c>
      <c r="T3458" s="13">
        <f t="shared" si="321"/>
        <v>41852.290972222225</v>
      </c>
      <c r="U3458">
        <f t="shared" si="322"/>
        <v>2014</v>
      </c>
      <c r="V3458">
        <f t="shared" si="323"/>
        <v>7</v>
      </c>
    </row>
    <row r="3459" spans="1:22" ht="30" hidden="1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5">ROUND(E3459/D3459*100,0)</f>
        <v>140</v>
      </c>
      <c r="P3459">
        <f t="shared" si="324"/>
        <v>50.98</v>
      </c>
      <c r="Q3459" s="9" t="s">
        <v>8315</v>
      </c>
      <c r="R3459" t="s">
        <v>8316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>
        <f t="shared" ref="U3459:U3522" si="328">YEAR(S3459)</f>
        <v>2015</v>
      </c>
      <c r="V3459">
        <f t="shared" ref="V3459:V3522" si="329">MONTH(S3459)</f>
        <v>1</v>
      </c>
    </row>
    <row r="3460" spans="1:22" ht="60" hidden="1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5"/>
        <v>124</v>
      </c>
      <c r="P3460">
        <f t="shared" si="324"/>
        <v>45.04</v>
      </c>
      <c r="Q3460" s="9" t="s">
        <v>8315</v>
      </c>
      <c r="R3460" t="s">
        <v>8316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>
        <f t="shared" si="329"/>
        <v>1</v>
      </c>
    </row>
    <row r="3461" spans="1:22" ht="60" hidden="1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5"/>
        <v>126</v>
      </c>
      <c r="P3461">
        <f t="shared" si="324"/>
        <v>17.53</v>
      </c>
      <c r="Q3461" s="9" t="s">
        <v>8315</v>
      </c>
      <c r="R3461" t="s">
        <v>8316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>
        <f t="shared" si="329"/>
        <v>4</v>
      </c>
    </row>
    <row r="3462" spans="1:22" ht="45" hidden="1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5"/>
        <v>190</v>
      </c>
      <c r="P3462">
        <f t="shared" si="324"/>
        <v>50</v>
      </c>
      <c r="Q3462" s="9" t="s">
        <v>8315</v>
      </c>
      <c r="R3462" t="s">
        <v>8316</v>
      </c>
      <c r="S3462" s="13">
        <f t="shared" si="326"/>
        <v>41852.527222222219</v>
      </c>
      <c r="T3462" s="13">
        <f t="shared" si="327"/>
        <v>41866.527222222219</v>
      </c>
      <c r="U3462">
        <f t="shared" si="328"/>
        <v>2014</v>
      </c>
      <c r="V3462">
        <f t="shared" si="329"/>
        <v>8</v>
      </c>
    </row>
    <row r="3463" spans="1:22" ht="60" hidden="1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5"/>
        <v>139</v>
      </c>
      <c r="P3463">
        <f t="shared" si="324"/>
        <v>57.92</v>
      </c>
      <c r="Q3463" s="9" t="s">
        <v>8315</v>
      </c>
      <c r="R3463" t="s">
        <v>8316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2016</v>
      </c>
      <c r="V3463">
        <f t="shared" si="329"/>
        <v>9</v>
      </c>
    </row>
    <row r="3464" spans="1:22" ht="45" hidden="1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5"/>
        <v>202</v>
      </c>
      <c r="P3464">
        <f t="shared" si="324"/>
        <v>29.71</v>
      </c>
      <c r="Q3464" s="9" t="s">
        <v>8315</v>
      </c>
      <c r="R3464" t="s">
        <v>8316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2015</v>
      </c>
      <c r="V3464">
        <f t="shared" si="329"/>
        <v>6</v>
      </c>
    </row>
    <row r="3465" spans="1:22" ht="45" hidden="1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5"/>
        <v>103</v>
      </c>
      <c r="P3465">
        <f t="shared" si="324"/>
        <v>90.68</v>
      </c>
      <c r="Q3465" s="9" t="s">
        <v>8315</v>
      </c>
      <c r="R3465" t="s">
        <v>8316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>
        <f t="shared" si="329"/>
        <v>8</v>
      </c>
    </row>
    <row r="3466" spans="1:22" ht="60" hidden="1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5"/>
        <v>102</v>
      </c>
      <c r="P3466">
        <f t="shared" si="324"/>
        <v>55.01</v>
      </c>
      <c r="Q3466" s="9" t="s">
        <v>8315</v>
      </c>
      <c r="R3466" t="s">
        <v>8316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>
        <f t="shared" si="329"/>
        <v>7</v>
      </c>
    </row>
    <row r="3467" spans="1:22" ht="45" hidden="1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5"/>
        <v>103</v>
      </c>
      <c r="P3467">
        <f t="shared" si="324"/>
        <v>57.22</v>
      </c>
      <c r="Q3467" s="9" t="s">
        <v>8315</v>
      </c>
      <c r="R3467" t="s">
        <v>8316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>
        <f t="shared" si="329"/>
        <v>7</v>
      </c>
    </row>
    <row r="3468" spans="1:22" ht="45" hidden="1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5"/>
        <v>127</v>
      </c>
      <c r="P3468">
        <f t="shared" si="324"/>
        <v>72.95</v>
      </c>
      <c r="Q3468" s="9" t="s">
        <v>8315</v>
      </c>
      <c r="R3468" t="s">
        <v>8316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>
        <f t="shared" si="329"/>
        <v>2</v>
      </c>
    </row>
    <row r="3469" spans="1:22" hidden="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5"/>
        <v>101</v>
      </c>
      <c r="P3469">
        <f t="shared" si="324"/>
        <v>64.47</v>
      </c>
      <c r="Q3469" s="9" t="s">
        <v>8315</v>
      </c>
      <c r="R3469" t="s">
        <v>8316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>
        <f t="shared" si="329"/>
        <v>2</v>
      </c>
    </row>
    <row r="3470" spans="1:22" ht="45" hidden="1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5"/>
        <v>122</v>
      </c>
      <c r="P3470">
        <f t="shared" si="324"/>
        <v>716.35</v>
      </c>
      <c r="Q3470" s="9" t="s">
        <v>8315</v>
      </c>
      <c r="R3470" t="s">
        <v>8316</v>
      </c>
      <c r="S3470" s="13">
        <f t="shared" si="326"/>
        <v>42605.765381944439</v>
      </c>
      <c r="T3470" s="13">
        <f t="shared" si="327"/>
        <v>42634.125</v>
      </c>
      <c r="U3470">
        <f t="shared" si="328"/>
        <v>2016</v>
      </c>
      <c r="V3470">
        <f t="shared" si="329"/>
        <v>8</v>
      </c>
    </row>
    <row r="3471" spans="1:22" ht="60" hidden="1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5"/>
        <v>113</v>
      </c>
      <c r="P3471">
        <f t="shared" si="324"/>
        <v>50.4</v>
      </c>
      <c r="Q3471" s="9" t="s">
        <v>8315</v>
      </c>
      <c r="R3471" t="s">
        <v>8316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>
        <f t="shared" si="329"/>
        <v>3</v>
      </c>
    </row>
    <row r="3472" spans="1:22" ht="45" hidden="1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5"/>
        <v>150</v>
      </c>
      <c r="P3472">
        <f t="shared" si="324"/>
        <v>41.67</v>
      </c>
      <c r="Q3472" s="9" t="s">
        <v>8315</v>
      </c>
      <c r="R3472" t="s">
        <v>8316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>
        <f t="shared" si="329"/>
        <v>6</v>
      </c>
    </row>
    <row r="3473" spans="1:22" ht="60" hidden="1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5"/>
        <v>215</v>
      </c>
      <c r="P3473">
        <f t="shared" si="324"/>
        <v>35.770000000000003</v>
      </c>
      <c r="Q3473" s="9" t="s">
        <v>8315</v>
      </c>
      <c r="R3473" t="s">
        <v>8316</v>
      </c>
      <c r="S3473" s="13">
        <f t="shared" si="326"/>
        <v>41841.820486111108</v>
      </c>
      <c r="T3473" s="13">
        <f t="shared" si="327"/>
        <v>41882.833333333336</v>
      </c>
      <c r="U3473">
        <f t="shared" si="328"/>
        <v>2014</v>
      </c>
      <c r="V3473">
        <f t="shared" si="329"/>
        <v>7</v>
      </c>
    </row>
    <row r="3474" spans="1:22" ht="60" hidden="1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5"/>
        <v>102</v>
      </c>
      <c r="P3474">
        <f t="shared" si="324"/>
        <v>88.74</v>
      </c>
      <c r="Q3474" s="9" t="s">
        <v>8315</v>
      </c>
      <c r="R3474" t="s">
        <v>8316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>
        <f t="shared" si="329"/>
        <v>10</v>
      </c>
    </row>
    <row r="3475" spans="1:22" ht="60" hidden="1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5"/>
        <v>100</v>
      </c>
      <c r="P3475">
        <f t="shared" si="324"/>
        <v>148.47999999999999</v>
      </c>
      <c r="Q3475" s="9" t="s">
        <v>8315</v>
      </c>
      <c r="R3475" t="s">
        <v>8316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>
        <f t="shared" si="329"/>
        <v>2</v>
      </c>
    </row>
    <row r="3476" spans="1:22" ht="60" hidden="1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5"/>
        <v>101</v>
      </c>
      <c r="P3476">
        <f t="shared" si="324"/>
        <v>51.79</v>
      </c>
      <c r="Q3476" s="9" t="s">
        <v>8315</v>
      </c>
      <c r="R3476" t="s">
        <v>8316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>
        <f t="shared" si="329"/>
        <v>6</v>
      </c>
    </row>
    <row r="3477" spans="1:22" ht="45" hidden="1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5"/>
        <v>113</v>
      </c>
      <c r="P3477">
        <f t="shared" si="324"/>
        <v>20</v>
      </c>
      <c r="Q3477" s="9" t="s">
        <v>8315</v>
      </c>
      <c r="R3477" t="s">
        <v>8316</v>
      </c>
      <c r="S3477" s="13">
        <f t="shared" si="326"/>
        <v>41918.880833333329</v>
      </c>
      <c r="T3477" s="13">
        <f t="shared" si="327"/>
        <v>41946</v>
      </c>
      <c r="U3477">
        <f t="shared" si="328"/>
        <v>2014</v>
      </c>
      <c r="V3477">
        <f t="shared" si="329"/>
        <v>10</v>
      </c>
    </row>
    <row r="3478" spans="1:22" ht="60" hidden="1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5"/>
        <v>104</v>
      </c>
      <c r="P3478">
        <f t="shared" si="324"/>
        <v>52</v>
      </c>
      <c r="Q3478" s="9" t="s">
        <v>8315</v>
      </c>
      <c r="R3478" t="s">
        <v>8316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2014</v>
      </c>
      <c r="V3478">
        <f t="shared" si="329"/>
        <v>10</v>
      </c>
    </row>
    <row r="3479" spans="1:22" ht="45" hidden="1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5"/>
        <v>115</v>
      </c>
      <c r="P3479">
        <f t="shared" si="324"/>
        <v>53.23</v>
      </c>
      <c r="Q3479" s="9" t="s">
        <v>8315</v>
      </c>
      <c r="R3479" t="s">
        <v>8316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2015</v>
      </c>
      <c r="V3479">
        <f t="shared" si="329"/>
        <v>5</v>
      </c>
    </row>
    <row r="3480" spans="1:22" ht="45" hidden="1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5"/>
        <v>113</v>
      </c>
      <c r="P3480">
        <f t="shared" si="324"/>
        <v>39.6</v>
      </c>
      <c r="Q3480" s="9" t="s">
        <v>8315</v>
      </c>
      <c r="R3480" t="s">
        <v>8316</v>
      </c>
      <c r="S3480" s="13">
        <f t="shared" si="326"/>
        <v>42053.916921296302</v>
      </c>
      <c r="T3480" s="13">
        <f t="shared" si="327"/>
        <v>42079.875</v>
      </c>
      <c r="U3480">
        <f t="shared" si="328"/>
        <v>2015</v>
      </c>
      <c r="V3480">
        <f t="shared" si="329"/>
        <v>2</v>
      </c>
    </row>
    <row r="3481" spans="1:22" ht="45" hidden="1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5"/>
        <v>128</v>
      </c>
      <c r="P3481">
        <f t="shared" si="324"/>
        <v>34.25</v>
      </c>
      <c r="Q3481" s="9" t="s">
        <v>8315</v>
      </c>
      <c r="R3481" t="s">
        <v>8316</v>
      </c>
      <c r="S3481" s="13">
        <f t="shared" si="326"/>
        <v>41781.855092592588</v>
      </c>
      <c r="T3481" s="13">
        <f t="shared" si="327"/>
        <v>41811.855092592588</v>
      </c>
      <c r="U3481">
        <f t="shared" si="328"/>
        <v>2014</v>
      </c>
      <c r="V3481">
        <f t="shared" si="329"/>
        <v>5</v>
      </c>
    </row>
    <row r="3482" spans="1:22" ht="45" hidden="1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5"/>
        <v>143</v>
      </c>
      <c r="P3482">
        <f t="shared" si="324"/>
        <v>164.62</v>
      </c>
      <c r="Q3482" s="9" t="s">
        <v>8315</v>
      </c>
      <c r="R3482" t="s">
        <v>8316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2015</v>
      </c>
      <c r="V3482">
        <f t="shared" si="329"/>
        <v>6</v>
      </c>
    </row>
    <row r="3483" spans="1:22" ht="60" hidden="1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5"/>
        <v>119</v>
      </c>
      <c r="P3483">
        <f t="shared" si="324"/>
        <v>125.05</v>
      </c>
      <c r="Q3483" s="9" t="s">
        <v>8315</v>
      </c>
      <c r="R3483" t="s">
        <v>8316</v>
      </c>
      <c r="S3483" s="13">
        <f t="shared" si="326"/>
        <v>41989.24754629629</v>
      </c>
      <c r="T3483" s="13">
        <f t="shared" si="327"/>
        <v>42006.24754629629</v>
      </c>
      <c r="U3483">
        <f t="shared" si="328"/>
        <v>2014</v>
      </c>
      <c r="V3483">
        <f t="shared" si="329"/>
        <v>12</v>
      </c>
    </row>
    <row r="3484" spans="1:22" ht="45" hidden="1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5"/>
        <v>138</v>
      </c>
      <c r="P3484">
        <f t="shared" si="324"/>
        <v>51.88</v>
      </c>
      <c r="Q3484" s="9" t="s">
        <v>8315</v>
      </c>
      <c r="R3484" t="s">
        <v>8316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>
        <f t="shared" si="329"/>
        <v>6</v>
      </c>
    </row>
    <row r="3485" spans="1:22" ht="45" hidden="1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5"/>
        <v>160</v>
      </c>
      <c r="P3485">
        <f t="shared" ref="P3485:P3548" si="330">IFERROR(ROUND(E3485/L3485,2),0)</f>
        <v>40.29</v>
      </c>
      <c r="Q3485" s="9" t="s">
        <v>8315</v>
      </c>
      <c r="R3485" t="s">
        <v>8316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>
        <f t="shared" si="329"/>
        <v>6</v>
      </c>
    </row>
    <row r="3486" spans="1:22" ht="60" hidden="1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5"/>
        <v>114</v>
      </c>
      <c r="P3486">
        <f t="shared" si="330"/>
        <v>64.91</v>
      </c>
      <c r="Q3486" s="9" t="s">
        <v>8315</v>
      </c>
      <c r="R3486" t="s">
        <v>8316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>
        <f t="shared" si="329"/>
        <v>5</v>
      </c>
    </row>
    <row r="3487" spans="1:22" ht="60" hidden="1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5"/>
        <v>101</v>
      </c>
      <c r="P3487">
        <f t="shared" si="330"/>
        <v>55.33</v>
      </c>
      <c r="Q3487" s="9" t="s">
        <v>8315</v>
      </c>
      <c r="R3487" t="s">
        <v>8316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>
        <f t="shared" si="329"/>
        <v>1</v>
      </c>
    </row>
    <row r="3488" spans="1:22" ht="45" hidden="1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5"/>
        <v>155</v>
      </c>
      <c r="P3488">
        <f t="shared" si="330"/>
        <v>83.14</v>
      </c>
      <c r="Q3488" s="9" t="s">
        <v>8315</v>
      </c>
      <c r="R3488" t="s">
        <v>8316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>
        <f t="shared" si="329"/>
        <v>5</v>
      </c>
    </row>
    <row r="3489" spans="1:22" ht="60" hidden="1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5"/>
        <v>128</v>
      </c>
      <c r="P3489">
        <f t="shared" si="330"/>
        <v>38.71</v>
      </c>
      <c r="Q3489" s="9" t="s">
        <v>8315</v>
      </c>
      <c r="R3489" t="s">
        <v>8316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>
        <f t="shared" si="329"/>
        <v>5</v>
      </c>
    </row>
    <row r="3490" spans="1:22" ht="60" hidden="1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5"/>
        <v>121</v>
      </c>
      <c r="P3490">
        <f t="shared" si="330"/>
        <v>125.38</v>
      </c>
      <c r="Q3490" s="9" t="s">
        <v>8315</v>
      </c>
      <c r="R3490" t="s">
        <v>8316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>
        <f t="shared" si="329"/>
        <v>3</v>
      </c>
    </row>
    <row r="3491" spans="1:22" ht="60" hidden="1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5"/>
        <v>113</v>
      </c>
      <c r="P3491">
        <f t="shared" si="330"/>
        <v>78.260000000000005</v>
      </c>
      <c r="Q3491" s="9" t="s">
        <v>8315</v>
      </c>
      <c r="R3491" t="s">
        <v>8316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2014</v>
      </c>
      <c r="V3491">
        <f t="shared" si="329"/>
        <v>4</v>
      </c>
    </row>
    <row r="3492" spans="1:22" ht="60" hidden="1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5"/>
        <v>128</v>
      </c>
      <c r="P3492">
        <f t="shared" si="330"/>
        <v>47.22</v>
      </c>
      <c r="Q3492" s="9" t="s">
        <v>8315</v>
      </c>
      <c r="R3492" t="s">
        <v>8316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>
        <f t="shared" si="329"/>
        <v>3</v>
      </c>
    </row>
    <row r="3493" spans="1:22" ht="60" hidden="1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5"/>
        <v>158</v>
      </c>
      <c r="P3493">
        <f t="shared" si="330"/>
        <v>79.099999999999994</v>
      </c>
      <c r="Q3493" s="9" t="s">
        <v>8315</v>
      </c>
      <c r="R3493" t="s">
        <v>8316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>
        <f t="shared" si="329"/>
        <v>4</v>
      </c>
    </row>
    <row r="3494" spans="1:22" ht="45" hidden="1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5"/>
        <v>105</v>
      </c>
      <c r="P3494">
        <f t="shared" si="330"/>
        <v>114.29</v>
      </c>
      <c r="Q3494" s="9" t="s">
        <v>8315</v>
      </c>
      <c r="R3494" t="s">
        <v>8316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>
        <f t="shared" si="329"/>
        <v>9</v>
      </c>
    </row>
    <row r="3495" spans="1:22" ht="60" hidden="1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5"/>
        <v>100</v>
      </c>
      <c r="P3495">
        <f t="shared" si="330"/>
        <v>51.72</v>
      </c>
      <c r="Q3495" s="9" t="s">
        <v>8315</v>
      </c>
      <c r="R3495" t="s">
        <v>8316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>
        <f t="shared" si="329"/>
        <v>7</v>
      </c>
    </row>
    <row r="3496" spans="1:22" ht="60" hidden="1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5"/>
        <v>100</v>
      </c>
      <c r="P3496">
        <f t="shared" si="330"/>
        <v>30.77</v>
      </c>
      <c r="Q3496" s="9" t="s">
        <v>8315</v>
      </c>
      <c r="R3496" t="s">
        <v>8316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2016</v>
      </c>
      <c r="V3496">
        <f t="shared" si="329"/>
        <v>11</v>
      </c>
    </row>
    <row r="3497" spans="1:22" ht="60" hidden="1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5"/>
        <v>107</v>
      </c>
      <c r="P3497">
        <f t="shared" si="330"/>
        <v>74.209999999999994</v>
      </c>
      <c r="Q3497" s="9" t="s">
        <v>8315</v>
      </c>
      <c r="R3497" t="s">
        <v>8316</v>
      </c>
      <c r="S3497" s="13">
        <f t="shared" si="326"/>
        <v>41915.762835648151</v>
      </c>
      <c r="T3497" s="13">
        <f t="shared" si="327"/>
        <v>41944.720833333333</v>
      </c>
      <c r="U3497">
        <f t="shared" si="328"/>
        <v>2014</v>
      </c>
      <c r="V3497">
        <f t="shared" si="329"/>
        <v>10</v>
      </c>
    </row>
    <row r="3498" spans="1:22" ht="60" hidden="1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5"/>
        <v>124</v>
      </c>
      <c r="P3498">
        <f t="shared" si="330"/>
        <v>47.85</v>
      </c>
      <c r="Q3498" s="9" t="s">
        <v>8315</v>
      </c>
      <c r="R3498" t="s">
        <v>8316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>
        <f t="shared" si="329"/>
        <v>8</v>
      </c>
    </row>
    <row r="3499" spans="1:22" ht="60" hidden="1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5"/>
        <v>109</v>
      </c>
      <c r="P3499">
        <f t="shared" si="330"/>
        <v>34.409999999999997</v>
      </c>
      <c r="Q3499" s="9" t="s">
        <v>8315</v>
      </c>
      <c r="R3499" t="s">
        <v>8316</v>
      </c>
      <c r="S3499" s="13">
        <f t="shared" si="326"/>
        <v>42511.741944444439</v>
      </c>
      <c r="T3499" s="13">
        <f t="shared" si="327"/>
        <v>42523.916666666672</v>
      </c>
      <c r="U3499">
        <f t="shared" si="328"/>
        <v>2016</v>
      </c>
      <c r="V3499">
        <f t="shared" si="329"/>
        <v>5</v>
      </c>
    </row>
    <row r="3500" spans="1:22" ht="60" hidden="1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5"/>
        <v>102</v>
      </c>
      <c r="P3500">
        <f t="shared" si="330"/>
        <v>40.24</v>
      </c>
      <c r="Q3500" s="9" t="s">
        <v>8315</v>
      </c>
      <c r="R3500" t="s">
        <v>8316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>
        <f t="shared" si="329"/>
        <v>3</v>
      </c>
    </row>
    <row r="3501" spans="1:22" ht="60" hidden="1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5"/>
        <v>106</v>
      </c>
      <c r="P3501">
        <f t="shared" si="330"/>
        <v>60.29</v>
      </c>
      <c r="Q3501" s="9" t="s">
        <v>8315</v>
      </c>
      <c r="R3501" t="s">
        <v>8316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>
        <f t="shared" si="329"/>
        <v>5</v>
      </c>
    </row>
    <row r="3502" spans="1:22" ht="60" hidden="1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5"/>
        <v>106</v>
      </c>
      <c r="P3502">
        <f t="shared" si="330"/>
        <v>25.31</v>
      </c>
      <c r="Q3502" s="9" t="s">
        <v>8315</v>
      </c>
      <c r="R3502" t="s">
        <v>8316</v>
      </c>
      <c r="S3502" s="13">
        <f t="shared" si="326"/>
        <v>42419.91942129629</v>
      </c>
      <c r="T3502" s="13">
        <f t="shared" si="327"/>
        <v>42436.207638888889</v>
      </c>
      <c r="U3502">
        <f t="shared" si="328"/>
        <v>2016</v>
      </c>
      <c r="V3502">
        <f t="shared" si="329"/>
        <v>2</v>
      </c>
    </row>
    <row r="3503" spans="1:22" ht="45" hidden="1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5"/>
        <v>101</v>
      </c>
      <c r="P3503">
        <f t="shared" si="330"/>
        <v>35.950000000000003</v>
      </c>
      <c r="Q3503" s="9" t="s">
        <v>8315</v>
      </c>
      <c r="R3503" t="s">
        <v>8316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>
        <f t="shared" si="329"/>
        <v>8</v>
      </c>
    </row>
    <row r="3504" spans="1:22" ht="60" hidden="1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5"/>
        <v>105</v>
      </c>
      <c r="P3504">
        <f t="shared" si="330"/>
        <v>136</v>
      </c>
      <c r="Q3504" s="9" t="s">
        <v>8315</v>
      </c>
      <c r="R3504" t="s">
        <v>8316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>
        <f t="shared" si="329"/>
        <v>3</v>
      </c>
    </row>
    <row r="3505" spans="1:22" ht="45" hidden="1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5"/>
        <v>108</v>
      </c>
      <c r="P3505">
        <f t="shared" si="330"/>
        <v>70.760000000000005</v>
      </c>
      <c r="Q3505" s="9" t="s">
        <v>8315</v>
      </c>
      <c r="R3505" t="s">
        <v>8316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>
        <f t="shared" si="329"/>
        <v>6</v>
      </c>
    </row>
    <row r="3506" spans="1:22" ht="60" hidden="1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5"/>
        <v>100</v>
      </c>
      <c r="P3506">
        <f t="shared" si="330"/>
        <v>125</v>
      </c>
      <c r="Q3506" s="9" t="s">
        <v>8315</v>
      </c>
      <c r="R3506" t="s">
        <v>8316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>
        <f t="shared" si="329"/>
        <v>10</v>
      </c>
    </row>
    <row r="3507" spans="1:22" ht="90" hidden="1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5"/>
        <v>104</v>
      </c>
      <c r="P3507">
        <f t="shared" si="330"/>
        <v>66.510000000000005</v>
      </c>
      <c r="Q3507" s="9" t="s">
        <v>8315</v>
      </c>
      <c r="R3507" t="s">
        <v>8316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>
        <f t="shared" si="329"/>
        <v>5</v>
      </c>
    </row>
    <row r="3508" spans="1:22" ht="60" hidden="1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5"/>
        <v>102</v>
      </c>
      <c r="P3508">
        <f t="shared" si="330"/>
        <v>105</v>
      </c>
      <c r="Q3508" s="9" t="s">
        <v>8315</v>
      </c>
      <c r="R3508" t="s">
        <v>8316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>
        <f t="shared" si="329"/>
        <v>7</v>
      </c>
    </row>
    <row r="3509" spans="1:22" ht="45" hidden="1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5"/>
        <v>104</v>
      </c>
      <c r="P3509">
        <f t="shared" si="330"/>
        <v>145</v>
      </c>
      <c r="Q3509" s="9" t="s">
        <v>8315</v>
      </c>
      <c r="R3509" t="s">
        <v>8316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>
        <f t="shared" si="329"/>
        <v>5</v>
      </c>
    </row>
    <row r="3510" spans="1:22" ht="60" hidden="1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5"/>
        <v>180</v>
      </c>
      <c r="P3510">
        <f t="shared" si="330"/>
        <v>12</v>
      </c>
      <c r="Q3510" s="9" t="s">
        <v>8315</v>
      </c>
      <c r="R3510" t="s">
        <v>8316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2016</v>
      </c>
      <c r="V3510">
        <f t="shared" si="329"/>
        <v>4</v>
      </c>
    </row>
    <row r="3511" spans="1:22" ht="60" hidden="1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5"/>
        <v>106</v>
      </c>
      <c r="P3511">
        <f t="shared" si="330"/>
        <v>96.67</v>
      </c>
      <c r="Q3511" s="9" t="s">
        <v>8315</v>
      </c>
      <c r="R3511" t="s">
        <v>8316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>
        <f t="shared" si="329"/>
        <v>11</v>
      </c>
    </row>
    <row r="3512" spans="1:22" ht="60" hidden="1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5"/>
        <v>101</v>
      </c>
      <c r="P3512">
        <f t="shared" si="330"/>
        <v>60.33</v>
      </c>
      <c r="Q3512" s="9" t="s">
        <v>8315</v>
      </c>
      <c r="R3512" t="s">
        <v>8316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>
        <f t="shared" si="329"/>
        <v>6</v>
      </c>
    </row>
    <row r="3513" spans="1:22" ht="45" hidden="1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5"/>
        <v>101</v>
      </c>
      <c r="P3513">
        <f t="shared" si="330"/>
        <v>79.89</v>
      </c>
      <c r="Q3513" s="9" t="s">
        <v>8315</v>
      </c>
      <c r="R3513" t="s">
        <v>8316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>
        <f t="shared" si="329"/>
        <v>10</v>
      </c>
    </row>
    <row r="3514" spans="1:22" ht="60" hidden="1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5"/>
        <v>100</v>
      </c>
      <c r="P3514">
        <f t="shared" si="330"/>
        <v>58.82</v>
      </c>
      <c r="Q3514" s="9" t="s">
        <v>8315</v>
      </c>
      <c r="R3514" t="s">
        <v>8316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>
        <f t="shared" si="329"/>
        <v>2</v>
      </c>
    </row>
    <row r="3515" spans="1:22" ht="60" hidden="1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5"/>
        <v>118</v>
      </c>
      <c r="P3515">
        <f t="shared" si="330"/>
        <v>75.34</v>
      </c>
      <c r="Q3515" s="9" t="s">
        <v>8315</v>
      </c>
      <c r="R3515" t="s">
        <v>8316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>
        <f t="shared" si="329"/>
        <v>5</v>
      </c>
    </row>
    <row r="3516" spans="1:22" ht="45" hidden="1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5"/>
        <v>110</v>
      </c>
      <c r="P3516">
        <f t="shared" si="330"/>
        <v>55</v>
      </c>
      <c r="Q3516" s="9" t="s">
        <v>8315</v>
      </c>
      <c r="R3516" t="s">
        <v>8316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>
        <f t="shared" si="329"/>
        <v>1</v>
      </c>
    </row>
    <row r="3517" spans="1:22" ht="45" hidden="1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5"/>
        <v>103</v>
      </c>
      <c r="P3517">
        <f t="shared" si="330"/>
        <v>66.959999999999994</v>
      </c>
      <c r="Q3517" s="9" t="s">
        <v>8315</v>
      </c>
      <c r="R3517" t="s">
        <v>8316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>
        <f t="shared" si="329"/>
        <v>5</v>
      </c>
    </row>
    <row r="3518" spans="1:22" ht="60" hidden="1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5"/>
        <v>100</v>
      </c>
      <c r="P3518">
        <f t="shared" si="330"/>
        <v>227.27</v>
      </c>
      <c r="Q3518" s="9" t="s">
        <v>8315</v>
      </c>
      <c r="R3518" t="s">
        <v>8316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2014</v>
      </c>
      <c r="V3518">
        <f t="shared" si="329"/>
        <v>8</v>
      </c>
    </row>
    <row r="3519" spans="1:22" ht="45" hidden="1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5"/>
        <v>100</v>
      </c>
      <c r="P3519">
        <f t="shared" si="330"/>
        <v>307.69</v>
      </c>
      <c r="Q3519" s="9" t="s">
        <v>8315</v>
      </c>
      <c r="R3519" t="s">
        <v>8316</v>
      </c>
      <c r="S3519" s="13">
        <f t="shared" si="326"/>
        <v>41794.817523148151</v>
      </c>
      <c r="T3519" s="13">
        <f t="shared" si="327"/>
        <v>41824.458333333336</v>
      </c>
      <c r="U3519">
        <f t="shared" si="328"/>
        <v>2014</v>
      </c>
      <c r="V3519">
        <f t="shared" si="329"/>
        <v>6</v>
      </c>
    </row>
    <row r="3520" spans="1:22" ht="60" hidden="1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5"/>
        <v>110</v>
      </c>
      <c r="P3520">
        <f t="shared" si="330"/>
        <v>50.02</v>
      </c>
      <c r="Q3520" s="9" t="s">
        <v>8315</v>
      </c>
      <c r="R3520" t="s">
        <v>8316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>
        <f t="shared" si="329"/>
        <v>9</v>
      </c>
    </row>
    <row r="3521" spans="1:22" ht="45" hidden="1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5"/>
        <v>101</v>
      </c>
      <c r="P3521">
        <f t="shared" si="330"/>
        <v>72.39</v>
      </c>
      <c r="Q3521" s="9" t="s">
        <v>8315</v>
      </c>
      <c r="R3521" t="s">
        <v>8316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>
        <f t="shared" si="329"/>
        <v>2</v>
      </c>
    </row>
    <row r="3522" spans="1:22" ht="45" hidden="1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5"/>
        <v>101</v>
      </c>
      <c r="P3522">
        <f t="shared" si="330"/>
        <v>95.95</v>
      </c>
      <c r="Q3522" s="9" t="s">
        <v>8315</v>
      </c>
      <c r="R3522" t="s">
        <v>8316</v>
      </c>
      <c r="S3522" s="13">
        <f t="shared" si="326"/>
        <v>42227.824212962965</v>
      </c>
      <c r="T3522" s="13">
        <f t="shared" si="327"/>
        <v>42253.57430555555</v>
      </c>
      <c r="U3522">
        <f t="shared" si="328"/>
        <v>2015</v>
      </c>
      <c r="V3522">
        <f t="shared" si="329"/>
        <v>8</v>
      </c>
    </row>
    <row r="3523" spans="1:22" ht="60" hidden="1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1">ROUND(E3523/D3523*100,0)</f>
        <v>169</v>
      </c>
      <c r="P3523">
        <f t="shared" si="330"/>
        <v>45.62</v>
      </c>
      <c r="Q3523" s="9" t="s">
        <v>8315</v>
      </c>
      <c r="R3523" t="s">
        <v>8316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>
        <f t="shared" ref="U3523:U3586" si="334">YEAR(S3523)</f>
        <v>2014</v>
      </c>
      <c r="V3523">
        <f t="shared" ref="V3523:V3586" si="335">MONTH(S3523)</f>
        <v>8</v>
      </c>
    </row>
    <row r="3524" spans="1:22" ht="60" hidden="1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1"/>
        <v>100</v>
      </c>
      <c r="P3524">
        <f t="shared" si="330"/>
        <v>41.03</v>
      </c>
      <c r="Q3524" s="9" t="s">
        <v>8315</v>
      </c>
      <c r="R3524" t="s">
        <v>8316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>
        <f t="shared" si="335"/>
        <v>8</v>
      </c>
    </row>
    <row r="3525" spans="1:22" ht="45" hidden="1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1"/>
        <v>114</v>
      </c>
      <c r="P3525">
        <f t="shared" si="330"/>
        <v>56.83</v>
      </c>
      <c r="Q3525" s="9" t="s">
        <v>8315</v>
      </c>
      <c r="R3525" t="s">
        <v>8316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>
        <f t="shared" si="335"/>
        <v>7</v>
      </c>
    </row>
    <row r="3526" spans="1:22" ht="60" hidden="1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1"/>
        <v>102</v>
      </c>
      <c r="P3526">
        <f t="shared" si="330"/>
        <v>137.24</v>
      </c>
      <c r="Q3526" s="9" t="s">
        <v>8315</v>
      </c>
      <c r="R3526" t="s">
        <v>8316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>
        <f t="shared" si="335"/>
        <v>8</v>
      </c>
    </row>
    <row r="3527" spans="1:22" ht="45" hidden="1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1"/>
        <v>106</v>
      </c>
      <c r="P3527">
        <f t="shared" si="330"/>
        <v>75.709999999999994</v>
      </c>
      <c r="Q3527" s="9" t="s">
        <v>8315</v>
      </c>
      <c r="R3527" t="s">
        <v>8316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>
        <f t="shared" si="335"/>
        <v>7</v>
      </c>
    </row>
    <row r="3528" spans="1:22" ht="60" hidden="1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1"/>
        <v>102</v>
      </c>
      <c r="P3528">
        <f t="shared" si="330"/>
        <v>99</v>
      </c>
      <c r="Q3528" s="9" t="s">
        <v>8315</v>
      </c>
      <c r="R3528" t="s">
        <v>8316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>
        <f t="shared" si="335"/>
        <v>3</v>
      </c>
    </row>
    <row r="3529" spans="1:22" ht="60" hidden="1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1"/>
        <v>117</v>
      </c>
      <c r="P3529">
        <f t="shared" si="330"/>
        <v>81.569999999999993</v>
      </c>
      <c r="Q3529" s="9" t="s">
        <v>8315</v>
      </c>
      <c r="R3529" t="s">
        <v>8316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>
        <f t="shared" si="335"/>
        <v>6</v>
      </c>
    </row>
    <row r="3530" spans="1:22" ht="45" hidden="1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1"/>
        <v>101</v>
      </c>
      <c r="P3530">
        <f t="shared" si="330"/>
        <v>45.11</v>
      </c>
      <c r="Q3530" s="9" t="s">
        <v>8315</v>
      </c>
      <c r="R3530" t="s">
        <v>8316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2016</v>
      </c>
      <c r="V3530">
        <f t="shared" si="335"/>
        <v>12</v>
      </c>
    </row>
    <row r="3531" spans="1:22" ht="60" hidden="1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1"/>
        <v>132</v>
      </c>
      <c r="P3531">
        <f t="shared" si="330"/>
        <v>36.67</v>
      </c>
      <c r="Q3531" s="9" t="s">
        <v>8315</v>
      </c>
      <c r="R3531" t="s">
        <v>8316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>
        <f t="shared" si="335"/>
        <v>6</v>
      </c>
    </row>
    <row r="3532" spans="1:22" ht="60" hidden="1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1"/>
        <v>100</v>
      </c>
      <c r="P3532">
        <f t="shared" si="330"/>
        <v>125</v>
      </c>
      <c r="Q3532" s="9" t="s">
        <v>8315</v>
      </c>
      <c r="R3532" t="s">
        <v>8316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>
        <f t="shared" si="335"/>
        <v>3</v>
      </c>
    </row>
    <row r="3533" spans="1:22" hidden="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1"/>
        <v>128</v>
      </c>
      <c r="P3533">
        <f t="shared" si="330"/>
        <v>49.23</v>
      </c>
      <c r="Q3533" s="9" t="s">
        <v>8315</v>
      </c>
      <c r="R3533" t="s">
        <v>8316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>
        <f t="shared" si="335"/>
        <v>5</v>
      </c>
    </row>
    <row r="3534" spans="1:22" ht="60" hidden="1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1"/>
        <v>119</v>
      </c>
      <c r="P3534">
        <f t="shared" si="330"/>
        <v>42.3</v>
      </c>
      <c r="Q3534" s="9" t="s">
        <v>8315</v>
      </c>
      <c r="R3534" t="s">
        <v>8316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>
        <f t="shared" si="335"/>
        <v>9</v>
      </c>
    </row>
    <row r="3535" spans="1:22" ht="60" hidden="1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1"/>
        <v>126</v>
      </c>
      <c r="P3535">
        <f t="shared" si="330"/>
        <v>78.88</v>
      </c>
      <c r="Q3535" s="9" t="s">
        <v>8315</v>
      </c>
      <c r="R3535" t="s">
        <v>8316</v>
      </c>
      <c r="S3535" s="13">
        <f t="shared" si="332"/>
        <v>42289.761192129634</v>
      </c>
      <c r="T3535" s="13">
        <f t="shared" si="333"/>
        <v>42319.802858796291</v>
      </c>
      <c r="U3535">
        <f t="shared" si="334"/>
        <v>2015</v>
      </c>
      <c r="V3535">
        <f t="shared" si="335"/>
        <v>10</v>
      </c>
    </row>
    <row r="3536" spans="1:22" ht="45" hidden="1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1"/>
        <v>156</v>
      </c>
      <c r="P3536">
        <f t="shared" si="330"/>
        <v>38.28</v>
      </c>
      <c r="Q3536" s="9" t="s">
        <v>8315</v>
      </c>
      <c r="R3536" t="s">
        <v>8316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>
        <f t="shared" si="335"/>
        <v>8</v>
      </c>
    </row>
    <row r="3537" spans="1:22" ht="45" hidden="1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1"/>
        <v>103</v>
      </c>
      <c r="P3537">
        <f t="shared" si="330"/>
        <v>44.85</v>
      </c>
      <c r="Q3537" s="9" t="s">
        <v>8315</v>
      </c>
      <c r="R3537" t="s">
        <v>8316</v>
      </c>
      <c r="S3537" s="13">
        <f t="shared" si="332"/>
        <v>42248.640162037031</v>
      </c>
      <c r="T3537" s="13">
        <f t="shared" si="333"/>
        <v>42279.75</v>
      </c>
      <c r="U3537">
        <f t="shared" si="334"/>
        <v>2015</v>
      </c>
      <c r="V3537">
        <f t="shared" si="335"/>
        <v>9</v>
      </c>
    </row>
    <row r="3538" spans="1:22" ht="60" hidden="1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1"/>
        <v>153</v>
      </c>
      <c r="P3538">
        <f t="shared" si="330"/>
        <v>13.53</v>
      </c>
      <c r="Q3538" s="9" t="s">
        <v>8315</v>
      </c>
      <c r="R3538" t="s">
        <v>8316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>
        <f t="shared" si="335"/>
        <v>11</v>
      </c>
    </row>
    <row r="3539" spans="1:22" ht="60" hidden="1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1"/>
        <v>180</v>
      </c>
      <c r="P3539">
        <f t="shared" si="330"/>
        <v>43.5</v>
      </c>
      <c r="Q3539" s="9" t="s">
        <v>8315</v>
      </c>
      <c r="R3539" t="s">
        <v>8316</v>
      </c>
      <c r="S3539" s="13">
        <f t="shared" si="332"/>
        <v>41923.354351851849</v>
      </c>
      <c r="T3539" s="13">
        <f t="shared" si="333"/>
        <v>41960.332638888889</v>
      </c>
      <c r="U3539">
        <f t="shared" si="334"/>
        <v>2014</v>
      </c>
      <c r="V3539">
        <f t="shared" si="335"/>
        <v>10</v>
      </c>
    </row>
    <row r="3540" spans="1:22" ht="60" hidden="1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1"/>
        <v>128</v>
      </c>
      <c r="P3540">
        <f t="shared" si="330"/>
        <v>30.95</v>
      </c>
      <c r="Q3540" s="9" t="s">
        <v>8315</v>
      </c>
      <c r="R3540" t="s">
        <v>8316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>
        <f t="shared" si="335"/>
        <v>7</v>
      </c>
    </row>
    <row r="3541" spans="1:22" ht="60" hidden="1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1"/>
        <v>120</v>
      </c>
      <c r="P3541">
        <f t="shared" si="330"/>
        <v>55.23</v>
      </c>
      <c r="Q3541" s="9" t="s">
        <v>8315</v>
      </c>
      <c r="R3541" t="s">
        <v>8316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>
        <f t="shared" si="335"/>
        <v>8</v>
      </c>
    </row>
    <row r="3542" spans="1:22" ht="60" hidden="1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1"/>
        <v>123</v>
      </c>
      <c r="P3542">
        <f t="shared" si="330"/>
        <v>46.13</v>
      </c>
      <c r="Q3542" s="9" t="s">
        <v>8315</v>
      </c>
      <c r="R3542" t="s">
        <v>8316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>
        <f t="shared" si="335"/>
        <v>5</v>
      </c>
    </row>
    <row r="3543" spans="1:22" ht="60" hidden="1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1"/>
        <v>105</v>
      </c>
      <c r="P3543">
        <f t="shared" si="330"/>
        <v>39.380000000000003</v>
      </c>
      <c r="Q3543" s="9" t="s">
        <v>8315</v>
      </c>
      <c r="R3543" t="s">
        <v>8316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>
        <f t="shared" si="335"/>
        <v>8</v>
      </c>
    </row>
    <row r="3544" spans="1:22" ht="60" hidden="1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1"/>
        <v>102</v>
      </c>
      <c r="P3544">
        <f t="shared" si="330"/>
        <v>66.150000000000006</v>
      </c>
      <c r="Q3544" s="9" t="s">
        <v>8315</v>
      </c>
      <c r="R3544" t="s">
        <v>8316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>
        <f t="shared" si="335"/>
        <v>7</v>
      </c>
    </row>
    <row r="3545" spans="1:22" ht="45" hidden="1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1"/>
        <v>105</v>
      </c>
      <c r="P3545">
        <f t="shared" si="330"/>
        <v>54.14</v>
      </c>
      <c r="Q3545" s="9" t="s">
        <v>8315</v>
      </c>
      <c r="R3545" t="s">
        <v>8316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>
        <f t="shared" si="335"/>
        <v>5</v>
      </c>
    </row>
    <row r="3546" spans="1:22" ht="45" hidden="1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1"/>
        <v>100</v>
      </c>
      <c r="P3546">
        <f t="shared" si="330"/>
        <v>104.17</v>
      </c>
      <c r="Q3546" s="9" t="s">
        <v>8315</v>
      </c>
      <c r="R3546" t="s">
        <v>8316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>
        <f t="shared" si="335"/>
        <v>2</v>
      </c>
    </row>
    <row r="3547" spans="1:22" ht="60" hidden="1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1"/>
        <v>100</v>
      </c>
      <c r="P3547">
        <f t="shared" si="330"/>
        <v>31.38</v>
      </c>
      <c r="Q3547" s="9" t="s">
        <v>8315</v>
      </c>
      <c r="R3547" t="s">
        <v>8316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>
        <f t="shared" si="335"/>
        <v>3</v>
      </c>
    </row>
    <row r="3548" spans="1:22" ht="60" hidden="1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1"/>
        <v>102</v>
      </c>
      <c r="P3548">
        <f t="shared" si="330"/>
        <v>59.21</v>
      </c>
      <c r="Q3548" s="9" t="s">
        <v>8315</v>
      </c>
      <c r="R3548" t="s">
        <v>8316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>
        <f t="shared" si="335"/>
        <v>3</v>
      </c>
    </row>
    <row r="3549" spans="1:22" ht="45" hidden="1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1"/>
        <v>114</v>
      </c>
      <c r="P3549">
        <f t="shared" ref="P3549:P3612" si="336">IFERROR(ROUND(E3549/L3549,2),0)</f>
        <v>119.18</v>
      </c>
      <c r="Q3549" s="9" t="s">
        <v>8315</v>
      </c>
      <c r="R3549" t="s">
        <v>8316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>
        <f t="shared" si="335"/>
        <v>4</v>
      </c>
    </row>
    <row r="3550" spans="1:22" ht="45" hidden="1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1"/>
        <v>102</v>
      </c>
      <c r="P3550">
        <f t="shared" si="336"/>
        <v>164.62</v>
      </c>
      <c r="Q3550" s="9" t="s">
        <v>8315</v>
      </c>
      <c r="R3550" t="s">
        <v>8316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>
        <f t="shared" si="335"/>
        <v>2</v>
      </c>
    </row>
    <row r="3551" spans="1:22" ht="60" hidden="1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1"/>
        <v>102</v>
      </c>
      <c r="P3551">
        <f t="shared" si="336"/>
        <v>24.29</v>
      </c>
      <c r="Q3551" s="9" t="s">
        <v>8315</v>
      </c>
      <c r="R3551" t="s">
        <v>8316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>
        <f t="shared" si="335"/>
        <v>8</v>
      </c>
    </row>
    <row r="3552" spans="1:22" ht="60" hidden="1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1"/>
        <v>105</v>
      </c>
      <c r="P3552">
        <f t="shared" si="336"/>
        <v>40.94</v>
      </c>
      <c r="Q3552" s="9" t="s">
        <v>8315</v>
      </c>
      <c r="R3552" t="s">
        <v>8316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>
        <f t="shared" si="335"/>
        <v>4</v>
      </c>
    </row>
    <row r="3553" spans="1:22" ht="60" hidden="1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1"/>
        <v>102</v>
      </c>
      <c r="P3553">
        <f t="shared" si="336"/>
        <v>61.1</v>
      </c>
      <c r="Q3553" s="9" t="s">
        <v>8315</v>
      </c>
      <c r="R3553" t="s">
        <v>8316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>
        <f t="shared" si="335"/>
        <v>4</v>
      </c>
    </row>
    <row r="3554" spans="1:22" ht="60" hidden="1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1"/>
        <v>100</v>
      </c>
      <c r="P3554">
        <f t="shared" si="336"/>
        <v>38.65</v>
      </c>
      <c r="Q3554" s="9" t="s">
        <v>8315</v>
      </c>
      <c r="R3554" t="s">
        <v>8316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>
        <f t="shared" si="335"/>
        <v>5</v>
      </c>
    </row>
    <row r="3555" spans="1:22" ht="60" hidden="1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1"/>
        <v>106</v>
      </c>
      <c r="P3555">
        <f t="shared" si="336"/>
        <v>56.2</v>
      </c>
      <c r="Q3555" s="9" t="s">
        <v>8315</v>
      </c>
      <c r="R3555" t="s">
        <v>8316</v>
      </c>
      <c r="S3555" s="13">
        <f t="shared" si="332"/>
        <v>42196.028703703705</v>
      </c>
      <c r="T3555" s="13">
        <f t="shared" si="333"/>
        <v>42228</v>
      </c>
      <c r="U3555">
        <f t="shared" si="334"/>
        <v>2015</v>
      </c>
      <c r="V3555">
        <f t="shared" si="335"/>
        <v>7</v>
      </c>
    </row>
    <row r="3556" spans="1:22" ht="45" hidden="1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1"/>
        <v>113</v>
      </c>
      <c r="P3556">
        <f t="shared" si="336"/>
        <v>107</v>
      </c>
      <c r="Q3556" s="9" t="s">
        <v>8315</v>
      </c>
      <c r="R3556" t="s">
        <v>8316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>
        <f t="shared" si="335"/>
        <v>1</v>
      </c>
    </row>
    <row r="3557" spans="1:22" ht="60" hidden="1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1"/>
        <v>100</v>
      </c>
      <c r="P3557">
        <f t="shared" si="336"/>
        <v>171.43</v>
      </c>
      <c r="Q3557" s="9" t="s">
        <v>8315</v>
      </c>
      <c r="R3557" t="s">
        <v>8316</v>
      </c>
      <c r="S3557" s="13">
        <f t="shared" si="332"/>
        <v>42661.442060185189</v>
      </c>
      <c r="T3557" s="13">
        <f t="shared" si="333"/>
        <v>42691.483726851846</v>
      </c>
      <c r="U3557">
        <f t="shared" si="334"/>
        <v>2016</v>
      </c>
      <c r="V3557">
        <f t="shared" si="335"/>
        <v>10</v>
      </c>
    </row>
    <row r="3558" spans="1:22" ht="60" hidden="1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1"/>
        <v>100</v>
      </c>
      <c r="P3558">
        <f t="shared" si="336"/>
        <v>110.5</v>
      </c>
      <c r="Q3558" s="9" t="s">
        <v>8315</v>
      </c>
      <c r="R3558" t="s">
        <v>8316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>
        <f t="shared" si="335"/>
        <v>6</v>
      </c>
    </row>
    <row r="3559" spans="1:22" ht="60" hidden="1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1"/>
        <v>100</v>
      </c>
      <c r="P3559">
        <f t="shared" si="336"/>
        <v>179.28</v>
      </c>
      <c r="Q3559" s="9" t="s">
        <v>8315</v>
      </c>
      <c r="R3559" t="s">
        <v>8316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>
        <f t="shared" si="335"/>
        <v>4</v>
      </c>
    </row>
    <row r="3560" spans="1:22" ht="45" hidden="1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1"/>
        <v>144</v>
      </c>
      <c r="P3560">
        <f t="shared" si="336"/>
        <v>22.91</v>
      </c>
      <c r="Q3560" s="9" t="s">
        <v>8315</v>
      </c>
      <c r="R3560" t="s">
        <v>8316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2015</v>
      </c>
      <c r="V3560">
        <f t="shared" si="335"/>
        <v>5</v>
      </c>
    </row>
    <row r="3561" spans="1:22" ht="60" hidden="1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1"/>
        <v>104</v>
      </c>
      <c r="P3561">
        <f t="shared" si="336"/>
        <v>43.13</v>
      </c>
      <c r="Q3561" s="9" t="s">
        <v>8315</v>
      </c>
      <c r="R3561" t="s">
        <v>8316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>
        <f t="shared" si="335"/>
        <v>7</v>
      </c>
    </row>
    <row r="3562" spans="1:22" ht="60" hidden="1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1"/>
        <v>108</v>
      </c>
      <c r="P3562">
        <f t="shared" si="336"/>
        <v>46.89</v>
      </c>
      <c r="Q3562" s="9" t="s">
        <v>8315</v>
      </c>
      <c r="R3562" t="s">
        <v>8316</v>
      </c>
      <c r="S3562" s="13">
        <f t="shared" si="332"/>
        <v>42115.889652777783</v>
      </c>
      <c r="T3562" s="13">
        <f t="shared" si="333"/>
        <v>42151.114583333328</v>
      </c>
      <c r="U3562">
        <f t="shared" si="334"/>
        <v>2015</v>
      </c>
      <c r="V3562">
        <f t="shared" si="335"/>
        <v>4</v>
      </c>
    </row>
    <row r="3563" spans="1:22" ht="120" hidden="1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1"/>
        <v>102</v>
      </c>
      <c r="P3563">
        <f t="shared" si="336"/>
        <v>47.41</v>
      </c>
      <c r="Q3563" s="9" t="s">
        <v>8315</v>
      </c>
      <c r="R3563" t="s">
        <v>8316</v>
      </c>
      <c r="S3563" s="13">
        <f t="shared" si="332"/>
        <v>42203.680300925931</v>
      </c>
      <c r="T3563" s="13">
        <f t="shared" si="333"/>
        <v>42221.774999999994</v>
      </c>
      <c r="U3563">
        <f t="shared" si="334"/>
        <v>2015</v>
      </c>
      <c r="V3563">
        <f t="shared" si="335"/>
        <v>7</v>
      </c>
    </row>
    <row r="3564" spans="1:22" ht="60" hidden="1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1"/>
        <v>149</v>
      </c>
      <c r="P3564">
        <f t="shared" si="336"/>
        <v>15.13</v>
      </c>
      <c r="Q3564" s="9" t="s">
        <v>8315</v>
      </c>
      <c r="R3564" t="s">
        <v>8316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>
        <f t="shared" si="335"/>
        <v>3</v>
      </c>
    </row>
    <row r="3565" spans="1:22" ht="60" hidden="1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1"/>
        <v>105</v>
      </c>
      <c r="P3565">
        <f t="shared" si="336"/>
        <v>21.1</v>
      </c>
      <c r="Q3565" s="9" t="s">
        <v>8315</v>
      </c>
      <c r="R3565" t="s">
        <v>8316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>
        <f t="shared" si="335"/>
        <v>7</v>
      </c>
    </row>
    <row r="3566" spans="1:22" ht="45" hidden="1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1"/>
        <v>101</v>
      </c>
      <c r="P3566">
        <f t="shared" si="336"/>
        <v>59.12</v>
      </c>
      <c r="Q3566" s="9" t="s">
        <v>8315</v>
      </c>
      <c r="R3566" t="s">
        <v>8316</v>
      </c>
      <c r="S3566" s="13">
        <f t="shared" si="332"/>
        <v>42236.623252314821</v>
      </c>
      <c r="T3566" s="13">
        <f t="shared" si="333"/>
        <v>42282.666666666672</v>
      </c>
      <c r="U3566">
        <f t="shared" si="334"/>
        <v>2015</v>
      </c>
      <c r="V3566">
        <f t="shared" si="335"/>
        <v>8</v>
      </c>
    </row>
    <row r="3567" spans="1:22" ht="60" hidden="1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1"/>
        <v>131</v>
      </c>
      <c r="P3567">
        <f t="shared" si="336"/>
        <v>97.92</v>
      </c>
      <c r="Q3567" s="9" t="s">
        <v>8315</v>
      </c>
      <c r="R3567" t="s">
        <v>8316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>
        <f t="shared" si="335"/>
        <v>12</v>
      </c>
    </row>
    <row r="3568" spans="1:22" ht="60" hidden="1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1"/>
        <v>105</v>
      </c>
      <c r="P3568">
        <f t="shared" si="336"/>
        <v>55.13</v>
      </c>
      <c r="Q3568" s="9" t="s">
        <v>8315</v>
      </c>
      <c r="R3568" t="s">
        <v>8316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2014</v>
      </c>
      <c r="V3568">
        <f t="shared" si="335"/>
        <v>12</v>
      </c>
    </row>
    <row r="3569" spans="1:22" ht="60" hidden="1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1"/>
        <v>109</v>
      </c>
      <c r="P3569">
        <f t="shared" si="336"/>
        <v>26.54</v>
      </c>
      <c r="Q3569" s="9" t="s">
        <v>8315</v>
      </c>
      <c r="R3569" t="s">
        <v>8316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>
        <f t="shared" si="335"/>
        <v>5</v>
      </c>
    </row>
    <row r="3570" spans="1:22" ht="45" hidden="1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1"/>
        <v>111</v>
      </c>
      <c r="P3570">
        <f t="shared" si="336"/>
        <v>58.42</v>
      </c>
      <c r="Q3570" s="9" t="s">
        <v>8315</v>
      </c>
      <c r="R3570" t="s">
        <v>8316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>
        <f t="shared" si="335"/>
        <v>8</v>
      </c>
    </row>
    <row r="3571" spans="1:22" ht="45" hidden="1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1"/>
        <v>100</v>
      </c>
      <c r="P3571">
        <f t="shared" si="336"/>
        <v>122.54</v>
      </c>
      <c r="Q3571" s="9" t="s">
        <v>8315</v>
      </c>
      <c r="R3571" t="s">
        <v>8316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2014</v>
      </c>
      <c r="V3571">
        <f t="shared" si="335"/>
        <v>12</v>
      </c>
    </row>
    <row r="3572" spans="1:22" ht="45" hidden="1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1"/>
        <v>114</v>
      </c>
      <c r="P3572">
        <f t="shared" si="336"/>
        <v>87.96</v>
      </c>
      <c r="Q3572" s="9" t="s">
        <v>8315</v>
      </c>
      <c r="R3572" t="s">
        <v>8316</v>
      </c>
      <c r="S3572" s="13">
        <f t="shared" si="332"/>
        <v>41976.331979166673</v>
      </c>
      <c r="T3572" s="13">
        <f t="shared" si="333"/>
        <v>42004.291666666672</v>
      </c>
      <c r="U3572">
        <f t="shared" si="334"/>
        <v>2014</v>
      </c>
      <c r="V3572">
        <f t="shared" si="335"/>
        <v>12</v>
      </c>
    </row>
    <row r="3573" spans="1:22" ht="45" hidden="1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1"/>
        <v>122</v>
      </c>
      <c r="P3573">
        <f t="shared" si="336"/>
        <v>73.239999999999995</v>
      </c>
      <c r="Q3573" s="9" t="s">
        <v>8315</v>
      </c>
      <c r="R3573" t="s">
        <v>8316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>
        <f t="shared" si="335"/>
        <v>9</v>
      </c>
    </row>
    <row r="3574" spans="1:22" ht="30" hidden="1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1"/>
        <v>100</v>
      </c>
      <c r="P3574">
        <f t="shared" si="336"/>
        <v>55.56</v>
      </c>
      <c r="Q3574" s="9" t="s">
        <v>8315</v>
      </c>
      <c r="R3574" t="s">
        <v>8316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>
        <f t="shared" si="335"/>
        <v>5</v>
      </c>
    </row>
    <row r="3575" spans="1:22" ht="45" hidden="1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1"/>
        <v>103</v>
      </c>
      <c r="P3575">
        <f t="shared" si="336"/>
        <v>39.54</v>
      </c>
      <c r="Q3575" s="9" t="s">
        <v>8315</v>
      </c>
      <c r="R3575" t="s">
        <v>8316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>
        <f t="shared" si="335"/>
        <v>10</v>
      </c>
    </row>
    <row r="3576" spans="1:22" ht="60" hidden="1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1"/>
        <v>106</v>
      </c>
      <c r="P3576">
        <f t="shared" si="336"/>
        <v>136.78</v>
      </c>
      <c r="Q3576" s="9" t="s">
        <v>8315</v>
      </c>
      <c r="R3576" t="s">
        <v>8316</v>
      </c>
      <c r="S3576" s="13">
        <f t="shared" si="332"/>
        <v>41926.942685185182</v>
      </c>
      <c r="T3576" s="13">
        <f t="shared" si="333"/>
        <v>41956.984351851846</v>
      </c>
      <c r="U3576">
        <f t="shared" si="334"/>
        <v>2014</v>
      </c>
      <c r="V3576">
        <f t="shared" si="335"/>
        <v>10</v>
      </c>
    </row>
    <row r="3577" spans="1:22" ht="60" hidden="1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1"/>
        <v>101</v>
      </c>
      <c r="P3577">
        <f t="shared" si="336"/>
        <v>99.34</v>
      </c>
      <c r="Q3577" s="9" t="s">
        <v>8315</v>
      </c>
      <c r="R3577" t="s">
        <v>8316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>
        <f t="shared" si="335"/>
        <v>7</v>
      </c>
    </row>
    <row r="3578" spans="1:22" ht="45" hidden="1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1"/>
        <v>100</v>
      </c>
      <c r="P3578">
        <f t="shared" si="336"/>
        <v>20</v>
      </c>
      <c r="Q3578" s="9" t="s">
        <v>8315</v>
      </c>
      <c r="R3578" t="s">
        <v>8316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>
        <f t="shared" si="335"/>
        <v>10</v>
      </c>
    </row>
    <row r="3579" spans="1:22" ht="45" hidden="1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1"/>
        <v>130</v>
      </c>
      <c r="P3579">
        <f t="shared" si="336"/>
        <v>28.89</v>
      </c>
      <c r="Q3579" s="9" t="s">
        <v>8315</v>
      </c>
      <c r="R3579" t="s">
        <v>8316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>
        <f t="shared" si="335"/>
        <v>3</v>
      </c>
    </row>
    <row r="3580" spans="1:22" ht="45" hidden="1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1"/>
        <v>100</v>
      </c>
      <c r="P3580">
        <f t="shared" si="336"/>
        <v>40.549999999999997</v>
      </c>
      <c r="Q3580" s="9" t="s">
        <v>8315</v>
      </c>
      <c r="R3580" t="s">
        <v>8316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>
        <f t="shared" si="335"/>
        <v>3</v>
      </c>
    </row>
    <row r="3581" spans="1:22" ht="60" hidden="1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1"/>
        <v>100</v>
      </c>
      <c r="P3581">
        <f t="shared" si="336"/>
        <v>35.71</v>
      </c>
      <c r="Q3581" s="9" t="s">
        <v>8315</v>
      </c>
      <c r="R3581" t="s">
        <v>8316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>
        <f t="shared" si="335"/>
        <v>3</v>
      </c>
    </row>
    <row r="3582" spans="1:22" ht="45" hidden="1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1"/>
        <v>114</v>
      </c>
      <c r="P3582">
        <f t="shared" si="336"/>
        <v>37.96</v>
      </c>
      <c r="Q3582" s="9" t="s">
        <v>8315</v>
      </c>
      <c r="R3582" t="s">
        <v>8316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>
        <f t="shared" si="335"/>
        <v>1</v>
      </c>
    </row>
    <row r="3583" spans="1:22" ht="60" hidden="1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1"/>
        <v>100</v>
      </c>
      <c r="P3583">
        <f t="shared" si="336"/>
        <v>33.33</v>
      </c>
      <c r="Q3583" s="9" t="s">
        <v>8315</v>
      </c>
      <c r="R3583" t="s">
        <v>8316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>
        <f t="shared" si="335"/>
        <v>7</v>
      </c>
    </row>
    <row r="3584" spans="1:22" ht="45" hidden="1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1"/>
        <v>287</v>
      </c>
      <c r="P3584">
        <f t="shared" si="336"/>
        <v>58.57</v>
      </c>
      <c r="Q3584" s="9" t="s">
        <v>8315</v>
      </c>
      <c r="R3584" t="s">
        <v>8316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>
        <f t="shared" si="335"/>
        <v>3</v>
      </c>
    </row>
    <row r="3585" spans="1:22" ht="60" hidden="1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1"/>
        <v>109</v>
      </c>
      <c r="P3585">
        <f t="shared" si="336"/>
        <v>135.63</v>
      </c>
      <c r="Q3585" s="9" t="s">
        <v>8315</v>
      </c>
      <c r="R3585" t="s">
        <v>8316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>
        <f t="shared" si="335"/>
        <v>2</v>
      </c>
    </row>
    <row r="3586" spans="1:22" ht="90" hidden="1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1"/>
        <v>116</v>
      </c>
      <c r="P3586">
        <f t="shared" si="336"/>
        <v>30.94</v>
      </c>
      <c r="Q3586" s="9" t="s">
        <v>8315</v>
      </c>
      <c r="R3586" t="s">
        <v>8316</v>
      </c>
      <c r="S3586" s="13">
        <f t="shared" si="332"/>
        <v>42168.316481481481</v>
      </c>
      <c r="T3586" s="13">
        <f t="shared" si="333"/>
        <v>42198.316481481481</v>
      </c>
      <c r="U3586">
        <f t="shared" si="334"/>
        <v>2015</v>
      </c>
      <c r="V3586">
        <f t="shared" si="335"/>
        <v>6</v>
      </c>
    </row>
    <row r="3587" spans="1:22" ht="45" hidden="1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7">ROUND(E3587/D3587*100,0)</f>
        <v>119</v>
      </c>
      <c r="P3587">
        <f t="shared" si="336"/>
        <v>176.09</v>
      </c>
      <c r="Q3587" s="9" t="s">
        <v>8315</v>
      </c>
      <c r="R3587" t="s">
        <v>8316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>
        <f t="shared" ref="U3587:U3650" si="340">YEAR(S3587)</f>
        <v>2014</v>
      </c>
      <c r="V3587">
        <f t="shared" ref="V3587:V3650" si="341">MONTH(S3587)</f>
        <v>11</v>
      </c>
    </row>
    <row r="3588" spans="1:22" ht="30" hidden="1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7"/>
        <v>109</v>
      </c>
      <c r="P3588">
        <f t="shared" si="336"/>
        <v>151.97999999999999</v>
      </c>
      <c r="Q3588" s="9" t="s">
        <v>8315</v>
      </c>
      <c r="R3588" t="s">
        <v>8316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>
        <f t="shared" si="341"/>
        <v>7</v>
      </c>
    </row>
    <row r="3589" spans="1:22" ht="45" hidden="1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7"/>
        <v>127</v>
      </c>
      <c r="P3589">
        <f t="shared" si="336"/>
        <v>22.61</v>
      </c>
      <c r="Q3589" s="9" t="s">
        <v>8315</v>
      </c>
      <c r="R3589" t="s">
        <v>8316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>
        <f t="shared" si="341"/>
        <v>5</v>
      </c>
    </row>
    <row r="3590" spans="1:22" ht="45" hidden="1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7"/>
        <v>101</v>
      </c>
      <c r="P3590">
        <f t="shared" si="336"/>
        <v>18.27</v>
      </c>
      <c r="Q3590" s="9" t="s">
        <v>8315</v>
      </c>
      <c r="R3590" t="s">
        <v>8316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>
        <f t="shared" si="341"/>
        <v>4</v>
      </c>
    </row>
    <row r="3591" spans="1:22" ht="45" hidden="1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7"/>
        <v>128</v>
      </c>
      <c r="P3591">
        <f t="shared" si="336"/>
        <v>82.26</v>
      </c>
      <c r="Q3591" s="9" t="s">
        <v>8315</v>
      </c>
      <c r="R3591" t="s">
        <v>8316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>
        <f t="shared" si="341"/>
        <v>5</v>
      </c>
    </row>
    <row r="3592" spans="1:22" ht="60" hidden="1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7"/>
        <v>100</v>
      </c>
      <c r="P3592">
        <f t="shared" si="336"/>
        <v>68.53</v>
      </c>
      <c r="Q3592" s="9" t="s">
        <v>8315</v>
      </c>
      <c r="R3592" t="s">
        <v>8316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>
        <f t="shared" si="341"/>
        <v>9</v>
      </c>
    </row>
    <row r="3593" spans="1:22" ht="60" hidden="1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7"/>
        <v>175</v>
      </c>
      <c r="P3593">
        <f t="shared" si="336"/>
        <v>68.06</v>
      </c>
      <c r="Q3593" s="9" t="s">
        <v>8315</v>
      </c>
      <c r="R3593" t="s">
        <v>8316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2014</v>
      </c>
      <c r="V3593">
        <f t="shared" si="341"/>
        <v>12</v>
      </c>
    </row>
    <row r="3594" spans="1:22" ht="45" hidden="1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7"/>
        <v>127</v>
      </c>
      <c r="P3594">
        <f t="shared" si="336"/>
        <v>72.709999999999994</v>
      </c>
      <c r="Q3594" s="9" t="s">
        <v>8315</v>
      </c>
      <c r="R3594" t="s">
        <v>8316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2014</v>
      </c>
      <c r="V3594">
        <f t="shared" si="341"/>
        <v>12</v>
      </c>
    </row>
    <row r="3595" spans="1:22" ht="45" hidden="1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7"/>
        <v>111</v>
      </c>
      <c r="P3595">
        <f t="shared" si="336"/>
        <v>77.19</v>
      </c>
      <c r="Q3595" s="9" t="s">
        <v>8315</v>
      </c>
      <c r="R3595" t="s">
        <v>8316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2014</v>
      </c>
      <c r="V3595">
        <f t="shared" si="341"/>
        <v>12</v>
      </c>
    </row>
    <row r="3596" spans="1:22" ht="60" hidden="1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7"/>
        <v>126</v>
      </c>
      <c r="P3596">
        <f t="shared" si="336"/>
        <v>55.97</v>
      </c>
      <c r="Q3596" s="9" t="s">
        <v>8315</v>
      </c>
      <c r="R3596" t="s">
        <v>8316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>
        <f t="shared" si="341"/>
        <v>8</v>
      </c>
    </row>
    <row r="3597" spans="1:22" ht="30" hidden="1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7"/>
        <v>119</v>
      </c>
      <c r="P3597">
        <f t="shared" si="336"/>
        <v>49.69</v>
      </c>
      <c r="Q3597" s="9" t="s">
        <v>8315</v>
      </c>
      <c r="R3597" t="s">
        <v>8316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>
        <f t="shared" si="341"/>
        <v>2</v>
      </c>
    </row>
    <row r="3598" spans="1:22" ht="45" hidden="1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7"/>
        <v>108</v>
      </c>
      <c r="P3598">
        <f t="shared" si="336"/>
        <v>79</v>
      </c>
      <c r="Q3598" s="9" t="s">
        <v>8315</v>
      </c>
      <c r="R3598" t="s">
        <v>8316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>
        <f t="shared" si="341"/>
        <v>8</v>
      </c>
    </row>
    <row r="3599" spans="1:22" ht="30" hidden="1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7"/>
        <v>103</v>
      </c>
      <c r="P3599">
        <f t="shared" si="336"/>
        <v>77.73</v>
      </c>
      <c r="Q3599" s="9" t="s">
        <v>8315</v>
      </c>
      <c r="R3599" t="s">
        <v>8316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>
        <f t="shared" si="341"/>
        <v>2</v>
      </c>
    </row>
    <row r="3600" spans="1:22" ht="45" hidden="1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7"/>
        <v>110</v>
      </c>
      <c r="P3600">
        <f t="shared" si="336"/>
        <v>40.78</v>
      </c>
      <c r="Q3600" s="9" t="s">
        <v>8315</v>
      </c>
      <c r="R3600" t="s">
        <v>8316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>
        <f t="shared" si="341"/>
        <v>8</v>
      </c>
    </row>
    <row r="3601" spans="1:22" ht="45" hidden="1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7"/>
        <v>202</v>
      </c>
      <c r="P3601">
        <f t="shared" si="336"/>
        <v>59.41</v>
      </c>
      <c r="Q3601" s="9" t="s">
        <v>8315</v>
      </c>
      <c r="R3601" t="s">
        <v>8316</v>
      </c>
      <c r="S3601" s="13">
        <f t="shared" si="338"/>
        <v>42220.79487268519</v>
      </c>
      <c r="T3601" s="13">
        <f t="shared" si="339"/>
        <v>42246</v>
      </c>
      <c r="U3601">
        <f t="shared" si="340"/>
        <v>2015</v>
      </c>
      <c r="V3601">
        <f t="shared" si="341"/>
        <v>8</v>
      </c>
    </row>
    <row r="3602" spans="1:22" ht="30" hidden="1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7"/>
        <v>130</v>
      </c>
      <c r="P3602">
        <f t="shared" si="336"/>
        <v>3.25</v>
      </c>
      <c r="Q3602" s="9" t="s">
        <v>8315</v>
      </c>
      <c r="R3602" t="s">
        <v>8316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>
        <f t="shared" si="341"/>
        <v>9</v>
      </c>
    </row>
    <row r="3603" spans="1:22" ht="45" hidden="1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7"/>
        <v>104</v>
      </c>
      <c r="P3603">
        <f t="shared" si="336"/>
        <v>39.380000000000003</v>
      </c>
      <c r="Q3603" s="9" t="s">
        <v>8315</v>
      </c>
      <c r="R3603" t="s">
        <v>8316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2014</v>
      </c>
      <c r="V3603">
        <f t="shared" si="341"/>
        <v>12</v>
      </c>
    </row>
    <row r="3604" spans="1:22" ht="60" hidden="1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7"/>
        <v>100</v>
      </c>
      <c r="P3604">
        <f t="shared" si="336"/>
        <v>81.67</v>
      </c>
      <c r="Q3604" s="9" t="s">
        <v>8315</v>
      </c>
      <c r="R3604" t="s">
        <v>8316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>
        <f t="shared" si="341"/>
        <v>3</v>
      </c>
    </row>
    <row r="3605" spans="1:22" ht="60" hidden="1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7"/>
        <v>171</v>
      </c>
      <c r="P3605">
        <f t="shared" si="336"/>
        <v>44.91</v>
      </c>
      <c r="Q3605" s="9" t="s">
        <v>8315</v>
      </c>
      <c r="R3605" t="s">
        <v>8316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>
        <f t="shared" si="341"/>
        <v>10</v>
      </c>
    </row>
    <row r="3606" spans="1:22" ht="60" hidden="1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7"/>
        <v>113</v>
      </c>
      <c r="P3606">
        <f t="shared" si="336"/>
        <v>49.06</v>
      </c>
      <c r="Q3606" s="9" t="s">
        <v>8315</v>
      </c>
      <c r="R3606" t="s">
        <v>8316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>
        <f t="shared" si="341"/>
        <v>4</v>
      </c>
    </row>
    <row r="3607" spans="1:22" ht="60" hidden="1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7"/>
        <v>184</v>
      </c>
      <c r="P3607">
        <f t="shared" si="336"/>
        <v>30.67</v>
      </c>
      <c r="Q3607" s="9" t="s">
        <v>8315</v>
      </c>
      <c r="R3607" t="s">
        <v>8316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>
        <f t="shared" si="341"/>
        <v>1</v>
      </c>
    </row>
    <row r="3608" spans="1:22" ht="60" hidden="1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7"/>
        <v>130</v>
      </c>
      <c r="P3608">
        <f t="shared" si="336"/>
        <v>61.06</v>
      </c>
      <c r="Q3608" s="9" t="s">
        <v>8315</v>
      </c>
      <c r="R3608" t="s">
        <v>8316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>
        <f t="shared" si="341"/>
        <v>7</v>
      </c>
    </row>
    <row r="3609" spans="1:22" ht="30" hidden="1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7"/>
        <v>105</v>
      </c>
      <c r="P3609">
        <f t="shared" si="336"/>
        <v>29</v>
      </c>
      <c r="Q3609" s="9" t="s">
        <v>8315</v>
      </c>
      <c r="R3609" t="s">
        <v>8316</v>
      </c>
      <c r="S3609" s="13">
        <f t="shared" si="338"/>
        <v>42338.963912037041</v>
      </c>
      <c r="T3609" s="13">
        <f t="shared" si="339"/>
        <v>42353</v>
      </c>
      <c r="U3609">
        <f t="shared" si="340"/>
        <v>2015</v>
      </c>
      <c r="V3609">
        <f t="shared" si="341"/>
        <v>11</v>
      </c>
    </row>
    <row r="3610" spans="1:22" ht="60" hidden="1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7"/>
        <v>100</v>
      </c>
      <c r="P3610">
        <f t="shared" si="336"/>
        <v>29.63</v>
      </c>
      <c r="Q3610" s="9" t="s">
        <v>8315</v>
      </c>
      <c r="R3610" t="s">
        <v>8316</v>
      </c>
      <c r="S3610" s="13">
        <f t="shared" si="338"/>
        <v>42506.709375000006</v>
      </c>
      <c r="T3610" s="13">
        <f t="shared" si="339"/>
        <v>42538.583333333328</v>
      </c>
      <c r="U3610">
        <f t="shared" si="340"/>
        <v>2016</v>
      </c>
      <c r="V3610">
        <f t="shared" si="341"/>
        <v>5</v>
      </c>
    </row>
    <row r="3611" spans="1:22" ht="60" hidden="1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7"/>
        <v>153</v>
      </c>
      <c r="P3611">
        <f t="shared" si="336"/>
        <v>143.1</v>
      </c>
      <c r="Q3611" s="9" t="s">
        <v>8315</v>
      </c>
      <c r="R3611" t="s">
        <v>8316</v>
      </c>
      <c r="S3611" s="13">
        <f t="shared" si="338"/>
        <v>42429.991724537031</v>
      </c>
      <c r="T3611" s="13">
        <f t="shared" si="339"/>
        <v>42459.950057870374</v>
      </c>
      <c r="U3611">
        <f t="shared" si="340"/>
        <v>2016</v>
      </c>
      <c r="V3611">
        <f t="shared" si="341"/>
        <v>2</v>
      </c>
    </row>
    <row r="3612" spans="1:22" ht="45" hidden="1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7"/>
        <v>162</v>
      </c>
      <c r="P3612">
        <f t="shared" si="336"/>
        <v>52.35</v>
      </c>
      <c r="Q3612" s="9" t="s">
        <v>8315</v>
      </c>
      <c r="R3612" t="s">
        <v>8316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>
        <f t="shared" si="341"/>
        <v>7</v>
      </c>
    </row>
    <row r="3613" spans="1:22" ht="60" hidden="1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7"/>
        <v>136</v>
      </c>
      <c r="P3613">
        <f t="shared" ref="P3613:P3676" si="342">IFERROR(ROUND(E3613/L3613,2),0)</f>
        <v>66.67</v>
      </c>
      <c r="Q3613" s="9" t="s">
        <v>8315</v>
      </c>
      <c r="R3613" t="s">
        <v>8316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>
        <f t="shared" si="341"/>
        <v>3</v>
      </c>
    </row>
    <row r="3614" spans="1:22" ht="45" hidden="1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7"/>
        <v>144</v>
      </c>
      <c r="P3614">
        <f t="shared" si="342"/>
        <v>126.67</v>
      </c>
      <c r="Q3614" s="9" t="s">
        <v>8315</v>
      </c>
      <c r="R3614" t="s">
        <v>8316</v>
      </c>
      <c r="S3614" s="13">
        <f t="shared" si="338"/>
        <v>41789.726979166669</v>
      </c>
      <c r="T3614" s="13">
        <f t="shared" si="339"/>
        <v>41799.726979166669</v>
      </c>
      <c r="U3614">
        <f t="shared" si="340"/>
        <v>2014</v>
      </c>
      <c r="V3614">
        <f t="shared" si="341"/>
        <v>5</v>
      </c>
    </row>
    <row r="3615" spans="1:22" ht="45" hidden="1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7"/>
        <v>100</v>
      </c>
      <c r="P3615">
        <f t="shared" si="342"/>
        <v>62.5</v>
      </c>
      <c r="Q3615" s="9" t="s">
        <v>8315</v>
      </c>
      <c r="R3615" t="s">
        <v>8316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>
        <f t="shared" si="341"/>
        <v>5</v>
      </c>
    </row>
    <row r="3616" spans="1:22" ht="45" hidden="1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7"/>
        <v>101</v>
      </c>
      <c r="P3616">
        <f t="shared" si="342"/>
        <v>35.49</v>
      </c>
      <c r="Q3616" s="9" t="s">
        <v>8315</v>
      </c>
      <c r="R3616" t="s">
        <v>8316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>
        <f t="shared" si="341"/>
        <v>5</v>
      </c>
    </row>
    <row r="3617" spans="1:22" ht="60" hidden="1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7"/>
        <v>107</v>
      </c>
      <c r="P3617">
        <f t="shared" si="342"/>
        <v>37.08</v>
      </c>
      <c r="Q3617" s="9" t="s">
        <v>8315</v>
      </c>
      <c r="R3617" t="s">
        <v>8316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>
        <f t="shared" si="341"/>
        <v>11</v>
      </c>
    </row>
    <row r="3618" spans="1:22" ht="60" hidden="1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7"/>
        <v>125</v>
      </c>
      <c r="P3618">
        <f t="shared" si="342"/>
        <v>69.33</v>
      </c>
      <c r="Q3618" s="9" t="s">
        <v>8315</v>
      </c>
      <c r="R3618" t="s">
        <v>8316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>
        <f t="shared" si="341"/>
        <v>2</v>
      </c>
    </row>
    <row r="3619" spans="1:22" ht="60" hidden="1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7"/>
        <v>119</v>
      </c>
      <c r="P3619">
        <f t="shared" si="342"/>
        <v>17.25</v>
      </c>
      <c r="Q3619" s="9" t="s">
        <v>8315</v>
      </c>
      <c r="R3619" t="s">
        <v>8316</v>
      </c>
      <c r="S3619" s="13">
        <f t="shared" si="338"/>
        <v>42779.610289351855</v>
      </c>
      <c r="T3619" s="13">
        <f t="shared" si="339"/>
        <v>42794</v>
      </c>
      <c r="U3619">
        <f t="shared" si="340"/>
        <v>2017</v>
      </c>
      <c r="V3619">
        <f t="shared" si="341"/>
        <v>2</v>
      </c>
    </row>
    <row r="3620" spans="1:22" ht="60" hidden="1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7"/>
        <v>101</v>
      </c>
      <c r="P3620">
        <f t="shared" si="342"/>
        <v>36.07</v>
      </c>
      <c r="Q3620" s="9" t="s">
        <v>8315</v>
      </c>
      <c r="R3620" t="s">
        <v>8316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>
        <f t="shared" si="341"/>
        <v>5</v>
      </c>
    </row>
    <row r="3621" spans="1:22" ht="60" hidden="1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7"/>
        <v>113</v>
      </c>
      <c r="P3621">
        <f t="shared" si="342"/>
        <v>66.47</v>
      </c>
      <c r="Q3621" s="9" t="s">
        <v>8315</v>
      </c>
      <c r="R3621" t="s">
        <v>8316</v>
      </c>
      <c r="S3621" s="13">
        <f t="shared" si="338"/>
        <v>42661.132245370376</v>
      </c>
      <c r="T3621" s="13">
        <f t="shared" si="339"/>
        <v>42693.916666666672</v>
      </c>
      <c r="U3621">
        <f t="shared" si="340"/>
        <v>2016</v>
      </c>
      <c r="V3621">
        <f t="shared" si="341"/>
        <v>10</v>
      </c>
    </row>
    <row r="3622" spans="1:22" ht="60" hidden="1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7"/>
        <v>105</v>
      </c>
      <c r="P3622">
        <f t="shared" si="342"/>
        <v>56.07</v>
      </c>
      <c r="Q3622" s="9" t="s">
        <v>8315</v>
      </c>
      <c r="R3622" t="s">
        <v>8316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>
        <f t="shared" si="341"/>
        <v>2</v>
      </c>
    </row>
    <row r="3623" spans="1:22" ht="60" hidden="1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7"/>
        <v>110</v>
      </c>
      <c r="P3623">
        <f t="shared" si="342"/>
        <v>47.03</v>
      </c>
      <c r="Q3623" s="9" t="s">
        <v>8315</v>
      </c>
      <c r="R3623" t="s">
        <v>8316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2016</v>
      </c>
      <c r="V3623">
        <f t="shared" si="341"/>
        <v>9</v>
      </c>
    </row>
    <row r="3624" spans="1:22" ht="30" hidden="1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7"/>
        <v>100</v>
      </c>
      <c r="P3624">
        <f t="shared" si="342"/>
        <v>47.67</v>
      </c>
      <c r="Q3624" s="9" t="s">
        <v>8315</v>
      </c>
      <c r="R3624" t="s">
        <v>8316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>
        <f t="shared" si="341"/>
        <v>8</v>
      </c>
    </row>
    <row r="3625" spans="1:22" ht="45" hidden="1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7"/>
        <v>120</v>
      </c>
      <c r="P3625">
        <f t="shared" si="342"/>
        <v>88.24</v>
      </c>
      <c r="Q3625" s="9" t="s">
        <v>8315</v>
      </c>
      <c r="R3625" t="s">
        <v>8316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>
        <f t="shared" si="341"/>
        <v>7</v>
      </c>
    </row>
    <row r="3626" spans="1:22" ht="75" hidden="1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7"/>
        <v>105</v>
      </c>
      <c r="P3626">
        <f t="shared" si="342"/>
        <v>80.72</v>
      </c>
      <c r="Q3626" s="9" t="s">
        <v>8315</v>
      </c>
      <c r="R3626" t="s">
        <v>8316</v>
      </c>
      <c r="S3626" s="13">
        <f t="shared" si="338"/>
        <v>42545.774189814809</v>
      </c>
      <c r="T3626" s="13">
        <f t="shared" si="339"/>
        <v>42605.774189814809</v>
      </c>
      <c r="U3626">
        <f t="shared" si="340"/>
        <v>2016</v>
      </c>
      <c r="V3626">
        <f t="shared" si="341"/>
        <v>6</v>
      </c>
    </row>
    <row r="3627" spans="1:22" ht="60" hidden="1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7"/>
        <v>103</v>
      </c>
      <c r="P3627">
        <f t="shared" si="342"/>
        <v>39.49</v>
      </c>
      <c r="Q3627" s="9" t="s">
        <v>8315</v>
      </c>
      <c r="R3627" t="s">
        <v>8316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>
        <f t="shared" si="341"/>
        <v>6</v>
      </c>
    </row>
    <row r="3628" spans="1:22" ht="60" hidden="1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7"/>
        <v>102</v>
      </c>
      <c r="P3628">
        <f t="shared" si="342"/>
        <v>84.85</v>
      </c>
      <c r="Q3628" s="9" t="s">
        <v>8315</v>
      </c>
      <c r="R3628" t="s">
        <v>8316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>
        <f t="shared" si="341"/>
        <v>7</v>
      </c>
    </row>
    <row r="3629" spans="1:22" ht="60" hidden="1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7"/>
        <v>100</v>
      </c>
      <c r="P3629">
        <f t="shared" si="342"/>
        <v>68.97</v>
      </c>
      <c r="Q3629" s="9" t="s">
        <v>8315</v>
      </c>
      <c r="R3629" t="s">
        <v>8316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>
        <f t="shared" si="341"/>
        <v>3</v>
      </c>
    </row>
    <row r="3630" spans="1:22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7"/>
        <v>0</v>
      </c>
      <c r="P3630">
        <f t="shared" si="342"/>
        <v>0</v>
      </c>
      <c r="Q3630" s="9" t="s">
        <v>8315</v>
      </c>
      <c r="R3630" t="s">
        <v>8357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>
        <f t="shared" si="341"/>
        <v>10</v>
      </c>
    </row>
    <row r="3631" spans="1:22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7"/>
        <v>0</v>
      </c>
      <c r="P3631">
        <f t="shared" si="342"/>
        <v>1</v>
      </c>
      <c r="Q3631" s="9" t="s">
        <v>8315</v>
      </c>
      <c r="R3631" t="s">
        <v>8357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>
        <f t="shared" si="341"/>
        <v>3</v>
      </c>
    </row>
    <row r="3632" spans="1:22" ht="60" hidden="1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7"/>
        <v>0</v>
      </c>
      <c r="P3632">
        <f t="shared" si="342"/>
        <v>1</v>
      </c>
      <c r="Q3632" s="9" t="s">
        <v>8315</v>
      </c>
      <c r="R3632" t="s">
        <v>8357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>
        <f t="shared" si="341"/>
        <v>10</v>
      </c>
    </row>
    <row r="3633" spans="1:22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7"/>
        <v>51</v>
      </c>
      <c r="P3633">
        <f t="shared" si="342"/>
        <v>147.88</v>
      </c>
      <c r="Q3633" s="9" t="s">
        <v>8315</v>
      </c>
      <c r="R3633" t="s">
        <v>8357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>
        <f t="shared" si="341"/>
        <v>8</v>
      </c>
    </row>
    <row r="3634" spans="1:22" ht="60" hidden="1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7"/>
        <v>20</v>
      </c>
      <c r="P3634">
        <f t="shared" si="342"/>
        <v>100</v>
      </c>
      <c r="Q3634" s="9" t="s">
        <v>8315</v>
      </c>
      <c r="R3634" t="s">
        <v>8357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>
        <f t="shared" si="341"/>
        <v>11</v>
      </c>
    </row>
    <row r="3635" spans="1:22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7"/>
        <v>35</v>
      </c>
      <c r="P3635">
        <f t="shared" si="342"/>
        <v>56.84</v>
      </c>
      <c r="Q3635" s="9" t="s">
        <v>8315</v>
      </c>
      <c r="R3635" t="s">
        <v>8357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>
        <f t="shared" si="341"/>
        <v>10</v>
      </c>
    </row>
    <row r="3636" spans="1:22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7"/>
        <v>4</v>
      </c>
      <c r="P3636">
        <f t="shared" si="342"/>
        <v>176.94</v>
      </c>
      <c r="Q3636" s="9" t="s">
        <v>8315</v>
      </c>
      <c r="R3636" t="s">
        <v>8357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2016</v>
      </c>
      <c r="V3636">
        <f t="shared" si="341"/>
        <v>11</v>
      </c>
    </row>
    <row r="3637" spans="1:22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7"/>
        <v>36</v>
      </c>
      <c r="P3637">
        <f t="shared" si="342"/>
        <v>127.6</v>
      </c>
      <c r="Q3637" s="9" t="s">
        <v>8315</v>
      </c>
      <c r="R3637" t="s">
        <v>8357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>
        <f t="shared" si="341"/>
        <v>3</v>
      </c>
    </row>
    <row r="3638" spans="1:22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7"/>
        <v>0</v>
      </c>
      <c r="P3638">
        <f t="shared" si="342"/>
        <v>0</v>
      </c>
      <c r="Q3638" s="9" t="s">
        <v>8315</v>
      </c>
      <c r="R3638" t="s">
        <v>8357</v>
      </c>
      <c r="S3638" s="13">
        <f t="shared" si="338"/>
        <v>42226.694780092599</v>
      </c>
      <c r="T3638" s="13">
        <f t="shared" si="339"/>
        <v>42261.694780092599</v>
      </c>
      <c r="U3638">
        <f t="shared" si="340"/>
        <v>2015</v>
      </c>
      <c r="V3638">
        <f t="shared" si="341"/>
        <v>8</v>
      </c>
    </row>
    <row r="3639" spans="1:22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7"/>
        <v>31</v>
      </c>
      <c r="P3639">
        <f t="shared" si="342"/>
        <v>66.14</v>
      </c>
      <c r="Q3639" s="9" t="s">
        <v>8315</v>
      </c>
      <c r="R3639" t="s">
        <v>8357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2014</v>
      </c>
      <c r="V3639">
        <f t="shared" si="341"/>
        <v>12</v>
      </c>
    </row>
    <row r="3640" spans="1:22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7"/>
        <v>7</v>
      </c>
      <c r="P3640">
        <f t="shared" si="342"/>
        <v>108</v>
      </c>
      <c r="Q3640" s="9" t="s">
        <v>8315</v>
      </c>
      <c r="R3640" t="s">
        <v>8357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>
        <f t="shared" si="341"/>
        <v>2</v>
      </c>
    </row>
    <row r="3641" spans="1:22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7"/>
        <v>0</v>
      </c>
      <c r="P3641">
        <f t="shared" si="342"/>
        <v>1</v>
      </c>
      <c r="Q3641" s="9" t="s">
        <v>8315</v>
      </c>
      <c r="R3641" t="s">
        <v>8357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>
        <f t="shared" si="341"/>
        <v>8</v>
      </c>
    </row>
    <row r="3642" spans="1:22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7"/>
        <v>6</v>
      </c>
      <c r="P3642">
        <f t="shared" si="342"/>
        <v>18.329999999999998</v>
      </c>
      <c r="Q3642" s="9" t="s">
        <v>8315</v>
      </c>
      <c r="R3642" t="s">
        <v>8357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>
        <f t="shared" si="341"/>
        <v>4</v>
      </c>
    </row>
    <row r="3643" spans="1:22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7"/>
        <v>0</v>
      </c>
      <c r="P3643">
        <f t="shared" si="342"/>
        <v>0</v>
      </c>
      <c r="Q3643" s="9" t="s">
        <v>8315</v>
      </c>
      <c r="R3643" t="s">
        <v>8357</v>
      </c>
      <c r="S3643" s="13">
        <f t="shared" si="338"/>
        <v>41899.627071759263</v>
      </c>
      <c r="T3643" s="13">
        <f t="shared" si="339"/>
        <v>41917.208333333336</v>
      </c>
      <c r="U3643">
        <f t="shared" si="340"/>
        <v>2014</v>
      </c>
      <c r="V3643">
        <f t="shared" si="341"/>
        <v>9</v>
      </c>
    </row>
    <row r="3644" spans="1:22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7"/>
        <v>2</v>
      </c>
      <c r="P3644">
        <f t="shared" si="342"/>
        <v>7.5</v>
      </c>
      <c r="Q3644" s="9" t="s">
        <v>8315</v>
      </c>
      <c r="R3644" t="s">
        <v>8357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>
        <f t="shared" si="341"/>
        <v>10</v>
      </c>
    </row>
    <row r="3645" spans="1:22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7"/>
        <v>0</v>
      </c>
      <c r="P3645">
        <f t="shared" si="342"/>
        <v>0</v>
      </c>
      <c r="Q3645" s="9" t="s">
        <v>8315</v>
      </c>
      <c r="R3645" t="s">
        <v>8357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>
        <f t="shared" si="341"/>
        <v>10</v>
      </c>
    </row>
    <row r="3646" spans="1:22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7"/>
        <v>16</v>
      </c>
      <c r="P3646">
        <f t="shared" si="342"/>
        <v>68.42</v>
      </c>
      <c r="Q3646" s="9" t="s">
        <v>8315</v>
      </c>
      <c r="R3646" t="s">
        <v>8357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>
        <f t="shared" si="341"/>
        <v>2</v>
      </c>
    </row>
    <row r="3647" spans="1:22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7"/>
        <v>0</v>
      </c>
      <c r="P3647">
        <f t="shared" si="342"/>
        <v>1</v>
      </c>
      <c r="Q3647" s="9" t="s">
        <v>8315</v>
      </c>
      <c r="R3647" t="s">
        <v>8357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>
        <f t="shared" si="341"/>
        <v>10</v>
      </c>
    </row>
    <row r="3648" spans="1:22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7"/>
        <v>5</v>
      </c>
      <c r="P3648">
        <f t="shared" si="342"/>
        <v>60.13</v>
      </c>
      <c r="Q3648" s="9" t="s">
        <v>8315</v>
      </c>
      <c r="R3648" t="s">
        <v>8357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>
        <f t="shared" si="341"/>
        <v>5</v>
      </c>
    </row>
    <row r="3649" spans="1:22" ht="60" hidden="1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7"/>
        <v>6</v>
      </c>
      <c r="P3649">
        <f t="shared" si="342"/>
        <v>15</v>
      </c>
      <c r="Q3649" s="9" t="s">
        <v>8315</v>
      </c>
      <c r="R3649" t="s">
        <v>8357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>
        <f t="shared" si="341"/>
        <v>8</v>
      </c>
    </row>
    <row r="3650" spans="1:22" ht="30" hidden="1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7"/>
        <v>100</v>
      </c>
      <c r="P3650">
        <f t="shared" si="342"/>
        <v>550.04</v>
      </c>
      <c r="Q3650" s="9" t="s">
        <v>8315</v>
      </c>
      <c r="R3650" t="s">
        <v>8316</v>
      </c>
      <c r="S3650" s="13">
        <f t="shared" si="338"/>
        <v>41887.292187500003</v>
      </c>
      <c r="T3650" s="13">
        <f t="shared" si="339"/>
        <v>41917.292187500003</v>
      </c>
      <c r="U3650">
        <f t="shared" si="340"/>
        <v>2014</v>
      </c>
      <c r="V3650">
        <f t="shared" si="341"/>
        <v>9</v>
      </c>
    </row>
    <row r="3651" spans="1:22" ht="45" hidden="1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3">ROUND(E3651/D3651*100,0)</f>
        <v>104</v>
      </c>
      <c r="P3651">
        <f t="shared" si="342"/>
        <v>97.5</v>
      </c>
      <c r="Q3651" s="9" t="s">
        <v>8315</v>
      </c>
      <c r="R3651" t="s">
        <v>8316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>
        <f t="shared" ref="U3651:U3714" si="346">YEAR(S3651)</f>
        <v>2014</v>
      </c>
      <c r="V3651">
        <f t="shared" ref="V3651:V3714" si="347">MONTH(S3651)</f>
        <v>5</v>
      </c>
    </row>
    <row r="3652" spans="1:22" ht="60" hidden="1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3"/>
        <v>100</v>
      </c>
      <c r="P3652">
        <f t="shared" si="342"/>
        <v>29.41</v>
      </c>
      <c r="Q3652" s="9" t="s">
        <v>8315</v>
      </c>
      <c r="R3652" t="s">
        <v>8316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>
        <f t="shared" si="347"/>
        <v>1</v>
      </c>
    </row>
    <row r="3653" spans="1:22" ht="45" hidden="1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3"/>
        <v>104</v>
      </c>
      <c r="P3653">
        <f t="shared" si="342"/>
        <v>57.78</v>
      </c>
      <c r="Q3653" s="9" t="s">
        <v>8315</v>
      </c>
      <c r="R3653" t="s">
        <v>8316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>
        <f t="shared" si="347"/>
        <v>7</v>
      </c>
    </row>
    <row r="3654" spans="1:22" ht="60" hidden="1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3"/>
        <v>251</v>
      </c>
      <c r="P3654">
        <f t="shared" si="342"/>
        <v>44.24</v>
      </c>
      <c r="Q3654" s="9" t="s">
        <v>8315</v>
      </c>
      <c r="R3654" t="s">
        <v>8316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>
        <f t="shared" si="347"/>
        <v>8</v>
      </c>
    </row>
    <row r="3655" spans="1:22" ht="60" hidden="1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3"/>
        <v>101</v>
      </c>
      <c r="P3655">
        <f t="shared" si="342"/>
        <v>60.91</v>
      </c>
      <c r="Q3655" s="9" t="s">
        <v>8315</v>
      </c>
      <c r="R3655" t="s">
        <v>8316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>
        <f t="shared" si="347"/>
        <v>7</v>
      </c>
    </row>
    <row r="3656" spans="1:22" ht="60" hidden="1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3"/>
        <v>174</v>
      </c>
      <c r="P3656">
        <f t="shared" si="342"/>
        <v>68.84</v>
      </c>
      <c r="Q3656" s="9" t="s">
        <v>8315</v>
      </c>
      <c r="R3656" t="s">
        <v>8316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>
        <f t="shared" si="347"/>
        <v>3</v>
      </c>
    </row>
    <row r="3657" spans="1:22" ht="60" hidden="1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3"/>
        <v>116</v>
      </c>
      <c r="P3657">
        <f t="shared" si="342"/>
        <v>73.58</v>
      </c>
      <c r="Q3657" s="9" t="s">
        <v>8315</v>
      </c>
      <c r="R3657" t="s">
        <v>8316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>
        <f t="shared" si="347"/>
        <v>6</v>
      </c>
    </row>
    <row r="3658" spans="1:22" ht="60" hidden="1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3"/>
        <v>106</v>
      </c>
      <c r="P3658">
        <f t="shared" si="342"/>
        <v>115.02</v>
      </c>
      <c r="Q3658" s="9" t="s">
        <v>8315</v>
      </c>
      <c r="R3658" t="s">
        <v>8316</v>
      </c>
      <c r="S3658" s="13">
        <f t="shared" si="344"/>
        <v>42737.910138888896</v>
      </c>
      <c r="T3658" s="13">
        <f t="shared" si="345"/>
        <v>42767.957638888889</v>
      </c>
      <c r="U3658">
        <f t="shared" si="346"/>
        <v>2017</v>
      </c>
      <c r="V3658">
        <f t="shared" si="347"/>
        <v>1</v>
      </c>
    </row>
    <row r="3659" spans="1:22" ht="60" hidden="1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3"/>
        <v>111</v>
      </c>
      <c r="P3659">
        <f t="shared" si="342"/>
        <v>110.75</v>
      </c>
      <c r="Q3659" s="9" t="s">
        <v>8315</v>
      </c>
      <c r="R3659" t="s">
        <v>8316</v>
      </c>
      <c r="S3659" s="13">
        <f t="shared" si="344"/>
        <v>42499.629849537043</v>
      </c>
      <c r="T3659" s="13">
        <f t="shared" si="345"/>
        <v>42522.904166666667</v>
      </c>
      <c r="U3659">
        <f t="shared" si="346"/>
        <v>2016</v>
      </c>
      <c r="V3659">
        <f t="shared" si="347"/>
        <v>5</v>
      </c>
    </row>
    <row r="3660" spans="1:22" ht="30" hidden="1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3"/>
        <v>101</v>
      </c>
      <c r="P3660">
        <f t="shared" si="342"/>
        <v>75.5</v>
      </c>
      <c r="Q3660" s="9" t="s">
        <v>8315</v>
      </c>
      <c r="R3660" t="s">
        <v>8316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>
        <f t="shared" si="347"/>
        <v>5</v>
      </c>
    </row>
    <row r="3661" spans="1:22" ht="45" hidden="1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3"/>
        <v>102</v>
      </c>
      <c r="P3661">
        <f t="shared" si="342"/>
        <v>235.46</v>
      </c>
      <c r="Q3661" s="9" t="s">
        <v>8315</v>
      </c>
      <c r="R3661" t="s">
        <v>8316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>
        <f t="shared" si="347"/>
        <v>2</v>
      </c>
    </row>
    <row r="3662" spans="1:22" ht="60" hidden="1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3"/>
        <v>100</v>
      </c>
      <c r="P3662">
        <f t="shared" si="342"/>
        <v>11.36</v>
      </c>
      <c r="Q3662" s="9" t="s">
        <v>8315</v>
      </c>
      <c r="R3662" t="s">
        <v>8316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>
        <f t="shared" si="347"/>
        <v>11</v>
      </c>
    </row>
    <row r="3663" spans="1:22" ht="60" hidden="1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3"/>
        <v>111</v>
      </c>
      <c r="P3663">
        <f t="shared" si="342"/>
        <v>92.5</v>
      </c>
      <c r="Q3663" s="9" t="s">
        <v>8315</v>
      </c>
      <c r="R3663" t="s">
        <v>8316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>
        <f t="shared" si="347"/>
        <v>3</v>
      </c>
    </row>
    <row r="3664" spans="1:22" ht="60" hidden="1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3"/>
        <v>101</v>
      </c>
      <c r="P3664">
        <f t="shared" si="342"/>
        <v>202.85</v>
      </c>
      <c r="Q3664" s="9" t="s">
        <v>8315</v>
      </c>
      <c r="R3664" t="s">
        <v>8316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>
        <f t="shared" si="347"/>
        <v>3</v>
      </c>
    </row>
    <row r="3665" spans="1:22" ht="60" hidden="1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3"/>
        <v>104</v>
      </c>
      <c r="P3665">
        <f t="shared" si="342"/>
        <v>26</v>
      </c>
      <c r="Q3665" s="9" t="s">
        <v>8315</v>
      </c>
      <c r="R3665" t="s">
        <v>8316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>
        <f t="shared" si="347"/>
        <v>10</v>
      </c>
    </row>
    <row r="3666" spans="1:22" ht="60" hidden="1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3"/>
        <v>109</v>
      </c>
      <c r="P3666">
        <f t="shared" si="342"/>
        <v>46.05</v>
      </c>
      <c r="Q3666" s="9" t="s">
        <v>8315</v>
      </c>
      <c r="R3666" t="s">
        <v>8316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>
        <f t="shared" si="347"/>
        <v>6</v>
      </c>
    </row>
    <row r="3667" spans="1:22" ht="60" hidden="1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3"/>
        <v>115</v>
      </c>
      <c r="P3667">
        <f t="shared" si="342"/>
        <v>51</v>
      </c>
      <c r="Q3667" s="9" t="s">
        <v>8315</v>
      </c>
      <c r="R3667" t="s">
        <v>8316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>
        <f t="shared" si="347"/>
        <v>10</v>
      </c>
    </row>
    <row r="3668" spans="1:22" ht="30" hidden="1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3"/>
        <v>100</v>
      </c>
      <c r="P3668">
        <f t="shared" si="342"/>
        <v>31.58</v>
      </c>
      <c r="Q3668" s="9" t="s">
        <v>8315</v>
      </c>
      <c r="R3668" t="s">
        <v>8316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>
        <f t="shared" si="347"/>
        <v>7</v>
      </c>
    </row>
    <row r="3669" spans="1:22" ht="60" hidden="1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3"/>
        <v>103</v>
      </c>
      <c r="P3669">
        <f t="shared" si="342"/>
        <v>53.36</v>
      </c>
      <c r="Q3669" s="9" t="s">
        <v>8315</v>
      </c>
      <c r="R3669" t="s">
        <v>8316</v>
      </c>
      <c r="S3669" s="13">
        <f t="shared" si="344"/>
        <v>42173.970127314817</v>
      </c>
      <c r="T3669" s="13">
        <f t="shared" si="345"/>
        <v>42203.970127314817</v>
      </c>
      <c r="U3669">
        <f t="shared" si="346"/>
        <v>2015</v>
      </c>
      <c r="V3669">
        <f t="shared" si="347"/>
        <v>6</v>
      </c>
    </row>
    <row r="3670" spans="1:22" ht="60" hidden="1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3"/>
        <v>104</v>
      </c>
      <c r="P3670">
        <f t="shared" si="342"/>
        <v>36.96</v>
      </c>
      <c r="Q3670" s="9" t="s">
        <v>8315</v>
      </c>
      <c r="R3670" t="s">
        <v>8316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>
        <f t="shared" si="347"/>
        <v>6</v>
      </c>
    </row>
    <row r="3671" spans="1:22" ht="60" hidden="1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3"/>
        <v>138</v>
      </c>
      <c r="P3671">
        <f t="shared" si="342"/>
        <v>81.290000000000006</v>
      </c>
      <c r="Q3671" s="9" t="s">
        <v>8315</v>
      </c>
      <c r="R3671" t="s">
        <v>8316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>
        <f t="shared" si="347"/>
        <v>5</v>
      </c>
    </row>
    <row r="3672" spans="1:22" ht="60" hidden="1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3"/>
        <v>110</v>
      </c>
      <c r="P3672">
        <f t="shared" si="342"/>
        <v>20.079999999999998</v>
      </c>
      <c r="Q3672" s="9" t="s">
        <v>8315</v>
      </c>
      <c r="R3672" t="s">
        <v>8316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>
        <f t="shared" si="347"/>
        <v>5</v>
      </c>
    </row>
    <row r="3673" spans="1:22" ht="60" hidden="1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3"/>
        <v>101</v>
      </c>
      <c r="P3673">
        <f t="shared" si="342"/>
        <v>88.25</v>
      </c>
      <c r="Q3673" s="9" t="s">
        <v>8315</v>
      </c>
      <c r="R3673" t="s">
        <v>8316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>
        <f t="shared" si="347"/>
        <v>6</v>
      </c>
    </row>
    <row r="3674" spans="1:22" ht="60" hidden="1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3"/>
        <v>102</v>
      </c>
      <c r="P3674">
        <f t="shared" si="342"/>
        <v>53.44</v>
      </c>
      <c r="Q3674" s="9" t="s">
        <v>8315</v>
      </c>
      <c r="R3674" t="s">
        <v>8316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>
        <f t="shared" si="347"/>
        <v>8</v>
      </c>
    </row>
    <row r="3675" spans="1:22" ht="45" hidden="1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3"/>
        <v>114</v>
      </c>
      <c r="P3675">
        <f t="shared" si="342"/>
        <v>39.869999999999997</v>
      </c>
      <c r="Q3675" s="9" t="s">
        <v>8315</v>
      </c>
      <c r="R3675" t="s">
        <v>8316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>
        <f t="shared" si="347"/>
        <v>10</v>
      </c>
    </row>
    <row r="3676" spans="1:22" ht="60" hidden="1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3"/>
        <v>100</v>
      </c>
      <c r="P3676">
        <f t="shared" si="342"/>
        <v>145.16</v>
      </c>
      <c r="Q3676" s="9" t="s">
        <v>8315</v>
      </c>
      <c r="R3676" t="s">
        <v>8316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>
        <f t="shared" si="347"/>
        <v>7</v>
      </c>
    </row>
    <row r="3677" spans="1:22" ht="60" hidden="1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3"/>
        <v>140</v>
      </c>
      <c r="P3677">
        <f t="shared" ref="P3677:P3740" si="348">IFERROR(ROUND(E3677/L3677,2),0)</f>
        <v>23.33</v>
      </c>
      <c r="Q3677" s="9" t="s">
        <v>8315</v>
      </c>
      <c r="R3677" t="s">
        <v>8316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>
        <f t="shared" si="347"/>
        <v>5</v>
      </c>
    </row>
    <row r="3678" spans="1:22" ht="60" hidden="1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3"/>
        <v>129</v>
      </c>
      <c r="P3678">
        <f t="shared" si="348"/>
        <v>64.38</v>
      </c>
      <c r="Q3678" s="9" t="s">
        <v>8315</v>
      </c>
      <c r="R3678" t="s">
        <v>8316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>
        <f t="shared" si="347"/>
        <v>8</v>
      </c>
    </row>
    <row r="3679" spans="1:22" ht="45" hidden="1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3"/>
        <v>103</v>
      </c>
      <c r="P3679">
        <f t="shared" si="348"/>
        <v>62.05</v>
      </c>
      <c r="Q3679" s="9" t="s">
        <v>8315</v>
      </c>
      <c r="R3679" t="s">
        <v>8316</v>
      </c>
      <c r="S3679" s="13">
        <f t="shared" si="344"/>
        <v>41802.574282407404</v>
      </c>
      <c r="T3679" s="13">
        <f t="shared" si="345"/>
        <v>41823.165972222225</v>
      </c>
      <c r="U3679">
        <f t="shared" si="346"/>
        <v>2014</v>
      </c>
      <c r="V3679">
        <f t="shared" si="347"/>
        <v>6</v>
      </c>
    </row>
    <row r="3680" spans="1:22" ht="45" hidden="1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3"/>
        <v>103</v>
      </c>
      <c r="P3680">
        <f t="shared" si="348"/>
        <v>66.13</v>
      </c>
      <c r="Q3680" s="9" t="s">
        <v>8315</v>
      </c>
      <c r="R3680" t="s">
        <v>8316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>
        <f t="shared" si="347"/>
        <v>4</v>
      </c>
    </row>
    <row r="3681" spans="1:22" ht="60" hidden="1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3"/>
        <v>110</v>
      </c>
      <c r="P3681">
        <f t="shared" si="348"/>
        <v>73.400000000000006</v>
      </c>
      <c r="Q3681" s="9" t="s">
        <v>8315</v>
      </c>
      <c r="R3681" t="s">
        <v>8316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>
        <f t="shared" si="347"/>
        <v>5</v>
      </c>
    </row>
    <row r="3682" spans="1:22" ht="45" hidden="1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3"/>
        <v>113</v>
      </c>
      <c r="P3682">
        <f t="shared" si="348"/>
        <v>99.5</v>
      </c>
      <c r="Q3682" s="9" t="s">
        <v>8315</v>
      </c>
      <c r="R3682" t="s">
        <v>8316</v>
      </c>
      <c r="S3682" s="13">
        <f t="shared" si="344"/>
        <v>42627.454097222217</v>
      </c>
      <c r="T3682" s="13">
        <f t="shared" si="345"/>
        <v>42648.454097222217</v>
      </c>
      <c r="U3682">
        <f t="shared" si="346"/>
        <v>2016</v>
      </c>
      <c r="V3682">
        <f t="shared" si="347"/>
        <v>9</v>
      </c>
    </row>
    <row r="3683" spans="1:22" ht="60" hidden="1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3"/>
        <v>112</v>
      </c>
      <c r="P3683">
        <f t="shared" si="348"/>
        <v>62.17</v>
      </c>
      <c r="Q3683" s="9" t="s">
        <v>8315</v>
      </c>
      <c r="R3683" t="s">
        <v>8316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>
        <f t="shared" si="347"/>
        <v>1</v>
      </c>
    </row>
    <row r="3684" spans="1:22" ht="45" hidden="1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3"/>
        <v>139</v>
      </c>
      <c r="P3684">
        <f t="shared" si="348"/>
        <v>62.33</v>
      </c>
      <c r="Q3684" s="9" t="s">
        <v>8315</v>
      </c>
      <c r="R3684" t="s">
        <v>8316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>
        <f t="shared" si="347"/>
        <v>5</v>
      </c>
    </row>
    <row r="3685" spans="1:22" ht="45" hidden="1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3"/>
        <v>111</v>
      </c>
      <c r="P3685">
        <f t="shared" si="348"/>
        <v>58.79</v>
      </c>
      <c r="Q3685" s="9" t="s">
        <v>8315</v>
      </c>
      <c r="R3685" t="s">
        <v>8316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>
        <f t="shared" si="347"/>
        <v>9</v>
      </c>
    </row>
    <row r="3686" spans="1:22" ht="60" hidden="1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3"/>
        <v>139</v>
      </c>
      <c r="P3686">
        <f t="shared" si="348"/>
        <v>45.35</v>
      </c>
      <c r="Q3686" s="9" t="s">
        <v>8315</v>
      </c>
      <c r="R3686" t="s">
        <v>8316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>
        <f t="shared" si="347"/>
        <v>8</v>
      </c>
    </row>
    <row r="3687" spans="1:22" ht="45" hidden="1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3"/>
        <v>106</v>
      </c>
      <c r="P3687">
        <f t="shared" si="348"/>
        <v>41.94</v>
      </c>
      <c r="Q3687" s="9" t="s">
        <v>8315</v>
      </c>
      <c r="R3687" t="s">
        <v>8316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2014</v>
      </c>
      <c r="V3687">
        <f t="shared" si="347"/>
        <v>4</v>
      </c>
    </row>
    <row r="3688" spans="1:22" ht="45" hidden="1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3"/>
        <v>101</v>
      </c>
      <c r="P3688">
        <f t="shared" si="348"/>
        <v>59.17</v>
      </c>
      <c r="Q3688" s="9" t="s">
        <v>8315</v>
      </c>
      <c r="R3688" t="s">
        <v>8316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>
        <f t="shared" si="347"/>
        <v>8</v>
      </c>
    </row>
    <row r="3689" spans="1:22" ht="60" hidden="1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3"/>
        <v>100</v>
      </c>
      <c r="P3689">
        <f t="shared" si="348"/>
        <v>200.49</v>
      </c>
      <c r="Q3689" s="9" t="s">
        <v>8315</v>
      </c>
      <c r="R3689" t="s">
        <v>8316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>
        <f t="shared" si="347"/>
        <v>5</v>
      </c>
    </row>
    <row r="3690" spans="1:22" ht="60" hidden="1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3"/>
        <v>109</v>
      </c>
      <c r="P3690">
        <f t="shared" si="348"/>
        <v>83.97</v>
      </c>
      <c r="Q3690" s="9" t="s">
        <v>8315</v>
      </c>
      <c r="R3690" t="s">
        <v>8316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>
        <f t="shared" si="347"/>
        <v>7</v>
      </c>
    </row>
    <row r="3691" spans="1:22" ht="60" hidden="1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3"/>
        <v>118</v>
      </c>
      <c r="P3691">
        <f t="shared" si="348"/>
        <v>57.26</v>
      </c>
      <c r="Q3691" s="9" t="s">
        <v>8315</v>
      </c>
      <c r="R3691" t="s">
        <v>8316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>
        <f t="shared" si="347"/>
        <v>5</v>
      </c>
    </row>
    <row r="3692" spans="1:22" ht="60" hidden="1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3"/>
        <v>120</v>
      </c>
      <c r="P3692">
        <f t="shared" si="348"/>
        <v>58.06</v>
      </c>
      <c r="Q3692" s="9" t="s">
        <v>8315</v>
      </c>
      <c r="R3692" t="s">
        <v>8316</v>
      </c>
      <c r="S3692" s="13">
        <f t="shared" si="344"/>
        <v>41940.598182870373</v>
      </c>
      <c r="T3692" s="13">
        <f t="shared" si="345"/>
        <v>41970.639849537038</v>
      </c>
      <c r="U3692">
        <f t="shared" si="346"/>
        <v>2014</v>
      </c>
      <c r="V3692">
        <f t="shared" si="347"/>
        <v>10</v>
      </c>
    </row>
    <row r="3693" spans="1:22" ht="30" hidden="1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3"/>
        <v>128</v>
      </c>
      <c r="P3693">
        <f t="shared" si="348"/>
        <v>186.8</v>
      </c>
      <c r="Q3693" s="9" t="s">
        <v>8315</v>
      </c>
      <c r="R3693" t="s">
        <v>8316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>
        <f t="shared" si="347"/>
        <v>1</v>
      </c>
    </row>
    <row r="3694" spans="1:22" ht="30" hidden="1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3"/>
        <v>126</v>
      </c>
      <c r="P3694">
        <f t="shared" si="348"/>
        <v>74.12</v>
      </c>
      <c r="Q3694" s="9" t="s">
        <v>8315</v>
      </c>
      <c r="R3694" t="s">
        <v>8316</v>
      </c>
      <c r="S3694" s="13">
        <f t="shared" si="344"/>
        <v>41891.96503472222</v>
      </c>
      <c r="T3694" s="13">
        <f t="shared" si="345"/>
        <v>41901</v>
      </c>
      <c r="U3694">
        <f t="shared" si="346"/>
        <v>2014</v>
      </c>
      <c r="V3694">
        <f t="shared" si="347"/>
        <v>9</v>
      </c>
    </row>
    <row r="3695" spans="1:22" ht="60" hidden="1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3"/>
        <v>129</v>
      </c>
      <c r="P3695">
        <f t="shared" si="348"/>
        <v>30.71</v>
      </c>
      <c r="Q3695" s="9" t="s">
        <v>8315</v>
      </c>
      <c r="R3695" t="s">
        <v>8316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>
        <f t="shared" si="347"/>
        <v>11</v>
      </c>
    </row>
    <row r="3696" spans="1:22" ht="60" hidden="1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3"/>
        <v>107</v>
      </c>
      <c r="P3696">
        <f t="shared" si="348"/>
        <v>62.67</v>
      </c>
      <c r="Q3696" s="9" t="s">
        <v>8315</v>
      </c>
      <c r="R3696" t="s">
        <v>8316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>
        <f t="shared" si="347"/>
        <v>4</v>
      </c>
    </row>
    <row r="3697" spans="1:22" ht="60" hidden="1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3"/>
        <v>100</v>
      </c>
      <c r="P3697">
        <f t="shared" si="348"/>
        <v>121.36</v>
      </c>
      <c r="Q3697" s="9" t="s">
        <v>8315</v>
      </c>
      <c r="R3697" t="s">
        <v>8316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2014</v>
      </c>
      <c r="V3697">
        <f t="shared" si="347"/>
        <v>12</v>
      </c>
    </row>
    <row r="3698" spans="1:22" ht="45" hidden="1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3"/>
        <v>155</v>
      </c>
      <c r="P3698">
        <f t="shared" si="348"/>
        <v>39.74</v>
      </c>
      <c r="Q3698" s="9" t="s">
        <v>8315</v>
      </c>
      <c r="R3698" t="s">
        <v>8316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2014</v>
      </c>
      <c r="V3698">
        <f t="shared" si="347"/>
        <v>12</v>
      </c>
    </row>
    <row r="3699" spans="1:22" ht="60" hidden="1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3"/>
        <v>108</v>
      </c>
      <c r="P3699">
        <f t="shared" si="348"/>
        <v>72</v>
      </c>
      <c r="Q3699" s="9" t="s">
        <v>8315</v>
      </c>
      <c r="R3699" t="s">
        <v>8316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>
        <f t="shared" si="347"/>
        <v>4</v>
      </c>
    </row>
    <row r="3700" spans="1:22" ht="45" hidden="1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3"/>
        <v>111</v>
      </c>
      <c r="P3700">
        <f t="shared" si="348"/>
        <v>40.630000000000003</v>
      </c>
      <c r="Q3700" s="9" t="s">
        <v>8315</v>
      </c>
      <c r="R3700" t="s">
        <v>8316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>
        <f t="shared" si="347"/>
        <v>2</v>
      </c>
    </row>
    <row r="3701" spans="1:22" ht="60" hidden="1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3"/>
        <v>101</v>
      </c>
      <c r="P3701">
        <f t="shared" si="348"/>
        <v>63</v>
      </c>
      <c r="Q3701" s="9" t="s">
        <v>8315</v>
      </c>
      <c r="R3701" t="s">
        <v>8316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>
        <f t="shared" si="347"/>
        <v>9</v>
      </c>
    </row>
    <row r="3702" spans="1:22" ht="30" hidden="1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3"/>
        <v>121</v>
      </c>
      <c r="P3702">
        <f t="shared" si="348"/>
        <v>33.67</v>
      </c>
      <c r="Q3702" s="9" t="s">
        <v>8315</v>
      </c>
      <c r="R3702" t="s">
        <v>8316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>
        <f t="shared" si="347"/>
        <v>8</v>
      </c>
    </row>
    <row r="3703" spans="1:22" ht="60" hidden="1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3"/>
        <v>100</v>
      </c>
      <c r="P3703">
        <f t="shared" si="348"/>
        <v>38.590000000000003</v>
      </c>
      <c r="Q3703" s="9" t="s">
        <v>8315</v>
      </c>
      <c r="R3703" t="s">
        <v>8316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>
        <f t="shared" si="347"/>
        <v>5</v>
      </c>
    </row>
    <row r="3704" spans="1:22" ht="60" hidden="1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3"/>
        <v>109</v>
      </c>
      <c r="P3704">
        <f t="shared" si="348"/>
        <v>155.94999999999999</v>
      </c>
      <c r="Q3704" s="9" t="s">
        <v>8315</v>
      </c>
      <c r="R3704" t="s">
        <v>8316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>
        <f t="shared" si="347"/>
        <v>6</v>
      </c>
    </row>
    <row r="3705" spans="1:22" ht="60" hidden="1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3"/>
        <v>123</v>
      </c>
      <c r="P3705">
        <f t="shared" si="348"/>
        <v>43.2</v>
      </c>
      <c r="Q3705" s="9" t="s">
        <v>8315</v>
      </c>
      <c r="R3705" t="s">
        <v>8316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>
        <f t="shared" si="347"/>
        <v>7</v>
      </c>
    </row>
    <row r="3706" spans="1:22" ht="60" hidden="1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3"/>
        <v>136</v>
      </c>
      <c r="P3706">
        <f t="shared" si="348"/>
        <v>15.15</v>
      </c>
      <c r="Q3706" s="9" t="s">
        <v>8315</v>
      </c>
      <c r="R3706" t="s">
        <v>8316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>
        <f t="shared" si="347"/>
        <v>4</v>
      </c>
    </row>
    <row r="3707" spans="1:22" ht="60" hidden="1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3"/>
        <v>103</v>
      </c>
      <c r="P3707">
        <f t="shared" si="348"/>
        <v>83.57</v>
      </c>
      <c r="Q3707" s="9" t="s">
        <v>8315</v>
      </c>
      <c r="R3707" t="s">
        <v>8316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2014</v>
      </c>
      <c r="V3707">
        <f t="shared" si="347"/>
        <v>6</v>
      </c>
    </row>
    <row r="3708" spans="1:22" ht="45" hidden="1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3"/>
        <v>121</v>
      </c>
      <c r="P3708">
        <f t="shared" si="348"/>
        <v>140</v>
      </c>
      <c r="Q3708" s="9" t="s">
        <v>8315</v>
      </c>
      <c r="R3708" t="s">
        <v>8316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>
        <f t="shared" si="347"/>
        <v>8</v>
      </c>
    </row>
    <row r="3709" spans="1:22" ht="45" hidden="1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3"/>
        <v>186</v>
      </c>
      <c r="P3709">
        <f t="shared" si="348"/>
        <v>80.87</v>
      </c>
      <c r="Q3709" s="9" t="s">
        <v>8315</v>
      </c>
      <c r="R3709" t="s">
        <v>8316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>
        <f t="shared" si="347"/>
        <v>7</v>
      </c>
    </row>
    <row r="3710" spans="1:22" ht="60" hidden="1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3"/>
        <v>300</v>
      </c>
      <c r="P3710">
        <f t="shared" si="348"/>
        <v>53.85</v>
      </c>
      <c r="Q3710" s="9" t="s">
        <v>8315</v>
      </c>
      <c r="R3710" t="s">
        <v>8316</v>
      </c>
      <c r="S3710" s="13">
        <f t="shared" si="344"/>
        <v>41810.142199074071</v>
      </c>
      <c r="T3710" s="13">
        <f t="shared" si="345"/>
        <v>41824.142199074071</v>
      </c>
      <c r="U3710">
        <f t="shared" si="346"/>
        <v>2014</v>
      </c>
      <c r="V3710">
        <f t="shared" si="347"/>
        <v>6</v>
      </c>
    </row>
    <row r="3711" spans="1:22" ht="45" hidden="1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3"/>
        <v>108</v>
      </c>
      <c r="P3711">
        <f t="shared" si="348"/>
        <v>30.93</v>
      </c>
      <c r="Q3711" s="9" t="s">
        <v>8315</v>
      </c>
      <c r="R3711" t="s">
        <v>8316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>
        <f t="shared" si="347"/>
        <v>5</v>
      </c>
    </row>
    <row r="3712" spans="1:22" ht="30" hidden="1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3"/>
        <v>141</v>
      </c>
      <c r="P3712">
        <f t="shared" si="348"/>
        <v>67.959999999999994</v>
      </c>
      <c r="Q3712" s="9" t="s">
        <v>8315</v>
      </c>
      <c r="R3712" t="s">
        <v>8316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>
        <f t="shared" si="347"/>
        <v>3</v>
      </c>
    </row>
    <row r="3713" spans="1:22" ht="30" hidden="1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3"/>
        <v>114</v>
      </c>
      <c r="P3713">
        <f t="shared" si="348"/>
        <v>27.14</v>
      </c>
      <c r="Q3713" s="9" t="s">
        <v>8315</v>
      </c>
      <c r="R3713" t="s">
        <v>8316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>
        <f t="shared" si="347"/>
        <v>5</v>
      </c>
    </row>
    <row r="3714" spans="1:22" ht="60" hidden="1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3"/>
        <v>154</v>
      </c>
      <c r="P3714">
        <f t="shared" si="348"/>
        <v>110.87</v>
      </c>
      <c r="Q3714" s="9" t="s">
        <v>8315</v>
      </c>
      <c r="R3714" t="s">
        <v>8316</v>
      </c>
      <c r="S3714" s="13">
        <f t="shared" si="344"/>
        <v>42134.172071759262</v>
      </c>
      <c r="T3714" s="13">
        <f t="shared" si="345"/>
        <v>42155.290972222225</v>
      </c>
      <c r="U3714">
        <f t="shared" si="346"/>
        <v>2015</v>
      </c>
      <c r="V3714">
        <f t="shared" si="347"/>
        <v>5</v>
      </c>
    </row>
    <row r="3715" spans="1:22" ht="45" hidden="1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9">ROUND(E3715/D3715*100,0)</f>
        <v>102</v>
      </c>
      <c r="P3715">
        <f t="shared" si="348"/>
        <v>106.84</v>
      </c>
      <c r="Q3715" s="9" t="s">
        <v>8315</v>
      </c>
      <c r="R3715" t="s">
        <v>8316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>
        <f t="shared" ref="U3715:U3778" si="352">YEAR(S3715)</f>
        <v>2016</v>
      </c>
      <c r="V3715">
        <f t="shared" ref="V3715:V3778" si="353">MONTH(S3715)</f>
        <v>5</v>
      </c>
    </row>
    <row r="3716" spans="1:22" ht="60" hidden="1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9"/>
        <v>102</v>
      </c>
      <c r="P3716">
        <f t="shared" si="348"/>
        <v>105.52</v>
      </c>
      <c r="Q3716" s="9" t="s">
        <v>8315</v>
      </c>
      <c r="R3716" t="s">
        <v>8316</v>
      </c>
      <c r="S3716" s="13">
        <f t="shared" si="350"/>
        <v>42118.556331018524</v>
      </c>
      <c r="T3716" s="13">
        <f t="shared" si="351"/>
        <v>42150.165972222225</v>
      </c>
      <c r="U3716">
        <f t="shared" si="352"/>
        <v>2015</v>
      </c>
      <c r="V3716">
        <f t="shared" si="353"/>
        <v>4</v>
      </c>
    </row>
    <row r="3717" spans="1:22" ht="60" hidden="1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9"/>
        <v>103</v>
      </c>
      <c r="P3717">
        <f t="shared" si="348"/>
        <v>132.96</v>
      </c>
      <c r="Q3717" s="9" t="s">
        <v>8315</v>
      </c>
      <c r="R3717" t="s">
        <v>8316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>
        <f t="shared" si="353"/>
        <v>2</v>
      </c>
    </row>
    <row r="3718" spans="1:22" ht="45" hidden="1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9"/>
        <v>156</v>
      </c>
      <c r="P3718">
        <f t="shared" si="348"/>
        <v>51.92</v>
      </c>
      <c r="Q3718" s="9" t="s">
        <v>8315</v>
      </c>
      <c r="R3718" t="s">
        <v>8316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2015</v>
      </c>
      <c r="V3718">
        <f t="shared" si="353"/>
        <v>12</v>
      </c>
    </row>
    <row r="3719" spans="1:22" ht="45" hidden="1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9"/>
        <v>101</v>
      </c>
      <c r="P3719">
        <f t="shared" si="348"/>
        <v>310</v>
      </c>
      <c r="Q3719" s="9" t="s">
        <v>8315</v>
      </c>
      <c r="R3719" t="s">
        <v>8316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>
        <f t="shared" si="353"/>
        <v>4</v>
      </c>
    </row>
    <row r="3720" spans="1:22" ht="45" hidden="1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9"/>
        <v>239</v>
      </c>
      <c r="P3720">
        <f t="shared" si="348"/>
        <v>26.02</v>
      </c>
      <c r="Q3720" s="9" t="s">
        <v>8315</v>
      </c>
      <c r="R3720" t="s">
        <v>8316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>
        <f t="shared" si="353"/>
        <v>1</v>
      </c>
    </row>
    <row r="3721" spans="1:22" ht="30" hidden="1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9"/>
        <v>210</v>
      </c>
      <c r="P3721">
        <f t="shared" si="348"/>
        <v>105</v>
      </c>
      <c r="Q3721" s="9" t="s">
        <v>8315</v>
      </c>
      <c r="R3721" t="s">
        <v>8316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>
        <f t="shared" si="353"/>
        <v>5</v>
      </c>
    </row>
    <row r="3722" spans="1:22" ht="30" hidden="1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9"/>
        <v>105</v>
      </c>
      <c r="P3722">
        <f t="shared" si="348"/>
        <v>86.23</v>
      </c>
      <c r="Q3722" s="9" t="s">
        <v>8315</v>
      </c>
      <c r="R3722" t="s">
        <v>8316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>
        <f t="shared" si="353"/>
        <v>6</v>
      </c>
    </row>
    <row r="3723" spans="1:22" ht="60" hidden="1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9"/>
        <v>101</v>
      </c>
      <c r="P3723">
        <f t="shared" si="348"/>
        <v>114.55</v>
      </c>
      <c r="Q3723" s="9" t="s">
        <v>8315</v>
      </c>
      <c r="R3723" t="s">
        <v>8316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>
        <f t="shared" si="353"/>
        <v>10</v>
      </c>
    </row>
    <row r="3724" spans="1:22" ht="60" hidden="1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9"/>
        <v>111</v>
      </c>
      <c r="P3724">
        <f t="shared" si="348"/>
        <v>47.66</v>
      </c>
      <c r="Q3724" s="9" t="s">
        <v>8315</v>
      </c>
      <c r="R3724" t="s">
        <v>8316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>
        <f t="shared" si="353"/>
        <v>1</v>
      </c>
    </row>
    <row r="3725" spans="1:22" ht="30" hidden="1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9"/>
        <v>102</v>
      </c>
      <c r="P3725">
        <f t="shared" si="348"/>
        <v>72.89</v>
      </c>
      <c r="Q3725" s="9" t="s">
        <v>8315</v>
      </c>
      <c r="R3725" t="s">
        <v>8316</v>
      </c>
      <c r="S3725" s="13">
        <f t="shared" si="350"/>
        <v>41943.753032407411</v>
      </c>
      <c r="T3725" s="13">
        <f t="shared" si="351"/>
        <v>41973.794699074075</v>
      </c>
      <c r="U3725">
        <f t="shared" si="352"/>
        <v>2014</v>
      </c>
      <c r="V3725">
        <f t="shared" si="353"/>
        <v>10</v>
      </c>
    </row>
    <row r="3726" spans="1:22" ht="60" hidden="1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9"/>
        <v>103</v>
      </c>
      <c r="P3726">
        <f t="shared" si="348"/>
        <v>49.55</v>
      </c>
      <c r="Q3726" s="9" t="s">
        <v>8315</v>
      </c>
      <c r="R3726" t="s">
        <v>8316</v>
      </c>
      <c r="S3726" s="13">
        <f t="shared" si="350"/>
        <v>42465.491435185191</v>
      </c>
      <c r="T3726" s="13">
        <f t="shared" si="351"/>
        <v>42494.958333333328</v>
      </c>
      <c r="U3726">
        <f t="shared" si="352"/>
        <v>2016</v>
      </c>
      <c r="V3726">
        <f t="shared" si="353"/>
        <v>4</v>
      </c>
    </row>
    <row r="3727" spans="1:22" ht="60" hidden="1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9"/>
        <v>127</v>
      </c>
      <c r="P3727">
        <f t="shared" si="348"/>
        <v>25.4</v>
      </c>
      <c r="Q3727" s="9" t="s">
        <v>8315</v>
      </c>
      <c r="R3727" t="s">
        <v>8316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>
        <f t="shared" si="353"/>
        <v>2</v>
      </c>
    </row>
    <row r="3728" spans="1:22" ht="45" hidden="1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9"/>
        <v>339</v>
      </c>
      <c r="P3728">
        <f t="shared" si="348"/>
        <v>62.59</v>
      </c>
      <c r="Q3728" s="9" t="s">
        <v>8315</v>
      </c>
      <c r="R3728" t="s">
        <v>8316</v>
      </c>
      <c r="S3728" s="13">
        <f t="shared" si="350"/>
        <v>42462.140868055561</v>
      </c>
      <c r="T3728" s="13">
        <f t="shared" si="351"/>
        <v>42489.875</v>
      </c>
      <c r="U3728">
        <f t="shared" si="352"/>
        <v>2016</v>
      </c>
      <c r="V3728">
        <f t="shared" si="353"/>
        <v>4</v>
      </c>
    </row>
    <row r="3729" spans="1:22" ht="45" hidden="1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9"/>
        <v>101</v>
      </c>
      <c r="P3729">
        <f t="shared" si="348"/>
        <v>61.06</v>
      </c>
      <c r="Q3729" s="9" t="s">
        <v>8315</v>
      </c>
      <c r="R3729" t="s">
        <v>8316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>
        <f t="shared" si="353"/>
        <v>9</v>
      </c>
    </row>
    <row r="3730" spans="1:22" ht="45" hidden="1" x14ac:dyDescent="0.25">
      <c r="A3730">
        <v>3728</v>
      </c>
      <c r="B3730" s="8" t="s">
        <v>3725</v>
      </c>
      <c r="C3730" s="3" t="s">
        <v>7838</v>
      </c>
      <c r="D3730" s="19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9"/>
        <v>9</v>
      </c>
      <c r="P3730">
        <f t="shared" si="348"/>
        <v>60.06</v>
      </c>
      <c r="Q3730" s="9" t="s">
        <v>8315</v>
      </c>
      <c r="R3730" t="s">
        <v>8316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>
        <f t="shared" si="353"/>
        <v>7</v>
      </c>
    </row>
    <row r="3731" spans="1:22" ht="60" hidden="1" x14ac:dyDescent="0.25">
      <c r="A3731">
        <v>3729</v>
      </c>
      <c r="B3731" s="8" t="s">
        <v>3726</v>
      </c>
      <c r="C3731" s="3" t="s">
        <v>7839</v>
      </c>
      <c r="D3731" s="1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9"/>
        <v>7</v>
      </c>
      <c r="P3731">
        <f t="shared" si="348"/>
        <v>72.400000000000006</v>
      </c>
      <c r="Q3731" s="9" t="s">
        <v>8315</v>
      </c>
      <c r="R3731" t="s">
        <v>8316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>
        <f t="shared" si="353"/>
        <v>2</v>
      </c>
    </row>
    <row r="3732" spans="1:22" ht="45" hidden="1" x14ac:dyDescent="0.25">
      <c r="A3732">
        <v>3730</v>
      </c>
      <c r="B3732" s="8" t="s">
        <v>3727</v>
      </c>
      <c r="C3732" s="3" t="s">
        <v>7840</v>
      </c>
      <c r="D3732" s="1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9"/>
        <v>10</v>
      </c>
      <c r="P3732">
        <f t="shared" si="348"/>
        <v>100</v>
      </c>
      <c r="Q3732" s="9" t="s">
        <v>8315</v>
      </c>
      <c r="R3732" t="s">
        <v>8316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>
        <f t="shared" si="353"/>
        <v>7</v>
      </c>
    </row>
    <row r="3733" spans="1:22" ht="60" hidden="1" x14ac:dyDescent="0.25">
      <c r="A3733">
        <v>3731</v>
      </c>
      <c r="B3733" s="8" t="s">
        <v>3728</v>
      </c>
      <c r="C3733" s="3" t="s">
        <v>7841</v>
      </c>
      <c r="D3733" s="1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9"/>
        <v>11</v>
      </c>
      <c r="P3733">
        <f t="shared" si="348"/>
        <v>51.67</v>
      </c>
      <c r="Q3733" s="9" t="s">
        <v>8315</v>
      </c>
      <c r="R3733" t="s">
        <v>8316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2014</v>
      </c>
      <c r="V3733">
        <f t="shared" si="353"/>
        <v>12</v>
      </c>
    </row>
    <row r="3734" spans="1:22" ht="45" hidden="1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9"/>
        <v>15</v>
      </c>
      <c r="P3734">
        <f t="shared" si="348"/>
        <v>32.75</v>
      </c>
      <c r="Q3734" s="9" t="s">
        <v>8315</v>
      </c>
      <c r="R3734" t="s">
        <v>8316</v>
      </c>
      <c r="S3734" s="13">
        <f t="shared" si="350"/>
        <v>41968.677465277782</v>
      </c>
      <c r="T3734" s="13">
        <f t="shared" si="351"/>
        <v>42028.5</v>
      </c>
      <c r="U3734">
        <f t="shared" si="352"/>
        <v>2014</v>
      </c>
      <c r="V3734">
        <f t="shared" si="353"/>
        <v>11</v>
      </c>
    </row>
    <row r="3735" spans="1:22" ht="45" hidden="1" x14ac:dyDescent="0.25">
      <c r="A3735">
        <v>3733</v>
      </c>
      <c r="B3735" s="8" t="s">
        <v>3730</v>
      </c>
      <c r="C3735" s="3" t="s">
        <v>7843</v>
      </c>
      <c r="D3735" s="1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9"/>
        <v>0</v>
      </c>
      <c r="P3735">
        <f t="shared" si="348"/>
        <v>0</v>
      </c>
      <c r="Q3735" s="9" t="s">
        <v>8315</v>
      </c>
      <c r="R3735" t="s">
        <v>8316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>
        <f t="shared" si="353"/>
        <v>4</v>
      </c>
    </row>
    <row r="3736" spans="1:22" ht="60" hidden="1" x14ac:dyDescent="0.25">
      <c r="A3736">
        <v>3734</v>
      </c>
      <c r="B3736" s="8" t="s">
        <v>3731</v>
      </c>
      <c r="C3736" s="3" t="s">
        <v>7844</v>
      </c>
      <c r="D3736" s="1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9"/>
        <v>28</v>
      </c>
      <c r="P3736">
        <f t="shared" si="348"/>
        <v>61</v>
      </c>
      <c r="Q3736" s="9" t="s">
        <v>8315</v>
      </c>
      <c r="R3736" t="s">
        <v>8316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>
        <f t="shared" si="353"/>
        <v>3</v>
      </c>
    </row>
    <row r="3737" spans="1:22" ht="30" hidden="1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9"/>
        <v>13</v>
      </c>
      <c r="P3737">
        <f t="shared" si="348"/>
        <v>10</v>
      </c>
      <c r="Q3737" s="9" t="s">
        <v>8315</v>
      </c>
      <c r="R3737" t="s">
        <v>8316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>
        <f t="shared" si="353"/>
        <v>4</v>
      </c>
    </row>
    <row r="3738" spans="1:22" ht="45" hidden="1" x14ac:dyDescent="0.25">
      <c r="A3738">
        <v>3736</v>
      </c>
      <c r="B3738" s="8" t="s">
        <v>3733</v>
      </c>
      <c r="C3738" s="3" t="s">
        <v>7846</v>
      </c>
      <c r="D3738" s="1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9"/>
        <v>1</v>
      </c>
      <c r="P3738">
        <f t="shared" si="348"/>
        <v>10</v>
      </c>
      <c r="Q3738" s="9" t="s">
        <v>8315</v>
      </c>
      <c r="R3738" t="s">
        <v>8316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2015</v>
      </c>
      <c r="V3738">
        <f t="shared" si="353"/>
        <v>2</v>
      </c>
    </row>
    <row r="3739" spans="1:22" ht="45" hidden="1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9"/>
        <v>21</v>
      </c>
      <c r="P3739">
        <f t="shared" si="348"/>
        <v>37.5</v>
      </c>
      <c r="Q3739" s="9" t="s">
        <v>8315</v>
      </c>
      <c r="R3739" t="s">
        <v>8316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>
        <f t="shared" si="353"/>
        <v>10</v>
      </c>
    </row>
    <row r="3740" spans="1:22" ht="45" hidden="1" x14ac:dyDescent="0.25">
      <c r="A3740">
        <v>3738</v>
      </c>
      <c r="B3740" s="8" t="s">
        <v>3735</v>
      </c>
      <c r="C3740" s="3" t="s">
        <v>7848</v>
      </c>
      <c r="D3740" s="1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9"/>
        <v>18</v>
      </c>
      <c r="P3740">
        <f t="shared" si="348"/>
        <v>45</v>
      </c>
      <c r="Q3740" s="9" t="s">
        <v>8315</v>
      </c>
      <c r="R3740" t="s">
        <v>8316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>
        <f t="shared" si="353"/>
        <v>6</v>
      </c>
    </row>
    <row r="3741" spans="1:22" ht="60" hidden="1" x14ac:dyDescent="0.25">
      <c r="A3741">
        <v>3739</v>
      </c>
      <c r="B3741" s="8" t="s">
        <v>3736</v>
      </c>
      <c r="C3741" s="3" t="s">
        <v>7849</v>
      </c>
      <c r="D3741" s="1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9"/>
        <v>20</v>
      </c>
      <c r="P3741">
        <f t="shared" ref="P3741:P3804" si="354">IFERROR(ROUND(E3741/L3741,2),0)</f>
        <v>100.63</v>
      </c>
      <c r="Q3741" s="9" t="s">
        <v>8315</v>
      </c>
      <c r="R3741" t="s">
        <v>8316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>
        <f t="shared" si="353"/>
        <v>6</v>
      </c>
    </row>
    <row r="3742" spans="1:22" ht="60" hidden="1" x14ac:dyDescent="0.25">
      <c r="A3742">
        <v>3740</v>
      </c>
      <c r="B3742" s="8" t="s">
        <v>3737</v>
      </c>
      <c r="C3742" s="3" t="s">
        <v>7850</v>
      </c>
      <c r="D3742" s="1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9"/>
        <v>18</v>
      </c>
      <c r="P3742">
        <f t="shared" si="354"/>
        <v>25.57</v>
      </c>
      <c r="Q3742" s="9" t="s">
        <v>8315</v>
      </c>
      <c r="R3742" t="s">
        <v>8316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>
        <f t="shared" si="353"/>
        <v>7</v>
      </c>
    </row>
    <row r="3743" spans="1:22" ht="45" hidden="1" x14ac:dyDescent="0.25">
      <c r="A3743">
        <v>3741</v>
      </c>
      <c r="B3743" s="8" t="s">
        <v>3738</v>
      </c>
      <c r="C3743" s="3" t="s">
        <v>7851</v>
      </c>
      <c r="D3743" s="19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9"/>
        <v>0</v>
      </c>
      <c r="P3743">
        <f t="shared" si="354"/>
        <v>0</v>
      </c>
      <c r="Q3743" s="9" t="s">
        <v>8315</v>
      </c>
      <c r="R3743" t="s">
        <v>8316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>
        <f t="shared" si="353"/>
        <v>11</v>
      </c>
    </row>
    <row r="3744" spans="1:22" ht="60" hidden="1" x14ac:dyDescent="0.25">
      <c r="A3744">
        <v>3742</v>
      </c>
      <c r="B3744" s="8" t="s">
        <v>3739</v>
      </c>
      <c r="C3744" s="3" t="s">
        <v>7852</v>
      </c>
      <c r="D3744" s="1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9"/>
        <v>2</v>
      </c>
      <c r="P3744">
        <f t="shared" si="354"/>
        <v>25</v>
      </c>
      <c r="Q3744" s="9" t="s">
        <v>8315</v>
      </c>
      <c r="R3744" t="s">
        <v>8316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>
        <f t="shared" si="353"/>
        <v>8</v>
      </c>
    </row>
    <row r="3745" spans="1:22" ht="45" hidden="1" x14ac:dyDescent="0.25">
      <c r="A3745">
        <v>3743</v>
      </c>
      <c r="B3745" s="8" t="s">
        <v>3740</v>
      </c>
      <c r="C3745" s="3" t="s">
        <v>7853</v>
      </c>
      <c r="D3745" s="1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9"/>
        <v>0</v>
      </c>
      <c r="P3745">
        <f t="shared" si="354"/>
        <v>0</v>
      </c>
      <c r="Q3745" s="9" t="s">
        <v>8315</v>
      </c>
      <c r="R3745" t="s">
        <v>8316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>
        <f t="shared" si="353"/>
        <v>6</v>
      </c>
    </row>
    <row r="3746" spans="1:22" ht="60" hidden="1" x14ac:dyDescent="0.25">
      <c r="A3746">
        <v>3744</v>
      </c>
      <c r="B3746" s="8" t="s">
        <v>3741</v>
      </c>
      <c r="C3746" s="3" t="s">
        <v>7854</v>
      </c>
      <c r="D3746" s="1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9"/>
        <v>0</v>
      </c>
      <c r="P3746">
        <f t="shared" si="354"/>
        <v>0</v>
      </c>
      <c r="Q3746" s="9" t="s">
        <v>8315</v>
      </c>
      <c r="R3746" t="s">
        <v>8316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>
        <f t="shared" si="353"/>
        <v>6</v>
      </c>
    </row>
    <row r="3747" spans="1:22" ht="45" hidden="1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9"/>
        <v>10</v>
      </c>
      <c r="P3747">
        <f t="shared" si="354"/>
        <v>10</v>
      </c>
      <c r="Q3747" s="9" t="s">
        <v>8315</v>
      </c>
      <c r="R3747" t="s">
        <v>8316</v>
      </c>
      <c r="S3747" s="13">
        <f t="shared" si="350"/>
        <v>41831.697939814818</v>
      </c>
      <c r="T3747" s="13">
        <f t="shared" si="351"/>
        <v>41861.697939814818</v>
      </c>
      <c r="U3747">
        <f t="shared" si="352"/>
        <v>2014</v>
      </c>
      <c r="V3747">
        <f t="shared" si="353"/>
        <v>7</v>
      </c>
    </row>
    <row r="3748" spans="1:22" ht="30" hidden="1" x14ac:dyDescent="0.25">
      <c r="A3748">
        <v>3746</v>
      </c>
      <c r="B3748" s="8" t="s">
        <v>3743</v>
      </c>
      <c r="C3748" s="3" t="s">
        <v>7856</v>
      </c>
      <c r="D3748" s="1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9"/>
        <v>2</v>
      </c>
      <c r="P3748">
        <f t="shared" si="354"/>
        <v>202</v>
      </c>
      <c r="Q3748" s="9" t="s">
        <v>8315</v>
      </c>
      <c r="R3748" t="s">
        <v>8316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>
        <f t="shared" si="353"/>
        <v>9</v>
      </c>
    </row>
    <row r="3749" spans="1:22" ht="30" hidden="1" x14ac:dyDescent="0.25">
      <c r="A3749">
        <v>3747</v>
      </c>
      <c r="B3749" s="8" t="s">
        <v>3744</v>
      </c>
      <c r="C3749" s="3" t="s">
        <v>7857</v>
      </c>
      <c r="D3749" s="1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9"/>
        <v>1</v>
      </c>
      <c r="P3749">
        <f t="shared" si="354"/>
        <v>25</v>
      </c>
      <c r="Q3749" s="9" t="s">
        <v>8315</v>
      </c>
      <c r="R3749" t="s">
        <v>8316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>
        <f t="shared" si="353"/>
        <v>6</v>
      </c>
    </row>
    <row r="3750" spans="1:22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9"/>
        <v>104</v>
      </c>
      <c r="P3750">
        <f t="shared" si="354"/>
        <v>99.54</v>
      </c>
      <c r="Q3750" s="9" t="s">
        <v>8315</v>
      </c>
      <c r="R3750" t="s">
        <v>8357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>
        <f t="shared" si="353"/>
        <v>1</v>
      </c>
    </row>
    <row r="3751" spans="1:22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9"/>
        <v>105</v>
      </c>
      <c r="P3751">
        <f t="shared" si="354"/>
        <v>75</v>
      </c>
      <c r="Q3751" s="9" t="s">
        <v>8315</v>
      </c>
      <c r="R3751" t="s">
        <v>8357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>
        <f t="shared" si="353"/>
        <v>3</v>
      </c>
    </row>
    <row r="3752" spans="1:22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9"/>
        <v>100</v>
      </c>
      <c r="P3752">
        <f t="shared" si="354"/>
        <v>215.25</v>
      </c>
      <c r="Q3752" s="9" t="s">
        <v>8315</v>
      </c>
      <c r="R3752" t="s">
        <v>8357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>
        <f t="shared" si="353"/>
        <v>1</v>
      </c>
    </row>
    <row r="3753" spans="1:22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9"/>
        <v>133</v>
      </c>
      <c r="P3753">
        <f t="shared" si="354"/>
        <v>120.55</v>
      </c>
      <c r="Q3753" s="9" t="s">
        <v>8315</v>
      </c>
      <c r="R3753" t="s">
        <v>8357</v>
      </c>
      <c r="S3753" s="13">
        <f t="shared" si="350"/>
        <v>42403.035567129627</v>
      </c>
      <c r="T3753" s="13">
        <f t="shared" si="351"/>
        <v>42462.993900462956</v>
      </c>
      <c r="U3753">
        <f t="shared" si="352"/>
        <v>2016</v>
      </c>
      <c r="V3753">
        <f t="shared" si="353"/>
        <v>2</v>
      </c>
    </row>
    <row r="3754" spans="1:22" ht="60" hidden="1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9"/>
        <v>113</v>
      </c>
      <c r="P3754">
        <f t="shared" si="354"/>
        <v>37.67</v>
      </c>
      <c r="Q3754" s="9" t="s">
        <v>8315</v>
      </c>
      <c r="R3754" t="s">
        <v>8357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2016</v>
      </c>
      <c r="V3754">
        <f t="shared" si="353"/>
        <v>9</v>
      </c>
    </row>
    <row r="3755" spans="1:22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9"/>
        <v>103</v>
      </c>
      <c r="P3755">
        <f t="shared" si="354"/>
        <v>172.23</v>
      </c>
      <c r="Q3755" s="9" t="s">
        <v>8315</v>
      </c>
      <c r="R3755" t="s">
        <v>8357</v>
      </c>
      <c r="S3755" s="13">
        <f t="shared" si="350"/>
        <v>42128.824074074073</v>
      </c>
      <c r="T3755" s="13">
        <f t="shared" si="351"/>
        <v>42158</v>
      </c>
      <c r="U3755">
        <f t="shared" si="352"/>
        <v>2015</v>
      </c>
      <c r="V3755">
        <f t="shared" si="353"/>
        <v>5</v>
      </c>
    </row>
    <row r="3756" spans="1:22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9"/>
        <v>120</v>
      </c>
      <c r="P3756">
        <f t="shared" si="354"/>
        <v>111.11</v>
      </c>
      <c r="Q3756" s="9" t="s">
        <v>8315</v>
      </c>
      <c r="R3756" t="s">
        <v>8357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>
        <f t="shared" si="353"/>
        <v>6</v>
      </c>
    </row>
    <row r="3757" spans="1:22" ht="60" hidden="1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9"/>
        <v>130</v>
      </c>
      <c r="P3757">
        <f t="shared" si="354"/>
        <v>25.46</v>
      </c>
      <c r="Q3757" s="9" t="s">
        <v>8315</v>
      </c>
      <c r="R3757" t="s">
        <v>8357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>
        <f t="shared" si="353"/>
        <v>3</v>
      </c>
    </row>
    <row r="3758" spans="1:22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9"/>
        <v>101</v>
      </c>
      <c r="P3758">
        <f t="shared" si="354"/>
        <v>267.64999999999998</v>
      </c>
      <c r="Q3758" s="9" t="s">
        <v>8315</v>
      </c>
      <c r="R3758" t="s">
        <v>8357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>
        <f t="shared" si="353"/>
        <v>5</v>
      </c>
    </row>
    <row r="3759" spans="1:22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9"/>
        <v>109</v>
      </c>
      <c r="P3759">
        <f t="shared" si="354"/>
        <v>75.959999999999994</v>
      </c>
      <c r="Q3759" s="9" t="s">
        <v>8315</v>
      </c>
      <c r="R3759" t="s">
        <v>8357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>
        <f t="shared" si="353"/>
        <v>11</v>
      </c>
    </row>
    <row r="3760" spans="1:22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9"/>
        <v>102</v>
      </c>
      <c r="P3760">
        <f t="shared" si="354"/>
        <v>59.04</v>
      </c>
      <c r="Q3760" s="9" t="s">
        <v>8315</v>
      </c>
      <c r="R3760" t="s">
        <v>8357</v>
      </c>
      <c r="S3760" s="13">
        <f t="shared" si="350"/>
        <v>41747.471504629626</v>
      </c>
      <c r="T3760" s="13">
        <f t="shared" si="351"/>
        <v>41778.208333333336</v>
      </c>
      <c r="U3760">
        <f t="shared" si="352"/>
        <v>2014</v>
      </c>
      <c r="V3760">
        <f t="shared" si="353"/>
        <v>4</v>
      </c>
    </row>
    <row r="3761" spans="1:22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9"/>
        <v>110</v>
      </c>
      <c r="P3761">
        <f t="shared" si="354"/>
        <v>50.11</v>
      </c>
      <c r="Q3761" s="9" t="s">
        <v>8315</v>
      </c>
      <c r="R3761" t="s">
        <v>8357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>
        <f t="shared" si="353"/>
        <v>6</v>
      </c>
    </row>
    <row r="3762" spans="1:22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9"/>
        <v>101</v>
      </c>
      <c r="P3762">
        <f t="shared" si="354"/>
        <v>55.5</v>
      </c>
      <c r="Q3762" s="9" t="s">
        <v>8315</v>
      </c>
      <c r="R3762" t="s">
        <v>8357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>
        <f t="shared" si="353"/>
        <v>4</v>
      </c>
    </row>
    <row r="3763" spans="1:22" ht="60" hidden="1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9"/>
        <v>100</v>
      </c>
      <c r="P3763">
        <f t="shared" si="354"/>
        <v>166.67</v>
      </c>
      <c r="Q3763" s="9" t="s">
        <v>8315</v>
      </c>
      <c r="R3763" t="s">
        <v>8357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>
        <f t="shared" si="353"/>
        <v>6</v>
      </c>
    </row>
    <row r="3764" spans="1:22" ht="45" hidden="1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9"/>
        <v>106</v>
      </c>
      <c r="P3764">
        <f t="shared" si="354"/>
        <v>47.43</v>
      </c>
      <c r="Q3764" s="9" t="s">
        <v>8315</v>
      </c>
      <c r="R3764" t="s">
        <v>8357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>
        <f t="shared" si="353"/>
        <v>7</v>
      </c>
    </row>
    <row r="3765" spans="1:22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9"/>
        <v>100</v>
      </c>
      <c r="P3765">
        <f t="shared" si="354"/>
        <v>64.94</v>
      </c>
      <c r="Q3765" s="9" t="s">
        <v>8315</v>
      </c>
      <c r="R3765" t="s">
        <v>8357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>
        <f t="shared" si="353"/>
        <v>3</v>
      </c>
    </row>
    <row r="3766" spans="1:22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9"/>
        <v>100</v>
      </c>
      <c r="P3766">
        <f t="shared" si="354"/>
        <v>55.56</v>
      </c>
      <c r="Q3766" s="9" t="s">
        <v>8315</v>
      </c>
      <c r="R3766" t="s">
        <v>8357</v>
      </c>
      <c r="S3766" s="13">
        <f t="shared" si="350"/>
        <v>42499.842962962968</v>
      </c>
      <c r="T3766" s="13">
        <f t="shared" si="351"/>
        <v>42519.024999999994</v>
      </c>
      <c r="U3766">
        <f t="shared" si="352"/>
        <v>2016</v>
      </c>
      <c r="V3766">
        <f t="shared" si="353"/>
        <v>5</v>
      </c>
    </row>
    <row r="3767" spans="1:22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9"/>
        <v>113</v>
      </c>
      <c r="P3767">
        <f t="shared" si="354"/>
        <v>74.22</v>
      </c>
      <c r="Q3767" s="9" t="s">
        <v>8315</v>
      </c>
      <c r="R3767" t="s">
        <v>8357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>
        <f t="shared" si="353"/>
        <v>6</v>
      </c>
    </row>
    <row r="3768" spans="1:22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9"/>
        <v>103</v>
      </c>
      <c r="P3768">
        <f t="shared" si="354"/>
        <v>106.93</v>
      </c>
      <c r="Q3768" s="9" t="s">
        <v>8315</v>
      </c>
      <c r="R3768" t="s">
        <v>8357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>
        <f t="shared" si="353"/>
        <v>5</v>
      </c>
    </row>
    <row r="3769" spans="1:22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9"/>
        <v>117</v>
      </c>
      <c r="P3769">
        <f t="shared" si="354"/>
        <v>41.7</v>
      </c>
      <c r="Q3769" s="9" t="s">
        <v>8315</v>
      </c>
      <c r="R3769" t="s">
        <v>8357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>
        <f t="shared" si="353"/>
        <v>2</v>
      </c>
    </row>
    <row r="3770" spans="1:22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9"/>
        <v>108</v>
      </c>
      <c r="P3770">
        <f t="shared" si="354"/>
        <v>74.239999999999995</v>
      </c>
      <c r="Q3770" s="9" t="s">
        <v>8315</v>
      </c>
      <c r="R3770" t="s">
        <v>8357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>
        <f t="shared" si="353"/>
        <v>5</v>
      </c>
    </row>
    <row r="3771" spans="1:22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9"/>
        <v>100</v>
      </c>
      <c r="P3771">
        <f t="shared" si="354"/>
        <v>73.33</v>
      </c>
      <c r="Q3771" s="9" t="s">
        <v>8315</v>
      </c>
      <c r="R3771" t="s">
        <v>8357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>
        <f t="shared" si="353"/>
        <v>3</v>
      </c>
    </row>
    <row r="3772" spans="1:22" ht="60" hidden="1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9"/>
        <v>100</v>
      </c>
      <c r="P3772">
        <f t="shared" si="354"/>
        <v>100</v>
      </c>
      <c r="Q3772" s="9" t="s">
        <v>8315</v>
      </c>
      <c r="R3772" t="s">
        <v>8357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>
        <f t="shared" si="353"/>
        <v>5</v>
      </c>
    </row>
    <row r="3773" spans="1:22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9"/>
        <v>146</v>
      </c>
      <c r="P3773">
        <f t="shared" si="354"/>
        <v>38.42</v>
      </c>
      <c r="Q3773" s="9" t="s">
        <v>8315</v>
      </c>
      <c r="R3773" t="s">
        <v>8357</v>
      </c>
      <c r="S3773" s="13">
        <f t="shared" si="350"/>
        <v>42493.857083333336</v>
      </c>
      <c r="T3773" s="13">
        <f t="shared" si="351"/>
        <v>42508</v>
      </c>
      <c r="U3773">
        <f t="shared" si="352"/>
        <v>2016</v>
      </c>
      <c r="V3773">
        <f t="shared" si="353"/>
        <v>5</v>
      </c>
    </row>
    <row r="3774" spans="1:22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9"/>
        <v>110</v>
      </c>
      <c r="P3774">
        <f t="shared" si="354"/>
        <v>166.97</v>
      </c>
      <c r="Q3774" s="9" t="s">
        <v>8315</v>
      </c>
      <c r="R3774" t="s">
        <v>8357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2016</v>
      </c>
      <c r="V3774">
        <f t="shared" si="353"/>
        <v>11</v>
      </c>
    </row>
    <row r="3775" spans="1:22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9"/>
        <v>108</v>
      </c>
      <c r="P3775">
        <f t="shared" si="354"/>
        <v>94.91</v>
      </c>
      <c r="Q3775" s="9" t="s">
        <v>8315</v>
      </c>
      <c r="R3775" t="s">
        <v>8357</v>
      </c>
      <c r="S3775" s="13">
        <f t="shared" si="350"/>
        <v>42656.005173611105</v>
      </c>
      <c r="T3775" s="13">
        <f t="shared" si="351"/>
        <v>42689.088888888888</v>
      </c>
      <c r="U3775">
        <f t="shared" si="352"/>
        <v>2016</v>
      </c>
      <c r="V3775">
        <f t="shared" si="353"/>
        <v>10</v>
      </c>
    </row>
    <row r="3776" spans="1:22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9"/>
        <v>100</v>
      </c>
      <c r="P3776">
        <f t="shared" si="354"/>
        <v>100</v>
      </c>
      <c r="Q3776" s="9" t="s">
        <v>8315</v>
      </c>
      <c r="R3776" t="s">
        <v>8357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>
        <f t="shared" si="353"/>
        <v>3</v>
      </c>
    </row>
    <row r="3777" spans="1:22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9"/>
        <v>100</v>
      </c>
      <c r="P3777">
        <f t="shared" si="354"/>
        <v>143.21</v>
      </c>
      <c r="Q3777" s="9" t="s">
        <v>8315</v>
      </c>
      <c r="R3777" t="s">
        <v>8357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>
        <f t="shared" si="353"/>
        <v>3</v>
      </c>
    </row>
    <row r="3778" spans="1:22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9"/>
        <v>107</v>
      </c>
      <c r="P3778">
        <f t="shared" si="354"/>
        <v>90.82</v>
      </c>
      <c r="Q3778" s="9" t="s">
        <v>8315</v>
      </c>
      <c r="R3778" t="s">
        <v>8357</v>
      </c>
      <c r="S3778" s="13">
        <f t="shared" si="350"/>
        <v>41814.367800925924</v>
      </c>
      <c r="T3778" s="13">
        <f t="shared" si="351"/>
        <v>41852.041666666664</v>
      </c>
      <c r="U3778">
        <f t="shared" si="352"/>
        <v>2014</v>
      </c>
      <c r="V3778">
        <f t="shared" si="353"/>
        <v>6</v>
      </c>
    </row>
    <row r="3779" spans="1:22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5">ROUND(E3779/D3779*100,0)</f>
        <v>143</v>
      </c>
      <c r="P3779">
        <f t="shared" si="354"/>
        <v>48.54</v>
      </c>
      <c r="Q3779" s="9" t="s">
        <v>8315</v>
      </c>
      <c r="R3779" t="s">
        <v>8357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>
        <f t="shared" ref="U3779:U3842" si="358">YEAR(S3779)</f>
        <v>2014</v>
      </c>
      <c r="V3779">
        <f t="shared" ref="V3779:V3842" si="359">MONTH(S3779)</f>
        <v>9</v>
      </c>
    </row>
    <row r="3780" spans="1:22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5"/>
        <v>105</v>
      </c>
      <c r="P3780">
        <f t="shared" si="354"/>
        <v>70.03</v>
      </c>
      <c r="Q3780" s="9" t="s">
        <v>8315</v>
      </c>
      <c r="R3780" t="s">
        <v>8357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2014</v>
      </c>
      <c r="V3780">
        <f t="shared" si="359"/>
        <v>12</v>
      </c>
    </row>
    <row r="3781" spans="1:22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5"/>
        <v>104</v>
      </c>
      <c r="P3781">
        <f t="shared" si="354"/>
        <v>135.63</v>
      </c>
      <c r="Q3781" s="9" t="s">
        <v>8315</v>
      </c>
      <c r="R3781" t="s">
        <v>8357</v>
      </c>
      <c r="S3781" s="13">
        <f t="shared" si="356"/>
        <v>42425.735416666663</v>
      </c>
      <c r="T3781" s="13">
        <f t="shared" si="357"/>
        <v>42455.693750000006</v>
      </c>
      <c r="U3781">
        <f t="shared" si="358"/>
        <v>2016</v>
      </c>
      <c r="V3781">
        <f t="shared" si="359"/>
        <v>2</v>
      </c>
    </row>
    <row r="3782" spans="1:22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5"/>
        <v>120</v>
      </c>
      <c r="P3782">
        <f t="shared" si="354"/>
        <v>100</v>
      </c>
      <c r="Q3782" s="9" t="s">
        <v>8315</v>
      </c>
      <c r="R3782" t="s">
        <v>8357</v>
      </c>
      <c r="S3782" s="13">
        <f t="shared" si="356"/>
        <v>42166.219733796301</v>
      </c>
      <c r="T3782" s="13">
        <f t="shared" si="357"/>
        <v>42198.837499999994</v>
      </c>
      <c r="U3782">
        <f t="shared" si="358"/>
        <v>2015</v>
      </c>
      <c r="V3782">
        <f t="shared" si="359"/>
        <v>6</v>
      </c>
    </row>
    <row r="3783" spans="1:22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5"/>
        <v>110</v>
      </c>
      <c r="P3783">
        <f t="shared" si="354"/>
        <v>94.9</v>
      </c>
      <c r="Q3783" s="9" t="s">
        <v>8315</v>
      </c>
      <c r="R3783" t="s">
        <v>8357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>
        <f t="shared" si="359"/>
        <v>8</v>
      </c>
    </row>
    <row r="3784" spans="1:22" ht="60" hidden="1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5"/>
        <v>102</v>
      </c>
      <c r="P3784">
        <f t="shared" si="354"/>
        <v>75.37</v>
      </c>
      <c r="Q3784" s="9" t="s">
        <v>8315</v>
      </c>
      <c r="R3784" t="s">
        <v>8357</v>
      </c>
      <c r="S3784" s="13">
        <f t="shared" si="356"/>
        <v>42546.862233796302</v>
      </c>
      <c r="T3784" s="13">
        <f t="shared" si="357"/>
        <v>42575.958333333328</v>
      </c>
      <c r="U3784">
        <f t="shared" si="358"/>
        <v>2016</v>
      </c>
      <c r="V3784">
        <f t="shared" si="359"/>
        <v>6</v>
      </c>
    </row>
    <row r="3785" spans="1:22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5"/>
        <v>129</v>
      </c>
      <c r="P3785">
        <f t="shared" si="354"/>
        <v>64.459999999999994</v>
      </c>
      <c r="Q3785" s="9" t="s">
        <v>8315</v>
      </c>
      <c r="R3785" t="s">
        <v>8357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>
        <f t="shared" si="359"/>
        <v>2</v>
      </c>
    </row>
    <row r="3786" spans="1:22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5"/>
        <v>115</v>
      </c>
      <c r="P3786">
        <f t="shared" si="354"/>
        <v>115</v>
      </c>
      <c r="Q3786" s="9" t="s">
        <v>8315</v>
      </c>
      <c r="R3786" t="s">
        <v>8357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>
        <f t="shared" si="359"/>
        <v>6</v>
      </c>
    </row>
    <row r="3787" spans="1:22" ht="60" hidden="1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5"/>
        <v>151</v>
      </c>
      <c r="P3787">
        <f t="shared" si="354"/>
        <v>100.5</v>
      </c>
      <c r="Q3787" s="9" t="s">
        <v>8315</v>
      </c>
      <c r="R3787" t="s">
        <v>8357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>
        <f t="shared" si="359"/>
        <v>6</v>
      </c>
    </row>
    <row r="3788" spans="1:22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5"/>
        <v>111</v>
      </c>
      <c r="P3788">
        <f t="shared" si="354"/>
        <v>93.77</v>
      </c>
      <c r="Q3788" s="9" t="s">
        <v>8315</v>
      </c>
      <c r="R3788" t="s">
        <v>8357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>
        <f t="shared" si="359"/>
        <v>4</v>
      </c>
    </row>
    <row r="3789" spans="1:22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5"/>
        <v>100</v>
      </c>
      <c r="P3789">
        <f t="shared" si="354"/>
        <v>35.1</v>
      </c>
      <c r="Q3789" s="9" t="s">
        <v>8315</v>
      </c>
      <c r="R3789" t="s">
        <v>8357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>
        <f t="shared" si="359"/>
        <v>6</v>
      </c>
    </row>
    <row r="3790" spans="1:22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5"/>
        <v>1</v>
      </c>
      <c r="P3790">
        <f t="shared" si="354"/>
        <v>500</v>
      </c>
      <c r="Q3790" s="9" t="s">
        <v>8315</v>
      </c>
      <c r="R3790" t="s">
        <v>8357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>
        <f t="shared" si="359"/>
        <v>11</v>
      </c>
    </row>
    <row r="3791" spans="1:22" ht="45" hidden="1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5"/>
        <v>3</v>
      </c>
      <c r="P3791">
        <f t="shared" si="354"/>
        <v>29</v>
      </c>
      <c r="Q3791" s="9" t="s">
        <v>8315</v>
      </c>
      <c r="R3791" t="s">
        <v>8357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>
        <f t="shared" si="359"/>
        <v>5</v>
      </c>
    </row>
    <row r="3792" spans="1:22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5"/>
        <v>0</v>
      </c>
      <c r="P3792">
        <f t="shared" si="354"/>
        <v>0</v>
      </c>
      <c r="Q3792" s="9" t="s">
        <v>8315</v>
      </c>
      <c r="R3792" t="s">
        <v>8357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>
        <f t="shared" si="359"/>
        <v>10</v>
      </c>
    </row>
    <row r="3793" spans="1:22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5"/>
        <v>0</v>
      </c>
      <c r="P3793">
        <f t="shared" si="354"/>
        <v>0</v>
      </c>
      <c r="Q3793" s="9" t="s">
        <v>8315</v>
      </c>
      <c r="R3793" t="s">
        <v>8357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>
        <f t="shared" si="359"/>
        <v>5</v>
      </c>
    </row>
    <row r="3794" spans="1:22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5"/>
        <v>0</v>
      </c>
      <c r="P3794">
        <f t="shared" si="354"/>
        <v>17.5</v>
      </c>
      <c r="Q3794" s="9" t="s">
        <v>8315</v>
      </c>
      <c r="R3794" t="s">
        <v>8357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>
        <f t="shared" si="359"/>
        <v>6</v>
      </c>
    </row>
    <row r="3795" spans="1:22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5"/>
        <v>60</v>
      </c>
      <c r="P3795">
        <f t="shared" si="354"/>
        <v>174</v>
      </c>
      <c r="Q3795" s="9" t="s">
        <v>8315</v>
      </c>
      <c r="R3795" t="s">
        <v>8357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>
        <f t="shared" si="359"/>
        <v>11</v>
      </c>
    </row>
    <row r="3796" spans="1:22" ht="60" hidden="1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5"/>
        <v>1</v>
      </c>
      <c r="P3796">
        <f t="shared" si="354"/>
        <v>50</v>
      </c>
      <c r="Q3796" s="9" t="s">
        <v>8315</v>
      </c>
      <c r="R3796" t="s">
        <v>8357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>
        <f t="shared" si="359"/>
        <v>5</v>
      </c>
    </row>
    <row r="3797" spans="1:22" ht="45" hidden="1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5"/>
        <v>2</v>
      </c>
      <c r="P3797">
        <f t="shared" si="354"/>
        <v>5</v>
      </c>
      <c r="Q3797" s="9" t="s">
        <v>8315</v>
      </c>
      <c r="R3797" t="s">
        <v>8357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>
        <f t="shared" si="359"/>
        <v>7</v>
      </c>
    </row>
    <row r="3798" spans="1:22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5"/>
        <v>0</v>
      </c>
      <c r="P3798">
        <f t="shared" si="354"/>
        <v>1</v>
      </c>
      <c r="Q3798" s="9" t="s">
        <v>8315</v>
      </c>
      <c r="R3798" t="s">
        <v>8357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2016</v>
      </c>
      <c r="V3798">
        <f t="shared" si="359"/>
        <v>11</v>
      </c>
    </row>
    <row r="3799" spans="1:22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5"/>
        <v>90</v>
      </c>
      <c r="P3799">
        <f t="shared" si="354"/>
        <v>145.41</v>
      </c>
      <c r="Q3799" s="9" t="s">
        <v>8315</v>
      </c>
      <c r="R3799" t="s">
        <v>8357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>
        <f t="shared" si="359"/>
        <v>3</v>
      </c>
    </row>
    <row r="3800" spans="1:22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5"/>
        <v>1</v>
      </c>
      <c r="P3800">
        <f t="shared" si="354"/>
        <v>205</v>
      </c>
      <c r="Q3800" s="9" t="s">
        <v>8315</v>
      </c>
      <c r="R3800" t="s">
        <v>8357</v>
      </c>
      <c r="S3800" s="13">
        <f t="shared" si="356"/>
        <v>41831.722777777781</v>
      </c>
      <c r="T3800" s="13">
        <f t="shared" si="357"/>
        <v>41861.722777777781</v>
      </c>
      <c r="U3800">
        <f t="shared" si="358"/>
        <v>2014</v>
      </c>
      <c r="V3800">
        <f t="shared" si="359"/>
        <v>7</v>
      </c>
    </row>
    <row r="3801" spans="1:22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5"/>
        <v>4</v>
      </c>
      <c r="P3801">
        <f t="shared" si="354"/>
        <v>100.5</v>
      </c>
      <c r="Q3801" s="9" t="s">
        <v>8315</v>
      </c>
      <c r="R3801" t="s">
        <v>8357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>
        <f t="shared" si="359"/>
        <v>2</v>
      </c>
    </row>
    <row r="3802" spans="1:22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5"/>
        <v>4</v>
      </c>
      <c r="P3802">
        <f t="shared" si="354"/>
        <v>55.06</v>
      </c>
      <c r="Q3802" s="9" t="s">
        <v>8315</v>
      </c>
      <c r="R3802" t="s">
        <v>8357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2014</v>
      </c>
      <c r="V3802">
        <f t="shared" si="359"/>
        <v>12</v>
      </c>
    </row>
    <row r="3803" spans="1:22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5"/>
        <v>9</v>
      </c>
      <c r="P3803">
        <f t="shared" si="354"/>
        <v>47.33</v>
      </c>
      <c r="Q3803" s="9" t="s">
        <v>8315</v>
      </c>
      <c r="R3803" t="s">
        <v>8357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2014</v>
      </c>
      <c r="V3803">
        <f t="shared" si="359"/>
        <v>12</v>
      </c>
    </row>
    <row r="3804" spans="1:22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5"/>
        <v>0</v>
      </c>
      <c r="P3804">
        <f t="shared" si="354"/>
        <v>0</v>
      </c>
      <c r="Q3804" s="9" t="s">
        <v>8315</v>
      </c>
      <c r="R3804" t="s">
        <v>8357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>
        <f t="shared" si="359"/>
        <v>9</v>
      </c>
    </row>
    <row r="3805" spans="1:22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5"/>
        <v>20</v>
      </c>
      <c r="P3805">
        <f t="shared" ref="P3805:P3868" si="360">IFERROR(ROUND(E3805/L3805,2),0)</f>
        <v>58.95</v>
      </c>
      <c r="Q3805" s="9" t="s">
        <v>8315</v>
      </c>
      <c r="R3805" t="s">
        <v>8357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>
        <f t="shared" si="359"/>
        <v>2</v>
      </c>
    </row>
    <row r="3806" spans="1:22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5"/>
        <v>0</v>
      </c>
      <c r="P3806">
        <f t="shared" si="360"/>
        <v>0</v>
      </c>
      <c r="Q3806" s="9" t="s">
        <v>8315</v>
      </c>
      <c r="R3806" t="s">
        <v>8357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>
        <f t="shared" si="359"/>
        <v>6</v>
      </c>
    </row>
    <row r="3807" spans="1:22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5"/>
        <v>0</v>
      </c>
      <c r="P3807">
        <f t="shared" si="360"/>
        <v>1.5</v>
      </c>
      <c r="Q3807" s="9" t="s">
        <v>8315</v>
      </c>
      <c r="R3807" t="s">
        <v>8357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>
        <f t="shared" si="359"/>
        <v>7</v>
      </c>
    </row>
    <row r="3808" spans="1:22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5"/>
        <v>0</v>
      </c>
      <c r="P3808">
        <f t="shared" si="360"/>
        <v>5</v>
      </c>
      <c r="Q3808" s="9" t="s">
        <v>8315</v>
      </c>
      <c r="R3808" t="s">
        <v>8357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>
        <f t="shared" si="359"/>
        <v>6</v>
      </c>
    </row>
    <row r="3809" spans="1:22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5"/>
        <v>30</v>
      </c>
      <c r="P3809">
        <f t="shared" si="360"/>
        <v>50.56</v>
      </c>
      <c r="Q3809" s="9" t="s">
        <v>8315</v>
      </c>
      <c r="R3809" t="s">
        <v>8357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>
        <f t="shared" si="359"/>
        <v>3</v>
      </c>
    </row>
    <row r="3810" spans="1:22" ht="45" hidden="1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5"/>
        <v>100</v>
      </c>
      <c r="P3810">
        <f t="shared" si="360"/>
        <v>41.67</v>
      </c>
      <c r="Q3810" s="9" t="s">
        <v>8315</v>
      </c>
      <c r="R3810" t="s">
        <v>8316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>
        <f t="shared" si="359"/>
        <v>2</v>
      </c>
    </row>
    <row r="3811" spans="1:22" ht="60" hidden="1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5"/>
        <v>101</v>
      </c>
      <c r="P3811">
        <f t="shared" si="360"/>
        <v>53.29</v>
      </c>
      <c r="Q3811" s="9" t="s">
        <v>8315</v>
      </c>
      <c r="R3811" t="s">
        <v>8316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>
        <f t="shared" si="359"/>
        <v>6</v>
      </c>
    </row>
    <row r="3812" spans="1:22" ht="60" hidden="1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5"/>
        <v>122</v>
      </c>
      <c r="P3812">
        <f t="shared" si="360"/>
        <v>70.23</v>
      </c>
      <c r="Q3812" s="9" t="s">
        <v>8315</v>
      </c>
      <c r="R3812" t="s">
        <v>8316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>
        <f t="shared" si="359"/>
        <v>2</v>
      </c>
    </row>
    <row r="3813" spans="1:22" ht="60" hidden="1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5"/>
        <v>330</v>
      </c>
      <c r="P3813">
        <f t="shared" si="360"/>
        <v>43.42</v>
      </c>
      <c r="Q3813" s="9" t="s">
        <v>8315</v>
      </c>
      <c r="R3813" t="s">
        <v>8316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>
        <f t="shared" si="359"/>
        <v>4</v>
      </c>
    </row>
    <row r="3814" spans="1:22" ht="60" hidden="1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5"/>
        <v>110</v>
      </c>
      <c r="P3814">
        <f t="shared" si="360"/>
        <v>199.18</v>
      </c>
      <c r="Q3814" s="9" t="s">
        <v>8315</v>
      </c>
      <c r="R3814" t="s">
        <v>8316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>
        <f t="shared" si="359"/>
        <v>4</v>
      </c>
    </row>
    <row r="3815" spans="1:22" ht="60" hidden="1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5"/>
        <v>101</v>
      </c>
      <c r="P3815">
        <f t="shared" si="360"/>
        <v>78.52</v>
      </c>
      <c r="Q3815" s="9" t="s">
        <v>8315</v>
      </c>
      <c r="R3815" t="s">
        <v>8316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>
        <f t="shared" si="359"/>
        <v>5</v>
      </c>
    </row>
    <row r="3816" spans="1:22" ht="60" hidden="1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5"/>
        <v>140</v>
      </c>
      <c r="P3816">
        <f t="shared" si="360"/>
        <v>61.82</v>
      </c>
      <c r="Q3816" s="9" t="s">
        <v>8315</v>
      </c>
      <c r="R3816" t="s">
        <v>8316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>
        <f t="shared" si="359"/>
        <v>2</v>
      </c>
    </row>
    <row r="3817" spans="1:22" ht="30" hidden="1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5"/>
        <v>100</v>
      </c>
      <c r="P3817">
        <f t="shared" si="360"/>
        <v>50</v>
      </c>
      <c r="Q3817" s="9" t="s">
        <v>8315</v>
      </c>
      <c r="R3817" t="s">
        <v>8316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>
        <f t="shared" si="359"/>
        <v>7</v>
      </c>
    </row>
    <row r="3818" spans="1:22" ht="60" hidden="1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5"/>
        <v>119</v>
      </c>
      <c r="P3818">
        <f t="shared" si="360"/>
        <v>48.34</v>
      </c>
      <c r="Q3818" s="9" t="s">
        <v>8315</v>
      </c>
      <c r="R3818" t="s">
        <v>8316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>
        <f t="shared" si="359"/>
        <v>6</v>
      </c>
    </row>
    <row r="3819" spans="1:22" ht="60" hidden="1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5"/>
        <v>107</v>
      </c>
      <c r="P3819">
        <f t="shared" si="360"/>
        <v>107.25</v>
      </c>
      <c r="Q3819" s="9" t="s">
        <v>8315</v>
      </c>
      <c r="R3819" t="s">
        <v>8316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>
        <f t="shared" si="359"/>
        <v>10</v>
      </c>
    </row>
    <row r="3820" spans="1:22" ht="45" hidden="1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5"/>
        <v>228</v>
      </c>
      <c r="P3820">
        <f t="shared" si="360"/>
        <v>57</v>
      </c>
      <c r="Q3820" s="9" t="s">
        <v>8315</v>
      </c>
      <c r="R3820" t="s">
        <v>8316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>
        <f t="shared" si="359"/>
        <v>2</v>
      </c>
    </row>
    <row r="3821" spans="1:22" ht="45" hidden="1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5"/>
        <v>106</v>
      </c>
      <c r="P3821">
        <f t="shared" si="360"/>
        <v>40.92</v>
      </c>
      <c r="Q3821" s="9" t="s">
        <v>8315</v>
      </c>
      <c r="R3821" t="s">
        <v>8316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>
        <f t="shared" si="359"/>
        <v>6</v>
      </c>
    </row>
    <row r="3822" spans="1:22" ht="45" hidden="1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5"/>
        <v>143</v>
      </c>
      <c r="P3822">
        <f t="shared" si="360"/>
        <v>21.5</v>
      </c>
      <c r="Q3822" s="9" t="s">
        <v>8315</v>
      </c>
      <c r="R3822" t="s">
        <v>8316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>
        <f t="shared" si="359"/>
        <v>6</v>
      </c>
    </row>
    <row r="3823" spans="1:22" ht="60" hidden="1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5"/>
        <v>105</v>
      </c>
      <c r="P3823">
        <f t="shared" si="360"/>
        <v>79.540000000000006</v>
      </c>
      <c r="Q3823" s="9" t="s">
        <v>8315</v>
      </c>
      <c r="R3823" t="s">
        <v>8316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2015</v>
      </c>
      <c r="V3823">
        <f t="shared" si="359"/>
        <v>12</v>
      </c>
    </row>
    <row r="3824" spans="1:22" ht="60" hidden="1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5"/>
        <v>110</v>
      </c>
      <c r="P3824">
        <f t="shared" si="360"/>
        <v>72.38</v>
      </c>
      <c r="Q3824" s="9" t="s">
        <v>8315</v>
      </c>
      <c r="R3824" t="s">
        <v>8316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2015</v>
      </c>
      <c r="V3824">
        <f t="shared" si="359"/>
        <v>11</v>
      </c>
    </row>
    <row r="3825" spans="1:22" ht="60" hidden="1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5"/>
        <v>106</v>
      </c>
      <c r="P3825">
        <f t="shared" si="360"/>
        <v>64.63</v>
      </c>
      <c r="Q3825" s="9" t="s">
        <v>8315</v>
      </c>
      <c r="R3825" t="s">
        <v>8316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>
        <f t="shared" si="359"/>
        <v>6</v>
      </c>
    </row>
    <row r="3826" spans="1:22" ht="60" hidden="1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5"/>
        <v>108</v>
      </c>
      <c r="P3826">
        <f t="shared" si="360"/>
        <v>38.57</v>
      </c>
      <c r="Q3826" s="9" t="s">
        <v>8315</v>
      </c>
      <c r="R3826" t="s">
        <v>8316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>
        <f t="shared" si="359"/>
        <v>7</v>
      </c>
    </row>
    <row r="3827" spans="1:22" ht="60" hidden="1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5"/>
        <v>105</v>
      </c>
      <c r="P3827">
        <f t="shared" si="360"/>
        <v>107.57</v>
      </c>
      <c r="Q3827" s="9" t="s">
        <v>8315</v>
      </c>
      <c r="R3827" t="s">
        <v>8316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>
        <f t="shared" si="359"/>
        <v>5</v>
      </c>
    </row>
    <row r="3828" spans="1:22" ht="45" hidden="1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5"/>
        <v>119</v>
      </c>
      <c r="P3828">
        <f t="shared" si="360"/>
        <v>27.5</v>
      </c>
      <c r="Q3828" s="9" t="s">
        <v>8315</v>
      </c>
      <c r="R3828" t="s">
        <v>8316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>
        <f t="shared" si="359"/>
        <v>4</v>
      </c>
    </row>
    <row r="3829" spans="1:22" ht="60" hidden="1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5"/>
        <v>153</v>
      </c>
      <c r="P3829">
        <f t="shared" si="360"/>
        <v>70.459999999999994</v>
      </c>
      <c r="Q3829" s="9" t="s">
        <v>8315</v>
      </c>
      <c r="R3829" t="s">
        <v>8316</v>
      </c>
      <c r="S3829" s="13">
        <f t="shared" si="356"/>
        <v>42034.928252314814</v>
      </c>
      <c r="T3829" s="13">
        <f t="shared" si="357"/>
        <v>42090</v>
      </c>
      <c r="U3829">
        <f t="shared" si="358"/>
        <v>2015</v>
      </c>
      <c r="V3829">
        <f t="shared" si="359"/>
        <v>1</v>
      </c>
    </row>
    <row r="3830" spans="1:22" ht="60" hidden="1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5"/>
        <v>100</v>
      </c>
      <c r="P3830">
        <f t="shared" si="360"/>
        <v>178.57</v>
      </c>
      <c r="Q3830" s="9" t="s">
        <v>8315</v>
      </c>
      <c r="R3830" t="s">
        <v>8316</v>
      </c>
      <c r="S3830" s="13">
        <f t="shared" si="356"/>
        <v>41944.527627314819</v>
      </c>
      <c r="T3830" s="13">
        <f t="shared" si="357"/>
        <v>42004.569293981483</v>
      </c>
      <c r="U3830">
        <f t="shared" si="358"/>
        <v>2014</v>
      </c>
      <c r="V3830">
        <f t="shared" si="359"/>
        <v>11</v>
      </c>
    </row>
    <row r="3831" spans="1:22" ht="60" hidden="1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5"/>
        <v>100</v>
      </c>
      <c r="P3831">
        <f t="shared" si="360"/>
        <v>62.63</v>
      </c>
      <c r="Q3831" s="9" t="s">
        <v>8315</v>
      </c>
      <c r="R3831" t="s">
        <v>8316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>
        <f t="shared" si="359"/>
        <v>8</v>
      </c>
    </row>
    <row r="3832" spans="1:22" ht="45" hidden="1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5"/>
        <v>225</v>
      </c>
      <c r="P3832">
        <f t="shared" si="360"/>
        <v>75</v>
      </c>
      <c r="Q3832" s="9" t="s">
        <v>8315</v>
      </c>
      <c r="R3832" t="s">
        <v>8316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>
        <f t="shared" si="359"/>
        <v>5</v>
      </c>
    </row>
    <row r="3833" spans="1:22" ht="60" hidden="1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5"/>
        <v>106</v>
      </c>
      <c r="P3833">
        <f t="shared" si="360"/>
        <v>58.9</v>
      </c>
      <c r="Q3833" s="9" t="s">
        <v>8315</v>
      </c>
      <c r="R3833" t="s">
        <v>8316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>
        <f t="shared" si="359"/>
        <v>10</v>
      </c>
    </row>
    <row r="3834" spans="1:22" ht="60" hidden="1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5"/>
        <v>105</v>
      </c>
      <c r="P3834">
        <f t="shared" si="360"/>
        <v>139.56</v>
      </c>
      <c r="Q3834" s="9" t="s">
        <v>8315</v>
      </c>
      <c r="R3834" t="s">
        <v>8316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>
        <f t="shared" si="359"/>
        <v>1</v>
      </c>
    </row>
    <row r="3835" spans="1:22" ht="60" hidden="1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5"/>
        <v>117</v>
      </c>
      <c r="P3835">
        <f t="shared" si="360"/>
        <v>70</v>
      </c>
      <c r="Q3835" s="9" t="s">
        <v>8315</v>
      </c>
      <c r="R3835" t="s">
        <v>8316</v>
      </c>
      <c r="S3835" s="13">
        <f t="shared" si="356"/>
        <v>41963.872361111105</v>
      </c>
      <c r="T3835" s="13">
        <f t="shared" si="357"/>
        <v>41974.797916666663</v>
      </c>
      <c r="U3835">
        <f t="shared" si="358"/>
        <v>2014</v>
      </c>
      <c r="V3835">
        <f t="shared" si="359"/>
        <v>11</v>
      </c>
    </row>
    <row r="3836" spans="1:22" ht="60" hidden="1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5"/>
        <v>109</v>
      </c>
      <c r="P3836">
        <f t="shared" si="360"/>
        <v>57.39</v>
      </c>
      <c r="Q3836" s="9" t="s">
        <v>8315</v>
      </c>
      <c r="R3836" t="s">
        <v>8316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>
        <f t="shared" si="359"/>
        <v>5</v>
      </c>
    </row>
    <row r="3837" spans="1:22" ht="60" hidden="1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5"/>
        <v>160</v>
      </c>
      <c r="P3837">
        <f t="shared" si="360"/>
        <v>40</v>
      </c>
      <c r="Q3837" s="9" t="s">
        <v>8315</v>
      </c>
      <c r="R3837" t="s">
        <v>8316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>
        <f t="shared" si="359"/>
        <v>3</v>
      </c>
    </row>
    <row r="3838" spans="1:22" ht="45" hidden="1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5"/>
        <v>113</v>
      </c>
      <c r="P3838">
        <f t="shared" si="360"/>
        <v>64.290000000000006</v>
      </c>
      <c r="Q3838" s="9" t="s">
        <v>8315</v>
      </c>
      <c r="R3838" t="s">
        <v>8316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>
        <f t="shared" si="359"/>
        <v>7</v>
      </c>
    </row>
    <row r="3839" spans="1:22" ht="30" hidden="1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5"/>
        <v>102</v>
      </c>
      <c r="P3839">
        <f t="shared" si="360"/>
        <v>120.12</v>
      </c>
      <c r="Q3839" s="9" t="s">
        <v>8315</v>
      </c>
      <c r="R3839" t="s">
        <v>8316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>
        <f t="shared" si="359"/>
        <v>5</v>
      </c>
    </row>
    <row r="3840" spans="1:22" ht="60" hidden="1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5"/>
        <v>101</v>
      </c>
      <c r="P3840">
        <f t="shared" si="360"/>
        <v>1008.24</v>
      </c>
      <c r="Q3840" s="9" t="s">
        <v>8315</v>
      </c>
      <c r="R3840" t="s">
        <v>8316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>
        <f t="shared" si="359"/>
        <v>4</v>
      </c>
    </row>
    <row r="3841" spans="1:22" ht="60" hidden="1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5"/>
        <v>101</v>
      </c>
      <c r="P3841">
        <f t="shared" si="360"/>
        <v>63.28</v>
      </c>
      <c r="Q3841" s="9" t="s">
        <v>8315</v>
      </c>
      <c r="R3841" t="s">
        <v>8316</v>
      </c>
      <c r="S3841" s="13">
        <f t="shared" si="356"/>
        <v>42155.142638888887</v>
      </c>
      <c r="T3841" s="13">
        <f t="shared" si="357"/>
        <v>42215.142638888887</v>
      </c>
      <c r="U3841">
        <f t="shared" si="358"/>
        <v>2015</v>
      </c>
      <c r="V3841">
        <f t="shared" si="359"/>
        <v>5</v>
      </c>
    </row>
    <row r="3842" spans="1:22" ht="45" hidden="1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5"/>
        <v>6500</v>
      </c>
      <c r="P3842">
        <f t="shared" si="360"/>
        <v>21.67</v>
      </c>
      <c r="Q3842" s="9" t="s">
        <v>8315</v>
      </c>
      <c r="R3842" t="s">
        <v>8316</v>
      </c>
      <c r="S3842" s="13">
        <f t="shared" si="356"/>
        <v>42432.701724537037</v>
      </c>
      <c r="T3842" s="13">
        <f t="shared" si="357"/>
        <v>42457.660057870366</v>
      </c>
      <c r="U3842">
        <f t="shared" si="358"/>
        <v>2016</v>
      </c>
      <c r="V3842">
        <f t="shared" si="359"/>
        <v>3</v>
      </c>
    </row>
    <row r="3843" spans="1:22" ht="60" hidden="1" x14ac:dyDescent="0.25">
      <c r="A3843">
        <v>3841</v>
      </c>
      <c r="B3843" s="8" t="s">
        <v>3838</v>
      </c>
      <c r="C3843" s="3" t="s">
        <v>7950</v>
      </c>
      <c r="D3843" s="1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1">ROUND(E3843/D3843*100,0)</f>
        <v>9</v>
      </c>
      <c r="P3843">
        <f t="shared" si="360"/>
        <v>25.65</v>
      </c>
      <c r="Q3843" s="9" t="s">
        <v>8315</v>
      </c>
      <c r="R3843" t="s">
        <v>8316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>
        <f t="shared" ref="U3843:U3906" si="364">YEAR(S3843)</f>
        <v>2014</v>
      </c>
      <c r="V3843">
        <f t="shared" ref="V3843:V3906" si="365">MONTH(S3843)</f>
        <v>5</v>
      </c>
    </row>
    <row r="3844" spans="1:22" ht="60" hidden="1" x14ac:dyDescent="0.25">
      <c r="A3844">
        <v>3842</v>
      </c>
      <c r="B3844" s="8" t="s">
        <v>3839</v>
      </c>
      <c r="C3844" s="3" t="s">
        <v>7951</v>
      </c>
      <c r="D3844" s="1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1"/>
        <v>22</v>
      </c>
      <c r="P3844">
        <f t="shared" si="360"/>
        <v>47.7</v>
      </c>
      <c r="Q3844" s="9" t="s">
        <v>8315</v>
      </c>
      <c r="R3844" t="s">
        <v>8316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>
        <f t="shared" si="365"/>
        <v>4</v>
      </c>
    </row>
    <row r="3845" spans="1:22" ht="60" hidden="1" x14ac:dyDescent="0.25">
      <c r="A3845">
        <v>3843</v>
      </c>
      <c r="B3845" s="8" t="s">
        <v>3840</v>
      </c>
      <c r="C3845" s="3" t="s">
        <v>7952</v>
      </c>
      <c r="D3845" s="1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1"/>
        <v>21</v>
      </c>
      <c r="P3845">
        <f t="shared" si="360"/>
        <v>56.05</v>
      </c>
      <c r="Q3845" s="9" t="s">
        <v>8315</v>
      </c>
      <c r="R3845" t="s">
        <v>8316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>
        <f t="shared" si="365"/>
        <v>5</v>
      </c>
    </row>
    <row r="3846" spans="1:22" ht="60" hidden="1" x14ac:dyDescent="0.25">
      <c r="A3846">
        <v>3844</v>
      </c>
      <c r="B3846" s="8" t="s">
        <v>3841</v>
      </c>
      <c r="C3846" s="3" t="s">
        <v>7953</v>
      </c>
      <c r="D3846" s="1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1"/>
        <v>41</v>
      </c>
      <c r="P3846">
        <f t="shared" si="360"/>
        <v>81.319999999999993</v>
      </c>
      <c r="Q3846" s="9" t="s">
        <v>8315</v>
      </c>
      <c r="R3846" t="s">
        <v>8316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>
        <f t="shared" si="365"/>
        <v>5</v>
      </c>
    </row>
    <row r="3847" spans="1:22" ht="60" hidden="1" x14ac:dyDescent="0.25">
      <c r="A3847">
        <v>3845</v>
      </c>
      <c r="B3847" s="8" t="s">
        <v>3842</v>
      </c>
      <c r="C3847" s="3" t="s">
        <v>7954</v>
      </c>
      <c r="D3847" s="22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1"/>
        <v>2</v>
      </c>
      <c r="P3847">
        <f t="shared" si="360"/>
        <v>70.17</v>
      </c>
      <c r="Q3847" s="9" t="s">
        <v>8315</v>
      </c>
      <c r="R3847" t="s">
        <v>8316</v>
      </c>
      <c r="S3847" s="13">
        <f t="shared" si="362"/>
        <v>42248.627013888887</v>
      </c>
      <c r="T3847" s="13">
        <f t="shared" si="363"/>
        <v>42278.627013888887</v>
      </c>
      <c r="U3847">
        <f t="shared" si="364"/>
        <v>2015</v>
      </c>
      <c r="V3847">
        <f t="shared" si="365"/>
        <v>9</v>
      </c>
    </row>
    <row r="3848" spans="1:22" ht="45" hidden="1" x14ac:dyDescent="0.25">
      <c r="A3848">
        <v>3846</v>
      </c>
      <c r="B3848" s="8" t="s">
        <v>3843</v>
      </c>
      <c r="C3848" s="3" t="s">
        <v>7955</v>
      </c>
      <c r="D3848" s="1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1"/>
        <v>3</v>
      </c>
      <c r="P3848">
        <f t="shared" si="360"/>
        <v>23.63</v>
      </c>
      <c r="Q3848" s="9" t="s">
        <v>8315</v>
      </c>
      <c r="R3848" t="s">
        <v>8316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>
        <f t="shared" si="365"/>
        <v>9</v>
      </c>
    </row>
    <row r="3849" spans="1:22" ht="45" hidden="1" x14ac:dyDescent="0.25">
      <c r="A3849">
        <v>3847</v>
      </c>
      <c r="B3849" s="8" t="s">
        <v>3844</v>
      </c>
      <c r="C3849" s="3" t="s">
        <v>7956</v>
      </c>
      <c r="D3849" s="1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1"/>
        <v>16</v>
      </c>
      <c r="P3849">
        <f t="shared" si="360"/>
        <v>188.56</v>
      </c>
      <c r="Q3849" s="9" t="s">
        <v>8315</v>
      </c>
      <c r="R3849" t="s">
        <v>8316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>
        <f t="shared" si="365"/>
        <v>6</v>
      </c>
    </row>
    <row r="3850" spans="1:22" ht="60" hidden="1" x14ac:dyDescent="0.25">
      <c r="A3850">
        <v>3848</v>
      </c>
      <c r="B3850" s="8" t="s">
        <v>3845</v>
      </c>
      <c r="C3850" s="3" t="s">
        <v>7957</v>
      </c>
      <c r="D3850" s="1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1"/>
        <v>16</v>
      </c>
      <c r="P3850">
        <f t="shared" si="360"/>
        <v>49.51</v>
      </c>
      <c r="Q3850" s="9" t="s">
        <v>8315</v>
      </c>
      <c r="R3850" t="s">
        <v>8316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>
        <f t="shared" si="365"/>
        <v>9</v>
      </c>
    </row>
    <row r="3851" spans="1:22" ht="75" hidden="1" x14ac:dyDescent="0.25">
      <c r="A3851">
        <v>3849</v>
      </c>
      <c r="B3851" s="8" t="s">
        <v>3846</v>
      </c>
      <c r="C3851" s="3" t="s">
        <v>7958</v>
      </c>
      <c r="D3851" s="21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1"/>
        <v>7</v>
      </c>
      <c r="P3851">
        <f t="shared" si="360"/>
        <v>75.459999999999994</v>
      </c>
      <c r="Q3851" s="9" t="s">
        <v>8315</v>
      </c>
      <c r="R3851" t="s">
        <v>8316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>
        <f t="shared" si="365"/>
        <v>5</v>
      </c>
    </row>
    <row r="3852" spans="1:22" ht="30" hidden="1" x14ac:dyDescent="0.25">
      <c r="A3852">
        <v>3850</v>
      </c>
      <c r="B3852" s="8" t="s">
        <v>3847</v>
      </c>
      <c r="C3852" s="3" t="s">
        <v>7959</v>
      </c>
      <c r="D3852" s="1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1"/>
        <v>4</v>
      </c>
      <c r="P3852">
        <f t="shared" si="360"/>
        <v>9.5</v>
      </c>
      <c r="Q3852" s="9" t="s">
        <v>8315</v>
      </c>
      <c r="R3852" t="s">
        <v>8316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2014</v>
      </c>
      <c r="V3852">
        <f t="shared" si="365"/>
        <v>12</v>
      </c>
    </row>
    <row r="3853" spans="1:22" ht="45" hidden="1" x14ac:dyDescent="0.25">
      <c r="A3853">
        <v>3851</v>
      </c>
      <c r="B3853" s="8" t="s">
        <v>3848</v>
      </c>
      <c r="C3853" s="3" t="s">
        <v>7960</v>
      </c>
      <c r="D3853" s="1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1"/>
        <v>34</v>
      </c>
      <c r="P3853">
        <f t="shared" si="360"/>
        <v>35.5</v>
      </c>
      <c r="Q3853" s="9" t="s">
        <v>8315</v>
      </c>
      <c r="R3853" t="s">
        <v>8316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>
        <f t="shared" si="365"/>
        <v>6</v>
      </c>
    </row>
    <row r="3854" spans="1:22" ht="45" hidden="1" x14ac:dyDescent="0.25">
      <c r="A3854">
        <v>3852</v>
      </c>
      <c r="B3854" s="8" t="s">
        <v>3849</v>
      </c>
      <c r="C3854" s="3" t="s">
        <v>7961</v>
      </c>
      <c r="D3854" s="1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1"/>
        <v>0</v>
      </c>
      <c r="P3854">
        <f t="shared" si="360"/>
        <v>10</v>
      </c>
      <c r="Q3854" s="9" t="s">
        <v>8315</v>
      </c>
      <c r="R3854" t="s">
        <v>8316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>
        <f t="shared" si="365"/>
        <v>3</v>
      </c>
    </row>
    <row r="3855" spans="1:22" ht="45" x14ac:dyDescent="0.25">
      <c r="A3855">
        <v>3853</v>
      </c>
      <c r="B3855" s="8" t="s">
        <v>3850</v>
      </c>
      <c r="C3855" s="3" t="s">
        <v>7962</v>
      </c>
      <c r="D3855" s="2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1"/>
        <v>0</v>
      </c>
      <c r="P3855">
        <f t="shared" si="360"/>
        <v>13</v>
      </c>
      <c r="Q3855" s="9" t="s">
        <v>8315</v>
      </c>
      <c r="R3855" t="s">
        <v>8316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>
        <f t="shared" si="365"/>
        <v>7</v>
      </c>
    </row>
    <row r="3856" spans="1:22" ht="30" hidden="1" x14ac:dyDescent="0.25">
      <c r="A3856">
        <v>3854</v>
      </c>
      <c r="B3856" s="8" t="s">
        <v>3851</v>
      </c>
      <c r="C3856" s="3" t="s">
        <v>7963</v>
      </c>
      <c r="D3856" s="1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1"/>
        <v>16</v>
      </c>
      <c r="P3856">
        <f t="shared" si="360"/>
        <v>89.4</v>
      </c>
      <c r="Q3856" s="9" t="s">
        <v>8315</v>
      </c>
      <c r="R3856" t="s">
        <v>8316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>
        <f t="shared" si="365"/>
        <v>4</v>
      </c>
    </row>
    <row r="3857" spans="1:22" ht="75" hidden="1" x14ac:dyDescent="0.25">
      <c r="A3857">
        <v>3855</v>
      </c>
      <c r="B3857" s="8" t="s">
        <v>3852</v>
      </c>
      <c r="C3857" s="3" t="s">
        <v>7964</v>
      </c>
      <c r="D3857" s="1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1"/>
        <v>3</v>
      </c>
      <c r="P3857">
        <f t="shared" si="360"/>
        <v>25</v>
      </c>
      <c r="Q3857" s="9" t="s">
        <v>8315</v>
      </c>
      <c r="R3857" t="s">
        <v>8316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>
        <f t="shared" si="365"/>
        <v>2</v>
      </c>
    </row>
    <row r="3858" spans="1:22" ht="60" hidden="1" x14ac:dyDescent="0.25">
      <c r="A3858">
        <v>3856</v>
      </c>
      <c r="B3858" s="8" t="s">
        <v>3853</v>
      </c>
      <c r="C3858" s="3" t="s">
        <v>7965</v>
      </c>
      <c r="D3858" s="1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1"/>
        <v>0</v>
      </c>
      <c r="P3858">
        <f t="shared" si="360"/>
        <v>1</v>
      </c>
      <c r="Q3858" s="9" t="s">
        <v>8315</v>
      </c>
      <c r="R3858" t="s">
        <v>8316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>
        <f t="shared" si="365"/>
        <v>2</v>
      </c>
    </row>
    <row r="3859" spans="1:22" ht="60" hidden="1" x14ac:dyDescent="0.25">
      <c r="A3859">
        <v>3857</v>
      </c>
      <c r="B3859" s="8" t="s">
        <v>3854</v>
      </c>
      <c r="C3859" s="3" t="s">
        <v>7966</v>
      </c>
      <c r="D3859" s="1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1"/>
        <v>5</v>
      </c>
      <c r="P3859">
        <f t="shared" si="360"/>
        <v>65</v>
      </c>
      <c r="Q3859" s="9" t="s">
        <v>8315</v>
      </c>
      <c r="R3859" t="s">
        <v>8316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>
        <f t="shared" si="365"/>
        <v>7</v>
      </c>
    </row>
    <row r="3860" spans="1:22" ht="60" hidden="1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1"/>
        <v>2</v>
      </c>
      <c r="P3860">
        <f t="shared" si="360"/>
        <v>10</v>
      </c>
      <c r="Q3860" s="9" t="s">
        <v>8315</v>
      </c>
      <c r="R3860" t="s">
        <v>8316</v>
      </c>
      <c r="S3860" s="13">
        <f t="shared" si="362"/>
        <v>42128.431064814817</v>
      </c>
      <c r="T3860" s="13">
        <f t="shared" si="363"/>
        <v>42146.875</v>
      </c>
      <c r="U3860">
        <f t="shared" si="364"/>
        <v>2015</v>
      </c>
      <c r="V3860">
        <f t="shared" si="365"/>
        <v>5</v>
      </c>
    </row>
    <row r="3861" spans="1:22" ht="45" hidden="1" x14ac:dyDescent="0.25">
      <c r="A3861">
        <v>3859</v>
      </c>
      <c r="B3861" s="8" t="s">
        <v>3856</v>
      </c>
      <c r="C3861" s="3" t="s">
        <v>7968</v>
      </c>
      <c r="D3861" s="1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1"/>
        <v>0</v>
      </c>
      <c r="P3861">
        <f t="shared" si="360"/>
        <v>1</v>
      </c>
      <c r="Q3861" s="9" t="s">
        <v>8315</v>
      </c>
      <c r="R3861" t="s">
        <v>8316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2014</v>
      </c>
      <c r="V3861">
        <f t="shared" si="365"/>
        <v>5</v>
      </c>
    </row>
    <row r="3862" spans="1:22" ht="60" hidden="1" x14ac:dyDescent="0.25">
      <c r="A3862">
        <v>3860</v>
      </c>
      <c r="B3862" s="8" t="s">
        <v>3857</v>
      </c>
      <c r="C3862" s="3" t="s">
        <v>7969</v>
      </c>
      <c r="D3862" s="1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1"/>
        <v>18</v>
      </c>
      <c r="P3862">
        <f t="shared" si="360"/>
        <v>81.540000000000006</v>
      </c>
      <c r="Q3862" s="9" t="s">
        <v>8315</v>
      </c>
      <c r="R3862" t="s">
        <v>8316</v>
      </c>
      <c r="S3862" s="13">
        <f t="shared" si="362"/>
        <v>41833.660995370366</v>
      </c>
      <c r="T3862" s="13">
        <f t="shared" si="363"/>
        <v>41863.660995370366</v>
      </c>
      <c r="U3862">
        <f t="shared" si="364"/>
        <v>2014</v>
      </c>
      <c r="V3862">
        <f t="shared" si="365"/>
        <v>7</v>
      </c>
    </row>
    <row r="3863" spans="1:22" hidden="1" x14ac:dyDescent="0.25">
      <c r="A3863">
        <v>3861</v>
      </c>
      <c r="B3863" s="8" t="s">
        <v>3858</v>
      </c>
      <c r="C3863" s="3" t="s">
        <v>7970</v>
      </c>
      <c r="D3863" s="1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1"/>
        <v>5</v>
      </c>
      <c r="P3863">
        <f t="shared" si="360"/>
        <v>100</v>
      </c>
      <c r="Q3863" s="9" t="s">
        <v>8315</v>
      </c>
      <c r="R3863" t="s">
        <v>8316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>
        <f t="shared" si="365"/>
        <v>10</v>
      </c>
    </row>
    <row r="3864" spans="1:22" ht="30" hidden="1" x14ac:dyDescent="0.25">
      <c r="A3864">
        <v>3862</v>
      </c>
      <c r="B3864" s="8" t="s">
        <v>3859</v>
      </c>
      <c r="C3864" s="3" t="s">
        <v>7971</v>
      </c>
      <c r="D3864" s="1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1"/>
        <v>0</v>
      </c>
      <c r="P3864">
        <f t="shared" si="360"/>
        <v>1</v>
      </c>
      <c r="Q3864" s="9" t="s">
        <v>8315</v>
      </c>
      <c r="R3864" t="s">
        <v>8316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>
        <f t="shared" si="365"/>
        <v>8</v>
      </c>
    </row>
    <row r="3865" spans="1:22" ht="60" hidden="1" x14ac:dyDescent="0.25">
      <c r="A3865">
        <v>3863</v>
      </c>
      <c r="B3865" s="8" t="s">
        <v>3860</v>
      </c>
      <c r="C3865" s="3" t="s">
        <v>7972</v>
      </c>
      <c r="D3865" s="1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1"/>
        <v>0</v>
      </c>
      <c r="P3865">
        <f t="shared" si="360"/>
        <v>0</v>
      </c>
      <c r="Q3865" s="9" t="s">
        <v>8315</v>
      </c>
      <c r="R3865" t="s">
        <v>8316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>
        <f t="shared" si="365"/>
        <v>9</v>
      </c>
    </row>
    <row r="3866" spans="1:22" ht="60" hidden="1" x14ac:dyDescent="0.25">
      <c r="A3866">
        <v>3864</v>
      </c>
      <c r="B3866" s="8" t="s">
        <v>3861</v>
      </c>
      <c r="C3866" s="3" t="s">
        <v>7973</v>
      </c>
      <c r="D3866" s="1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1"/>
        <v>1</v>
      </c>
      <c r="P3866">
        <f t="shared" si="360"/>
        <v>20</v>
      </c>
      <c r="Q3866" s="9" t="s">
        <v>8315</v>
      </c>
      <c r="R3866" t="s">
        <v>8316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>
        <f t="shared" si="365"/>
        <v>10</v>
      </c>
    </row>
    <row r="3867" spans="1:22" ht="45" hidden="1" x14ac:dyDescent="0.25">
      <c r="A3867">
        <v>3865</v>
      </c>
      <c r="B3867" s="8" t="s">
        <v>3862</v>
      </c>
      <c r="C3867" s="3" t="s">
        <v>7974</v>
      </c>
      <c r="D3867" s="1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1"/>
        <v>27</v>
      </c>
      <c r="P3867">
        <f t="shared" si="360"/>
        <v>46.43</v>
      </c>
      <c r="Q3867" s="9" t="s">
        <v>8315</v>
      </c>
      <c r="R3867" t="s">
        <v>8316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>
        <f t="shared" si="365"/>
        <v>7</v>
      </c>
    </row>
    <row r="3868" spans="1:22" ht="30" hidden="1" x14ac:dyDescent="0.25">
      <c r="A3868">
        <v>3866</v>
      </c>
      <c r="B3868" s="8" t="s">
        <v>3863</v>
      </c>
      <c r="C3868" s="3" t="s">
        <v>7975</v>
      </c>
      <c r="D3868" s="1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1"/>
        <v>1</v>
      </c>
      <c r="P3868">
        <f t="shared" si="360"/>
        <v>5.5</v>
      </c>
      <c r="Q3868" s="9" t="s">
        <v>8315</v>
      </c>
      <c r="R3868" t="s">
        <v>8316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>
        <f t="shared" si="365"/>
        <v>2</v>
      </c>
    </row>
    <row r="3869" spans="1:22" ht="45" hidden="1" x14ac:dyDescent="0.25">
      <c r="A3869">
        <v>3867</v>
      </c>
      <c r="B3869" s="8" t="s">
        <v>3864</v>
      </c>
      <c r="C3869" s="3" t="s">
        <v>7976</v>
      </c>
      <c r="D3869" s="1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1"/>
        <v>13</v>
      </c>
      <c r="P3869">
        <f t="shared" ref="P3869:P3932" si="366">IFERROR(ROUND(E3869/L3869,2),0)</f>
        <v>50.2</v>
      </c>
      <c r="Q3869" s="9" t="s">
        <v>8315</v>
      </c>
      <c r="R3869" t="s">
        <v>8316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>
        <f t="shared" si="365"/>
        <v>5</v>
      </c>
    </row>
    <row r="3870" spans="1:22" ht="30" hidden="1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1"/>
        <v>0</v>
      </c>
      <c r="P3870">
        <f t="shared" si="366"/>
        <v>10</v>
      </c>
      <c r="Q3870" s="9" t="s">
        <v>8315</v>
      </c>
      <c r="R3870" t="s">
        <v>8357</v>
      </c>
      <c r="S3870" s="13">
        <f t="shared" si="362"/>
        <v>41865.659780092588</v>
      </c>
      <c r="T3870" s="13">
        <f t="shared" si="363"/>
        <v>41890.659780092588</v>
      </c>
      <c r="U3870">
        <f t="shared" si="364"/>
        <v>2014</v>
      </c>
      <c r="V3870">
        <f t="shared" si="365"/>
        <v>8</v>
      </c>
    </row>
    <row r="3871" spans="1:22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1"/>
        <v>3</v>
      </c>
      <c r="P3871">
        <f t="shared" si="366"/>
        <v>30.13</v>
      </c>
      <c r="Q3871" s="9" t="s">
        <v>8315</v>
      </c>
      <c r="R3871" t="s">
        <v>8357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>
        <f t="shared" si="365"/>
        <v>2</v>
      </c>
    </row>
    <row r="3872" spans="1:22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1"/>
        <v>15</v>
      </c>
      <c r="P3872">
        <f t="shared" si="366"/>
        <v>150</v>
      </c>
      <c r="Q3872" s="9" t="s">
        <v>8315</v>
      </c>
      <c r="R3872" t="s">
        <v>8357</v>
      </c>
      <c r="S3872" s="13">
        <f t="shared" si="362"/>
        <v>41793.17219907407</v>
      </c>
      <c r="T3872" s="13">
        <f t="shared" si="363"/>
        <v>41823.17219907407</v>
      </c>
      <c r="U3872">
        <f t="shared" si="364"/>
        <v>2014</v>
      </c>
      <c r="V3872">
        <f t="shared" si="365"/>
        <v>6</v>
      </c>
    </row>
    <row r="3873" spans="1:22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1"/>
        <v>3</v>
      </c>
      <c r="P3873">
        <f t="shared" si="366"/>
        <v>13.33</v>
      </c>
      <c r="Q3873" s="9" t="s">
        <v>8315</v>
      </c>
      <c r="R3873" t="s">
        <v>8357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>
        <f t="shared" si="365"/>
        <v>1</v>
      </c>
    </row>
    <row r="3874" spans="1:22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1"/>
        <v>0</v>
      </c>
      <c r="P3874">
        <f t="shared" si="366"/>
        <v>0</v>
      </c>
      <c r="Q3874" s="9" t="s">
        <v>8315</v>
      </c>
      <c r="R3874" t="s">
        <v>8357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>
        <f t="shared" si="365"/>
        <v>6</v>
      </c>
    </row>
    <row r="3875" spans="1:22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1"/>
        <v>0</v>
      </c>
      <c r="P3875">
        <f t="shared" si="366"/>
        <v>0</v>
      </c>
      <c r="Q3875" s="9" t="s">
        <v>8315</v>
      </c>
      <c r="R3875" t="s">
        <v>8357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>
        <f t="shared" si="365"/>
        <v>9</v>
      </c>
    </row>
    <row r="3876" spans="1:22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1"/>
        <v>0</v>
      </c>
      <c r="P3876">
        <f t="shared" si="366"/>
        <v>0</v>
      </c>
      <c r="Q3876" s="9" t="s">
        <v>8315</v>
      </c>
      <c r="R3876" t="s">
        <v>8357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>
        <f t="shared" si="365"/>
        <v>1</v>
      </c>
    </row>
    <row r="3877" spans="1:22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1"/>
        <v>0</v>
      </c>
      <c r="P3877">
        <f t="shared" si="366"/>
        <v>0</v>
      </c>
      <c r="Q3877" s="9" t="s">
        <v>8315</v>
      </c>
      <c r="R3877" t="s">
        <v>8357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>
        <f t="shared" si="365"/>
        <v>9</v>
      </c>
    </row>
    <row r="3878" spans="1:22" ht="60" hidden="1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1"/>
        <v>53</v>
      </c>
      <c r="P3878">
        <f t="shared" si="366"/>
        <v>44.76</v>
      </c>
      <c r="Q3878" s="9" t="s">
        <v>8315</v>
      </c>
      <c r="R3878" t="s">
        <v>8357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>
        <f t="shared" si="365"/>
        <v>1</v>
      </c>
    </row>
    <row r="3879" spans="1:22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1"/>
        <v>5</v>
      </c>
      <c r="P3879">
        <f t="shared" si="366"/>
        <v>88.64</v>
      </c>
      <c r="Q3879" s="9" t="s">
        <v>8315</v>
      </c>
      <c r="R3879" t="s">
        <v>8357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>
        <f t="shared" si="365"/>
        <v>11</v>
      </c>
    </row>
    <row r="3880" spans="1:22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1"/>
        <v>0</v>
      </c>
      <c r="P3880">
        <f t="shared" si="366"/>
        <v>10</v>
      </c>
      <c r="Q3880" s="9" t="s">
        <v>8315</v>
      </c>
      <c r="R3880" t="s">
        <v>8357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>
        <f t="shared" si="365"/>
        <v>5</v>
      </c>
    </row>
    <row r="3881" spans="1:22" ht="45" hidden="1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1"/>
        <v>0</v>
      </c>
      <c r="P3881">
        <f t="shared" si="366"/>
        <v>0</v>
      </c>
      <c r="Q3881" s="9" t="s">
        <v>8315</v>
      </c>
      <c r="R3881" t="s">
        <v>8357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2014</v>
      </c>
      <c r="V3881">
        <f t="shared" si="365"/>
        <v>12</v>
      </c>
    </row>
    <row r="3882" spans="1:22" ht="60" hidden="1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1"/>
        <v>13</v>
      </c>
      <c r="P3882">
        <f t="shared" si="366"/>
        <v>57.65</v>
      </c>
      <c r="Q3882" s="9" t="s">
        <v>8315</v>
      </c>
      <c r="R3882" t="s">
        <v>8357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>
        <f t="shared" si="365"/>
        <v>6</v>
      </c>
    </row>
    <row r="3883" spans="1:22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1"/>
        <v>5</v>
      </c>
      <c r="P3883">
        <f t="shared" si="366"/>
        <v>25</v>
      </c>
      <c r="Q3883" s="9" t="s">
        <v>8315</v>
      </c>
      <c r="R3883" t="s">
        <v>8357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>
        <f t="shared" si="365"/>
        <v>1</v>
      </c>
    </row>
    <row r="3884" spans="1:22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1"/>
        <v>0</v>
      </c>
      <c r="P3884">
        <f t="shared" si="366"/>
        <v>0</v>
      </c>
      <c r="Q3884" s="9" t="s">
        <v>8315</v>
      </c>
      <c r="R3884" t="s">
        <v>8357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>
        <f t="shared" si="365"/>
        <v>1</v>
      </c>
    </row>
    <row r="3885" spans="1:22" ht="60" hidden="1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1"/>
        <v>0</v>
      </c>
      <c r="P3885">
        <f t="shared" si="366"/>
        <v>0</v>
      </c>
      <c r="Q3885" s="9" t="s">
        <v>8315</v>
      </c>
      <c r="R3885" t="s">
        <v>8357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>
        <f t="shared" si="365"/>
        <v>8</v>
      </c>
    </row>
    <row r="3886" spans="1:22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1"/>
        <v>0</v>
      </c>
      <c r="P3886">
        <f t="shared" si="366"/>
        <v>0</v>
      </c>
      <c r="Q3886" s="9" t="s">
        <v>8315</v>
      </c>
      <c r="R3886" t="s">
        <v>8357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>
        <f t="shared" si="365"/>
        <v>3</v>
      </c>
    </row>
    <row r="3887" spans="1:22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1"/>
        <v>0</v>
      </c>
      <c r="P3887">
        <f t="shared" si="366"/>
        <v>0</v>
      </c>
      <c r="Q3887" s="9" t="s">
        <v>8315</v>
      </c>
      <c r="R3887" t="s">
        <v>8357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>
        <f t="shared" si="365"/>
        <v>4</v>
      </c>
    </row>
    <row r="3888" spans="1:22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1"/>
        <v>0</v>
      </c>
      <c r="P3888">
        <f t="shared" si="366"/>
        <v>0</v>
      </c>
      <c r="Q3888" s="9" t="s">
        <v>8315</v>
      </c>
      <c r="R3888" t="s">
        <v>8357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>
        <f t="shared" si="365"/>
        <v>11</v>
      </c>
    </row>
    <row r="3889" spans="1:22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1"/>
        <v>2</v>
      </c>
      <c r="P3889">
        <f t="shared" si="366"/>
        <v>17.5</v>
      </c>
      <c r="Q3889" s="9" t="s">
        <v>8315</v>
      </c>
      <c r="R3889" t="s">
        <v>8357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>
        <f t="shared" si="365"/>
        <v>3</v>
      </c>
    </row>
    <row r="3890" spans="1:22" ht="60" hidden="1" x14ac:dyDescent="0.25">
      <c r="A3890">
        <v>3888</v>
      </c>
      <c r="B3890" s="8" t="s">
        <v>3885</v>
      </c>
      <c r="C3890" s="3" t="s">
        <v>7996</v>
      </c>
      <c r="D3890" s="1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1"/>
        <v>27</v>
      </c>
      <c r="P3890">
        <f t="shared" si="366"/>
        <v>38.71</v>
      </c>
      <c r="Q3890" s="9" t="s">
        <v>8315</v>
      </c>
      <c r="R3890" t="s">
        <v>8316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>
        <f t="shared" si="365"/>
        <v>1</v>
      </c>
    </row>
    <row r="3891" spans="1:22" ht="45" hidden="1" x14ac:dyDescent="0.25">
      <c r="A3891">
        <v>3889</v>
      </c>
      <c r="B3891" s="8" t="s">
        <v>3886</v>
      </c>
      <c r="C3891" s="3" t="s">
        <v>7997</v>
      </c>
      <c r="D3891" s="1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1"/>
        <v>1</v>
      </c>
      <c r="P3891">
        <f t="shared" si="366"/>
        <v>13.11</v>
      </c>
      <c r="Q3891" s="9" t="s">
        <v>8315</v>
      </c>
      <c r="R3891" t="s">
        <v>8316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2014</v>
      </c>
      <c r="V3891">
        <f t="shared" si="365"/>
        <v>12</v>
      </c>
    </row>
    <row r="3892" spans="1:22" ht="60" hidden="1" x14ac:dyDescent="0.25">
      <c r="A3892">
        <v>3890</v>
      </c>
      <c r="B3892" s="8" t="s">
        <v>3887</v>
      </c>
      <c r="C3892" s="3" t="s">
        <v>7998</v>
      </c>
      <c r="D3892" s="18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1"/>
        <v>17</v>
      </c>
      <c r="P3892">
        <f t="shared" si="366"/>
        <v>315.5</v>
      </c>
      <c r="Q3892" s="9" t="s">
        <v>8315</v>
      </c>
      <c r="R3892" t="s">
        <v>8316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>
        <f t="shared" si="365"/>
        <v>6</v>
      </c>
    </row>
    <row r="3893" spans="1:22" ht="30" hidden="1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1"/>
        <v>33</v>
      </c>
      <c r="P3893">
        <f t="shared" si="366"/>
        <v>37.14</v>
      </c>
      <c r="Q3893" s="9" t="s">
        <v>8315</v>
      </c>
      <c r="R3893" t="s">
        <v>8316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>
        <f t="shared" si="365"/>
        <v>2</v>
      </c>
    </row>
    <row r="3894" spans="1:22" ht="60" hidden="1" x14ac:dyDescent="0.25">
      <c r="A3894">
        <v>3892</v>
      </c>
      <c r="B3894" s="8" t="s">
        <v>3889</v>
      </c>
      <c r="C3894" s="3" t="s">
        <v>8000</v>
      </c>
      <c r="D3894" s="1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1"/>
        <v>0</v>
      </c>
      <c r="P3894">
        <f t="shared" si="366"/>
        <v>0</v>
      </c>
      <c r="Q3894" s="9" t="s">
        <v>8315</v>
      </c>
      <c r="R3894" t="s">
        <v>8316</v>
      </c>
      <c r="S3894" s="13">
        <f t="shared" si="362"/>
        <v>41867.652280092596</v>
      </c>
      <c r="T3894" s="13">
        <f t="shared" si="363"/>
        <v>41875.291666666664</v>
      </c>
      <c r="U3894">
        <f t="shared" si="364"/>
        <v>2014</v>
      </c>
      <c r="V3894">
        <f t="shared" si="365"/>
        <v>8</v>
      </c>
    </row>
    <row r="3895" spans="1:22" ht="60" x14ac:dyDescent="0.25">
      <c r="A3895">
        <v>3893</v>
      </c>
      <c r="B3895" s="8" t="s">
        <v>3890</v>
      </c>
      <c r="C3895" s="3" t="s">
        <v>8001</v>
      </c>
      <c r="D3895" s="2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1"/>
        <v>22</v>
      </c>
      <c r="P3895">
        <f t="shared" si="366"/>
        <v>128.27000000000001</v>
      </c>
      <c r="Q3895" s="9" t="s">
        <v>8315</v>
      </c>
      <c r="R3895" t="s">
        <v>8316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2014</v>
      </c>
      <c r="V3895">
        <f t="shared" si="365"/>
        <v>5</v>
      </c>
    </row>
    <row r="3896" spans="1:22" ht="60" hidden="1" x14ac:dyDescent="0.25">
      <c r="A3896">
        <v>3894</v>
      </c>
      <c r="B3896" s="8" t="s">
        <v>3891</v>
      </c>
      <c r="C3896" s="3" t="s">
        <v>8002</v>
      </c>
      <c r="D3896" s="18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1"/>
        <v>3</v>
      </c>
      <c r="P3896">
        <f t="shared" si="366"/>
        <v>47.27</v>
      </c>
      <c r="Q3896" s="9" t="s">
        <v>8315</v>
      </c>
      <c r="R3896" t="s">
        <v>8316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>
        <f t="shared" si="365"/>
        <v>11</v>
      </c>
    </row>
    <row r="3897" spans="1:22" ht="60" hidden="1" x14ac:dyDescent="0.25">
      <c r="A3897">
        <v>3895</v>
      </c>
      <c r="B3897" s="8" t="s">
        <v>3892</v>
      </c>
      <c r="C3897" s="3" t="s">
        <v>8003</v>
      </c>
      <c r="D3897" s="1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1"/>
        <v>5</v>
      </c>
      <c r="P3897">
        <f t="shared" si="366"/>
        <v>50</v>
      </c>
      <c r="Q3897" s="9" t="s">
        <v>8315</v>
      </c>
      <c r="R3897" t="s">
        <v>8316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>
        <f t="shared" si="365"/>
        <v>1</v>
      </c>
    </row>
    <row r="3898" spans="1:22" ht="60" hidden="1" x14ac:dyDescent="0.25">
      <c r="A3898">
        <v>3896</v>
      </c>
      <c r="B3898" s="8" t="s">
        <v>3893</v>
      </c>
      <c r="C3898" s="3" t="s">
        <v>8004</v>
      </c>
      <c r="D3898" s="1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1"/>
        <v>11</v>
      </c>
      <c r="P3898">
        <f t="shared" si="366"/>
        <v>42.5</v>
      </c>
      <c r="Q3898" s="9" t="s">
        <v>8315</v>
      </c>
      <c r="R3898" t="s">
        <v>8316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>
        <f t="shared" si="365"/>
        <v>6</v>
      </c>
    </row>
    <row r="3899" spans="1:22" ht="60" hidden="1" x14ac:dyDescent="0.25">
      <c r="A3899">
        <v>3897</v>
      </c>
      <c r="B3899" s="8" t="s">
        <v>3894</v>
      </c>
      <c r="C3899" s="3" t="s">
        <v>8005</v>
      </c>
      <c r="D3899" s="1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1"/>
        <v>18</v>
      </c>
      <c r="P3899">
        <f t="shared" si="366"/>
        <v>44</v>
      </c>
      <c r="Q3899" s="9" t="s">
        <v>8315</v>
      </c>
      <c r="R3899" t="s">
        <v>8316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2014</v>
      </c>
      <c r="V3899">
        <f t="shared" si="365"/>
        <v>12</v>
      </c>
    </row>
    <row r="3900" spans="1:22" ht="60" hidden="1" x14ac:dyDescent="0.25">
      <c r="A3900">
        <v>3898</v>
      </c>
      <c r="B3900" s="8" t="s">
        <v>3895</v>
      </c>
      <c r="C3900" s="3" t="s">
        <v>8006</v>
      </c>
      <c r="D3900" s="1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1"/>
        <v>33</v>
      </c>
      <c r="P3900">
        <f t="shared" si="366"/>
        <v>50.88</v>
      </c>
      <c r="Q3900" s="9" t="s">
        <v>8315</v>
      </c>
      <c r="R3900" t="s">
        <v>8316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>
        <f t="shared" si="365"/>
        <v>7</v>
      </c>
    </row>
    <row r="3901" spans="1:22" ht="45" hidden="1" x14ac:dyDescent="0.25">
      <c r="A3901">
        <v>3899</v>
      </c>
      <c r="B3901" s="8" t="s">
        <v>3896</v>
      </c>
      <c r="C3901" s="3" t="s">
        <v>8007</v>
      </c>
      <c r="D3901" s="1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1"/>
        <v>1</v>
      </c>
      <c r="P3901">
        <f t="shared" si="366"/>
        <v>62.5</v>
      </c>
      <c r="Q3901" s="9" t="s">
        <v>8315</v>
      </c>
      <c r="R3901" t="s">
        <v>8316</v>
      </c>
      <c r="S3901" s="13">
        <f t="shared" si="362"/>
        <v>41843.775011574071</v>
      </c>
      <c r="T3901" s="13">
        <f t="shared" si="363"/>
        <v>41863.775011574071</v>
      </c>
      <c r="U3901">
        <f t="shared" si="364"/>
        <v>2014</v>
      </c>
      <c r="V3901">
        <f t="shared" si="365"/>
        <v>7</v>
      </c>
    </row>
    <row r="3902" spans="1:22" ht="45" hidden="1" x14ac:dyDescent="0.25">
      <c r="A3902">
        <v>3900</v>
      </c>
      <c r="B3902" s="8" t="s">
        <v>3897</v>
      </c>
      <c r="C3902" s="3" t="s">
        <v>8008</v>
      </c>
      <c r="D3902" s="1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1"/>
        <v>5</v>
      </c>
      <c r="P3902">
        <f t="shared" si="366"/>
        <v>27</v>
      </c>
      <c r="Q3902" s="9" t="s">
        <v>8315</v>
      </c>
      <c r="R3902" t="s">
        <v>8316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>
        <f t="shared" si="365"/>
        <v>5</v>
      </c>
    </row>
    <row r="3903" spans="1:22" ht="60" hidden="1" x14ac:dyDescent="0.25">
      <c r="A3903">
        <v>3901</v>
      </c>
      <c r="B3903" s="8" t="s">
        <v>3898</v>
      </c>
      <c r="C3903" s="3" t="s">
        <v>8009</v>
      </c>
      <c r="D3903" s="1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1"/>
        <v>1</v>
      </c>
      <c r="P3903">
        <f t="shared" si="366"/>
        <v>25</v>
      </c>
      <c r="Q3903" s="9" t="s">
        <v>8315</v>
      </c>
      <c r="R3903" t="s">
        <v>8316</v>
      </c>
      <c r="S3903" s="13">
        <f t="shared" si="362"/>
        <v>42317.826377314821</v>
      </c>
      <c r="T3903" s="13">
        <f t="shared" si="363"/>
        <v>42357.826377314821</v>
      </c>
      <c r="U3903">
        <f t="shared" si="364"/>
        <v>2015</v>
      </c>
      <c r="V3903">
        <f t="shared" si="365"/>
        <v>11</v>
      </c>
    </row>
    <row r="3904" spans="1:22" ht="60" hidden="1" x14ac:dyDescent="0.25">
      <c r="A3904">
        <v>3902</v>
      </c>
      <c r="B3904" s="8" t="s">
        <v>3899</v>
      </c>
      <c r="C3904" s="3" t="s">
        <v>8010</v>
      </c>
      <c r="D3904" s="1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1"/>
        <v>49</v>
      </c>
      <c r="P3904">
        <f t="shared" si="366"/>
        <v>47.26</v>
      </c>
      <c r="Q3904" s="9" t="s">
        <v>8315</v>
      </c>
      <c r="R3904" t="s">
        <v>8316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>
        <f t="shared" si="365"/>
        <v>10</v>
      </c>
    </row>
    <row r="3905" spans="1:22" ht="60" hidden="1" x14ac:dyDescent="0.25">
      <c r="A3905">
        <v>3903</v>
      </c>
      <c r="B3905" s="8" t="s">
        <v>3900</v>
      </c>
      <c r="C3905" s="3" t="s">
        <v>8011</v>
      </c>
      <c r="D3905" s="1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1"/>
        <v>0</v>
      </c>
      <c r="P3905">
        <f t="shared" si="366"/>
        <v>0</v>
      </c>
      <c r="Q3905" s="9" t="s">
        <v>8315</v>
      </c>
      <c r="R3905" t="s">
        <v>8316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>
        <f t="shared" si="365"/>
        <v>7</v>
      </c>
    </row>
    <row r="3906" spans="1:22" ht="30" hidden="1" x14ac:dyDescent="0.25">
      <c r="A3906">
        <v>3904</v>
      </c>
      <c r="B3906" s="8" t="s">
        <v>3901</v>
      </c>
      <c r="C3906" s="3" t="s">
        <v>8012</v>
      </c>
      <c r="D3906" s="17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1"/>
        <v>0</v>
      </c>
      <c r="P3906">
        <f t="shared" si="366"/>
        <v>1.5</v>
      </c>
      <c r="Q3906" s="9" t="s">
        <v>8315</v>
      </c>
      <c r="R3906" t="s">
        <v>8316</v>
      </c>
      <c r="S3906" s="13">
        <f t="shared" si="362"/>
        <v>42095.229166666672</v>
      </c>
      <c r="T3906" s="13">
        <f t="shared" si="363"/>
        <v>42109.211111111115</v>
      </c>
      <c r="U3906">
        <f t="shared" si="364"/>
        <v>2015</v>
      </c>
      <c r="V3906">
        <f t="shared" si="365"/>
        <v>4</v>
      </c>
    </row>
    <row r="3907" spans="1:22" ht="60" hidden="1" x14ac:dyDescent="0.25">
      <c r="A3907">
        <v>3905</v>
      </c>
      <c r="B3907" s="8" t="s">
        <v>3902</v>
      </c>
      <c r="C3907" s="3" t="s">
        <v>8013</v>
      </c>
      <c r="D3907" s="1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7">ROUND(E3907/D3907*100,0)</f>
        <v>12</v>
      </c>
      <c r="P3907">
        <f t="shared" si="366"/>
        <v>24.71</v>
      </c>
      <c r="Q3907" s="9" t="s">
        <v>8315</v>
      </c>
      <c r="R3907" t="s">
        <v>8316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>
        <f t="shared" ref="U3907:U3970" si="370">YEAR(S3907)</f>
        <v>2015</v>
      </c>
      <c r="V3907">
        <f t="shared" ref="V3907:V3970" si="371">MONTH(S3907)</f>
        <v>4</v>
      </c>
    </row>
    <row r="3908" spans="1:22" ht="45" hidden="1" x14ac:dyDescent="0.25">
      <c r="A3908">
        <v>3906</v>
      </c>
      <c r="B3908" s="8" t="s">
        <v>3903</v>
      </c>
      <c r="C3908" s="3" t="s">
        <v>8014</v>
      </c>
      <c r="D3908" s="1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7"/>
        <v>67</v>
      </c>
      <c r="P3908">
        <f t="shared" si="366"/>
        <v>63.13</v>
      </c>
      <c r="Q3908" s="9" t="s">
        <v>8315</v>
      </c>
      <c r="R3908" t="s">
        <v>8316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>
        <f t="shared" si="371"/>
        <v>5</v>
      </c>
    </row>
    <row r="3909" spans="1:22" ht="45" hidden="1" x14ac:dyDescent="0.25">
      <c r="A3909">
        <v>3907</v>
      </c>
      <c r="B3909" s="8" t="s">
        <v>3904</v>
      </c>
      <c r="C3909" s="3" t="s">
        <v>8015</v>
      </c>
      <c r="D3909" s="1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7"/>
        <v>15</v>
      </c>
      <c r="P3909">
        <f t="shared" si="366"/>
        <v>38.25</v>
      </c>
      <c r="Q3909" s="9" t="s">
        <v>8315</v>
      </c>
      <c r="R3909" t="s">
        <v>8316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>
        <f t="shared" si="371"/>
        <v>9</v>
      </c>
    </row>
    <row r="3910" spans="1:22" ht="60" hidden="1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7"/>
        <v>9</v>
      </c>
      <c r="P3910">
        <f t="shared" si="366"/>
        <v>16.25</v>
      </c>
      <c r="Q3910" s="9" t="s">
        <v>8315</v>
      </c>
      <c r="R3910" t="s">
        <v>8316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>
        <f t="shared" si="371"/>
        <v>7</v>
      </c>
    </row>
    <row r="3911" spans="1:22" ht="45" x14ac:dyDescent="0.25">
      <c r="A3911">
        <v>3909</v>
      </c>
      <c r="B3911" s="8" t="s">
        <v>3906</v>
      </c>
      <c r="C3911" s="3" t="s">
        <v>8017</v>
      </c>
      <c r="D3911" s="2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7"/>
        <v>0</v>
      </c>
      <c r="P3911">
        <f t="shared" si="366"/>
        <v>33.75</v>
      </c>
      <c r="Q3911" s="9" t="s">
        <v>8315</v>
      </c>
      <c r="R3911" t="s">
        <v>8316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>
        <f t="shared" si="371"/>
        <v>8</v>
      </c>
    </row>
    <row r="3912" spans="1:22" ht="45" hidden="1" x14ac:dyDescent="0.25">
      <c r="A3912">
        <v>3910</v>
      </c>
      <c r="B3912" s="8" t="s">
        <v>3907</v>
      </c>
      <c r="C3912" s="3" t="s">
        <v>8018</v>
      </c>
      <c r="D3912" s="1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7"/>
        <v>3</v>
      </c>
      <c r="P3912">
        <f t="shared" si="366"/>
        <v>61.67</v>
      </c>
      <c r="Q3912" s="9" t="s">
        <v>8315</v>
      </c>
      <c r="R3912" t="s">
        <v>8316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>
        <f t="shared" si="371"/>
        <v>8</v>
      </c>
    </row>
    <row r="3913" spans="1:22" ht="45" hidden="1" x14ac:dyDescent="0.25">
      <c r="A3913">
        <v>3911</v>
      </c>
      <c r="B3913" s="8" t="s">
        <v>3908</v>
      </c>
      <c r="C3913" s="3" t="s">
        <v>8019</v>
      </c>
      <c r="D3913" s="1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7"/>
        <v>37</v>
      </c>
      <c r="P3913">
        <f t="shared" si="366"/>
        <v>83.14</v>
      </c>
      <c r="Q3913" s="9" t="s">
        <v>8315</v>
      </c>
      <c r="R3913" t="s">
        <v>8316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>
        <f t="shared" si="371"/>
        <v>10</v>
      </c>
    </row>
    <row r="3914" spans="1:22" ht="45" hidden="1" x14ac:dyDescent="0.25">
      <c r="A3914">
        <v>3912</v>
      </c>
      <c r="B3914" s="8" t="s">
        <v>3909</v>
      </c>
      <c r="C3914" s="3" t="s">
        <v>8020</v>
      </c>
      <c r="D3914" s="18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7"/>
        <v>0</v>
      </c>
      <c r="P3914">
        <f t="shared" si="366"/>
        <v>1</v>
      </c>
      <c r="Q3914" s="9" t="s">
        <v>8315</v>
      </c>
      <c r="R3914" t="s">
        <v>8316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>
        <f t="shared" si="371"/>
        <v>2</v>
      </c>
    </row>
    <row r="3915" spans="1:22" ht="45" hidden="1" x14ac:dyDescent="0.25">
      <c r="A3915">
        <v>3913</v>
      </c>
      <c r="B3915" s="8" t="s">
        <v>3910</v>
      </c>
      <c r="C3915" s="3" t="s">
        <v>8021</v>
      </c>
      <c r="D3915" s="1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7"/>
        <v>10</v>
      </c>
      <c r="P3915">
        <f t="shared" si="366"/>
        <v>142.86000000000001</v>
      </c>
      <c r="Q3915" s="9" t="s">
        <v>8315</v>
      </c>
      <c r="R3915" t="s">
        <v>8316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>
        <f t="shared" si="371"/>
        <v>10</v>
      </c>
    </row>
    <row r="3916" spans="1:22" ht="60" hidden="1" x14ac:dyDescent="0.25">
      <c r="A3916">
        <v>3914</v>
      </c>
      <c r="B3916" s="8" t="s">
        <v>3911</v>
      </c>
      <c r="C3916" s="3" t="s">
        <v>8022</v>
      </c>
      <c r="D3916" s="1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7"/>
        <v>36</v>
      </c>
      <c r="P3916">
        <f t="shared" si="366"/>
        <v>33.67</v>
      </c>
      <c r="Q3916" s="9" t="s">
        <v>8315</v>
      </c>
      <c r="R3916" t="s">
        <v>8316</v>
      </c>
      <c r="S3916" s="13">
        <f t="shared" si="368"/>
        <v>42114.818935185183</v>
      </c>
      <c r="T3916" s="13">
        <f t="shared" si="369"/>
        <v>42134.957638888889</v>
      </c>
      <c r="U3916">
        <f t="shared" si="370"/>
        <v>2015</v>
      </c>
      <c r="V3916">
        <f t="shared" si="371"/>
        <v>4</v>
      </c>
    </row>
    <row r="3917" spans="1:22" ht="60" hidden="1" x14ac:dyDescent="0.25">
      <c r="A3917">
        <v>3915</v>
      </c>
      <c r="B3917" s="8" t="s">
        <v>3912</v>
      </c>
      <c r="C3917" s="3" t="s">
        <v>8023</v>
      </c>
      <c r="D3917" s="1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7"/>
        <v>0</v>
      </c>
      <c r="P3917">
        <f t="shared" si="366"/>
        <v>5</v>
      </c>
      <c r="Q3917" s="9" t="s">
        <v>8315</v>
      </c>
      <c r="R3917" t="s">
        <v>8316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>
        <f t="shared" si="371"/>
        <v>5</v>
      </c>
    </row>
    <row r="3918" spans="1:22" ht="60" hidden="1" x14ac:dyDescent="0.25">
      <c r="A3918">
        <v>3916</v>
      </c>
      <c r="B3918" s="8" t="s">
        <v>3913</v>
      </c>
      <c r="C3918" s="3" t="s">
        <v>8024</v>
      </c>
      <c r="D3918" s="1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7"/>
        <v>0</v>
      </c>
      <c r="P3918">
        <f t="shared" si="366"/>
        <v>0</v>
      </c>
      <c r="Q3918" s="9" t="s">
        <v>8315</v>
      </c>
      <c r="R3918" t="s">
        <v>8316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>
        <f t="shared" si="371"/>
        <v>5</v>
      </c>
    </row>
    <row r="3919" spans="1:22" ht="45" hidden="1" x14ac:dyDescent="0.25">
      <c r="A3919">
        <v>3917</v>
      </c>
      <c r="B3919" s="8" t="s">
        <v>3914</v>
      </c>
      <c r="C3919" s="3" t="s">
        <v>8025</v>
      </c>
      <c r="D3919" s="1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7"/>
        <v>0</v>
      </c>
      <c r="P3919">
        <f t="shared" si="366"/>
        <v>10</v>
      </c>
      <c r="Q3919" s="9" t="s">
        <v>8315</v>
      </c>
      <c r="R3919" t="s">
        <v>8316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>
        <f t="shared" si="371"/>
        <v>8</v>
      </c>
    </row>
    <row r="3920" spans="1:22" ht="60" x14ac:dyDescent="0.25">
      <c r="A3920">
        <v>3918</v>
      </c>
      <c r="B3920" s="8" t="s">
        <v>3915</v>
      </c>
      <c r="C3920" s="3" t="s">
        <v>8026</v>
      </c>
      <c r="D3920" s="2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7"/>
        <v>0</v>
      </c>
      <c r="P3920">
        <f t="shared" si="366"/>
        <v>40</v>
      </c>
      <c r="Q3920" s="9" t="s">
        <v>8315</v>
      </c>
      <c r="R3920" t="s">
        <v>8316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>
        <f t="shared" si="371"/>
        <v>7</v>
      </c>
    </row>
    <row r="3921" spans="1:22" ht="45" hidden="1" x14ac:dyDescent="0.25">
      <c r="A3921">
        <v>3919</v>
      </c>
      <c r="B3921" s="8" t="s">
        <v>3916</v>
      </c>
      <c r="C3921" s="3" t="s">
        <v>8027</v>
      </c>
      <c r="D3921" s="1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7"/>
        <v>2</v>
      </c>
      <c r="P3921">
        <f t="shared" si="366"/>
        <v>30</v>
      </c>
      <c r="Q3921" s="9" t="s">
        <v>8315</v>
      </c>
      <c r="R3921" t="s">
        <v>8316</v>
      </c>
      <c r="S3921" s="13">
        <f t="shared" si="368"/>
        <v>42358.684872685189</v>
      </c>
      <c r="T3921" s="13">
        <f t="shared" si="369"/>
        <v>42387</v>
      </c>
      <c r="U3921">
        <f t="shared" si="370"/>
        <v>2015</v>
      </c>
      <c r="V3921">
        <f t="shared" si="371"/>
        <v>12</v>
      </c>
    </row>
    <row r="3922" spans="1:22" ht="60" hidden="1" x14ac:dyDescent="0.25">
      <c r="A3922">
        <v>3920</v>
      </c>
      <c r="B3922" s="8" t="s">
        <v>3917</v>
      </c>
      <c r="C3922" s="3" t="s">
        <v>8028</v>
      </c>
      <c r="D3922" s="1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7"/>
        <v>5</v>
      </c>
      <c r="P3922">
        <f t="shared" si="366"/>
        <v>45</v>
      </c>
      <c r="Q3922" s="9" t="s">
        <v>8315</v>
      </c>
      <c r="R3922" t="s">
        <v>8316</v>
      </c>
      <c r="S3922" s="13">
        <f t="shared" si="368"/>
        <v>42657.38726851852</v>
      </c>
      <c r="T3922" s="13">
        <f t="shared" si="369"/>
        <v>42687.428935185191</v>
      </c>
      <c r="U3922">
        <f t="shared" si="370"/>
        <v>2016</v>
      </c>
      <c r="V3922">
        <f t="shared" si="371"/>
        <v>10</v>
      </c>
    </row>
    <row r="3923" spans="1:22" ht="60" hidden="1" x14ac:dyDescent="0.25">
      <c r="A3923">
        <v>3921</v>
      </c>
      <c r="B3923" s="8" t="s">
        <v>3918</v>
      </c>
      <c r="C3923" s="3" t="s">
        <v>8029</v>
      </c>
      <c r="D3923" s="1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7"/>
        <v>0</v>
      </c>
      <c r="P3923">
        <f t="shared" si="366"/>
        <v>0</v>
      </c>
      <c r="Q3923" s="9" t="s">
        <v>8315</v>
      </c>
      <c r="R3923" t="s">
        <v>8316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2014</v>
      </c>
      <c r="V3923">
        <f t="shared" si="371"/>
        <v>10</v>
      </c>
    </row>
    <row r="3924" spans="1:22" ht="60" hidden="1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7"/>
        <v>8</v>
      </c>
      <c r="P3924">
        <f t="shared" si="366"/>
        <v>10.17</v>
      </c>
      <c r="Q3924" s="9" t="s">
        <v>8315</v>
      </c>
      <c r="R3924" t="s">
        <v>8316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>
        <f t="shared" si="371"/>
        <v>1</v>
      </c>
    </row>
    <row r="3925" spans="1:22" ht="60" hidden="1" x14ac:dyDescent="0.25">
      <c r="A3925">
        <v>3923</v>
      </c>
      <c r="B3925" s="8" t="s">
        <v>3920</v>
      </c>
      <c r="C3925" s="3" t="s">
        <v>8031</v>
      </c>
      <c r="D3925" s="1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7"/>
        <v>12</v>
      </c>
      <c r="P3925">
        <f t="shared" si="366"/>
        <v>81.41</v>
      </c>
      <c r="Q3925" s="9" t="s">
        <v>8315</v>
      </c>
      <c r="R3925" t="s">
        <v>8316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>
        <f t="shared" si="371"/>
        <v>3</v>
      </c>
    </row>
    <row r="3926" spans="1:22" ht="45" hidden="1" x14ac:dyDescent="0.25">
      <c r="A3926">
        <v>3924</v>
      </c>
      <c r="B3926" s="8" t="s">
        <v>3921</v>
      </c>
      <c r="C3926" s="3" t="s">
        <v>8032</v>
      </c>
      <c r="D3926" s="18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7"/>
        <v>15</v>
      </c>
      <c r="P3926">
        <f t="shared" si="366"/>
        <v>57.25</v>
      </c>
      <c r="Q3926" s="9" t="s">
        <v>8315</v>
      </c>
      <c r="R3926" t="s">
        <v>8316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>
        <f t="shared" si="371"/>
        <v>5</v>
      </c>
    </row>
    <row r="3927" spans="1:22" ht="45" hidden="1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7"/>
        <v>10</v>
      </c>
      <c r="P3927">
        <f t="shared" si="366"/>
        <v>5</v>
      </c>
      <c r="Q3927" s="9" t="s">
        <v>8315</v>
      </c>
      <c r="R3927" t="s">
        <v>8316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>
        <f t="shared" si="371"/>
        <v>6</v>
      </c>
    </row>
    <row r="3928" spans="1:22" ht="45" hidden="1" x14ac:dyDescent="0.25">
      <c r="A3928">
        <v>3926</v>
      </c>
      <c r="B3928" s="8" t="s">
        <v>3923</v>
      </c>
      <c r="C3928" s="3" t="s">
        <v>8034</v>
      </c>
      <c r="D3928" s="1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7"/>
        <v>0</v>
      </c>
      <c r="P3928">
        <f t="shared" si="366"/>
        <v>15</v>
      </c>
      <c r="Q3928" s="9" t="s">
        <v>8315</v>
      </c>
      <c r="R3928" t="s">
        <v>8316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>
        <f t="shared" si="371"/>
        <v>11</v>
      </c>
    </row>
    <row r="3929" spans="1:22" ht="60" hidden="1" x14ac:dyDescent="0.25">
      <c r="A3929">
        <v>3927</v>
      </c>
      <c r="B3929" s="8" t="s">
        <v>3924</v>
      </c>
      <c r="C3929" s="3" t="s">
        <v>8035</v>
      </c>
      <c r="D3929" s="1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7"/>
        <v>1</v>
      </c>
      <c r="P3929">
        <f t="shared" si="366"/>
        <v>12.5</v>
      </c>
      <c r="Q3929" s="9" t="s">
        <v>8315</v>
      </c>
      <c r="R3929" t="s">
        <v>8316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>
        <f t="shared" si="371"/>
        <v>7</v>
      </c>
    </row>
    <row r="3930" spans="1:22" ht="60" hidden="1" x14ac:dyDescent="0.25">
      <c r="A3930">
        <v>3928</v>
      </c>
      <c r="B3930" s="8" t="s">
        <v>3925</v>
      </c>
      <c r="C3930" s="3" t="s">
        <v>8036</v>
      </c>
      <c r="D3930" s="1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7"/>
        <v>13</v>
      </c>
      <c r="P3930">
        <f t="shared" si="366"/>
        <v>93</v>
      </c>
      <c r="Q3930" s="9" t="s">
        <v>8315</v>
      </c>
      <c r="R3930" t="s">
        <v>8316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>
        <f t="shared" si="371"/>
        <v>9</v>
      </c>
    </row>
    <row r="3931" spans="1:22" ht="60" hidden="1" x14ac:dyDescent="0.25">
      <c r="A3931">
        <v>3929</v>
      </c>
      <c r="B3931" s="8" t="s">
        <v>3926</v>
      </c>
      <c r="C3931" s="3" t="s">
        <v>8037</v>
      </c>
      <c r="D3931" s="19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7"/>
        <v>2</v>
      </c>
      <c r="P3931">
        <f t="shared" si="366"/>
        <v>32.36</v>
      </c>
      <c r="Q3931" s="9" t="s">
        <v>8315</v>
      </c>
      <c r="R3931" t="s">
        <v>8316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>
        <f t="shared" si="371"/>
        <v>8</v>
      </c>
    </row>
    <row r="3932" spans="1:22" ht="60" hidden="1" x14ac:dyDescent="0.25">
      <c r="A3932">
        <v>3930</v>
      </c>
      <c r="B3932" s="8" t="s">
        <v>3927</v>
      </c>
      <c r="C3932" s="3" t="s">
        <v>8038</v>
      </c>
      <c r="D3932" s="17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7"/>
        <v>0</v>
      </c>
      <c r="P3932">
        <f t="shared" si="366"/>
        <v>0</v>
      </c>
      <c r="Q3932" s="9" t="s">
        <v>8315</v>
      </c>
      <c r="R3932" t="s">
        <v>8316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2016</v>
      </c>
      <c r="V3932">
        <f t="shared" si="371"/>
        <v>3</v>
      </c>
    </row>
    <row r="3933" spans="1:22" ht="60" hidden="1" x14ac:dyDescent="0.25">
      <c r="A3933">
        <v>3931</v>
      </c>
      <c r="B3933" s="8" t="s">
        <v>3928</v>
      </c>
      <c r="C3933" s="3" t="s">
        <v>8039</v>
      </c>
      <c r="D3933" s="1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7"/>
        <v>0</v>
      </c>
      <c r="P3933">
        <f t="shared" ref="P3933:P3996" si="372">IFERROR(ROUND(E3933/L3933,2),0)</f>
        <v>0</v>
      </c>
      <c r="Q3933" s="9" t="s">
        <v>8315</v>
      </c>
      <c r="R3933" t="s">
        <v>8316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>
        <f t="shared" si="371"/>
        <v>8</v>
      </c>
    </row>
    <row r="3934" spans="1:22" ht="60" hidden="1" x14ac:dyDescent="0.25">
      <c r="A3934">
        <v>3932</v>
      </c>
      <c r="B3934" s="8" t="s">
        <v>3929</v>
      </c>
      <c r="C3934" s="3" t="s">
        <v>8040</v>
      </c>
      <c r="D3934" s="17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7"/>
        <v>0</v>
      </c>
      <c r="P3934">
        <f t="shared" si="372"/>
        <v>1</v>
      </c>
      <c r="Q3934" s="9" t="s">
        <v>8315</v>
      </c>
      <c r="R3934" t="s">
        <v>8316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>
        <f t="shared" si="371"/>
        <v>2</v>
      </c>
    </row>
    <row r="3935" spans="1:22" ht="60" hidden="1" x14ac:dyDescent="0.25">
      <c r="A3935">
        <v>3933</v>
      </c>
      <c r="B3935" s="8" t="s">
        <v>3930</v>
      </c>
      <c r="C3935" s="3" t="s">
        <v>8041</v>
      </c>
      <c r="D3935" s="1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7"/>
        <v>16</v>
      </c>
      <c r="P3935">
        <f t="shared" si="372"/>
        <v>91.83</v>
      </c>
      <c r="Q3935" s="9" t="s">
        <v>8315</v>
      </c>
      <c r="R3935" t="s">
        <v>8316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>
        <f t="shared" si="371"/>
        <v>6</v>
      </c>
    </row>
    <row r="3936" spans="1:22" ht="45" hidden="1" x14ac:dyDescent="0.25">
      <c r="A3936">
        <v>3934</v>
      </c>
      <c r="B3936" s="8" t="s">
        <v>3931</v>
      </c>
      <c r="C3936" s="3" t="s">
        <v>8042</v>
      </c>
      <c r="D3936" s="1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7"/>
        <v>11</v>
      </c>
      <c r="P3936">
        <f t="shared" si="372"/>
        <v>45.83</v>
      </c>
      <c r="Q3936" s="9" t="s">
        <v>8315</v>
      </c>
      <c r="R3936" t="s">
        <v>8316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>
        <f t="shared" si="371"/>
        <v>8</v>
      </c>
    </row>
    <row r="3937" spans="1:22" ht="60" hidden="1" x14ac:dyDescent="0.25">
      <c r="A3937">
        <v>3935</v>
      </c>
      <c r="B3937" s="8" t="s">
        <v>3932</v>
      </c>
      <c r="C3937" s="3" t="s">
        <v>8043</v>
      </c>
      <c r="D3937" s="1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7"/>
        <v>44</v>
      </c>
      <c r="P3937">
        <f t="shared" si="372"/>
        <v>57.17</v>
      </c>
      <c r="Q3937" s="9" t="s">
        <v>8315</v>
      </c>
      <c r="R3937" t="s">
        <v>8316</v>
      </c>
      <c r="S3937" s="13">
        <f t="shared" si="368"/>
        <v>42221.656782407401</v>
      </c>
      <c r="T3937" s="13">
        <f t="shared" si="369"/>
        <v>42281.656782407401</v>
      </c>
      <c r="U3937">
        <f t="shared" si="370"/>
        <v>2015</v>
      </c>
      <c r="V3937">
        <f t="shared" si="371"/>
        <v>8</v>
      </c>
    </row>
    <row r="3938" spans="1:22" ht="60" hidden="1" x14ac:dyDescent="0.25">
      <c r="A3938">
        <v>3936</v>
      </c>
      <c r="B3938" s="8" t="s">
        <v>3933</v>
      </c>
      <c r="C3938" s="3" t="s">
        <v>8044</v>
      </c>
      <c r="D3938" s="19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7"/>
        <v>0</v>
      </c>
      <c r="P3938">
        <f t="shared" si="372"/>
        <v>0</v>
      </c>
      <c r="Q3938" s="9" t="s">
        <v>8315</v>
      </c>
      <c r="R3938" t="s">
        <v>8316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>
        <f t="shared" si="371"/>
        <v>11</v>
      </c>
    </row>
    <row r="3939" spans="1:22" ht="45" hidden="1" x14ac:dyDescent="0.25">
      <c r="A3939">
        <v>3937</v>
      </c>
      <c r="B3939" s="8" t="s">
        <v>3934</v>
      </c>
      <c r="C3939" s="3" t="s">
        <v>8045</v>
      </c>
      <c r="D3939" s="1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7"/>
        <v>86</v>
      </c>
      <c r="P3939">
        <f t="shared" si="372"/>
        <v>248.5</v>
      </c>
      <c r="Q3939" s="9" t="s">
        <v>8315</v>
      </c>
      <c r="R3939" t="s">
        <v>8316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>
        <f t="shared" si="371"/>
        <v>6</v>
      </c>
    </row>
    <row r="3940" spans="1:22" ht="60" hidden="1" x14ac:dyDescent="0.25">
      <c r="A3940">
        <v>3938</v>
      </c>
      <c r="B3940" s="8" t="s">
        <v>3935</v>
      </c>
      <c r="C3940" s="3" t="s">
        <v>8046</v>
      </c>
      <c r="D3940" s="1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7"/>
        <v>12</v>
      </c>
      <c r="P3940">
        <f t="shared" si="372"/>
        <v>79.400000000000006</v>
      </c>
      <c r="Q3940" s="9" t="s">
        <v>8315</v>
      </c>
      <c r="R3940" t="s">
        <v>8316</v>
      </c>
      <c r="S3940" s="13">
        <f t="shared" si="368"/>
        <v>42151.905717592599</v>
      </c>
      <c r="T3940" s="13">
        <f t="shared" si="369"/>
        <v>42182.905717592599</v>
      </c>
      <c r="U3940">
        <f t="shared" si="370"/>
        <v>2015</v>
      </c>
      <c r="V3940">
        <f t="shared" si="371"/>
        <v>5</v>
      </c>
    </row>
    <row r="3941" spans="1:22" ht="60" hidden="1" x14ac:dyDescent="0.25">
      <c r="A3941">
        <v>3939</v>
      </c>
      <c r="B3941" s="8" t="s">
        <v>3936</v>
      </c>
      <c r="C3941" s="3" t="s">
        <v>8047</v>
      </c>
      <c r="D3941" s="1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7"/>
        <v>0</v>
      </c>
      <c r="P3941">
        <f t="shared" si="372"/>
        <v>5</v>
      </c>
      <c r="Q3941" s="9" t="s">
        <v>8315</v>
      </c>
      <c r="R3941" t="s">
        <v>8316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>
        <f t="shared" si="371"/>
        <v>10</v>
      </c>
    </row>
    <row r="3942" spans="1:22" ht="60" hidden="1" x14ac:dyDescent="0.25">
      <c r="A3942">
        <v>3940</v>
      </c>
      <c r="B3942" s="8" t="s">
        <v>3937</v>
      </c>
      <c r="C3942" s="3" t="s">
        <v>8048</v>
      </c>
      <c r="D3942" s="1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7"/>
        <v>0</v>
      </c>
      <c r="P3942">
        <f t="shared" si="372"/>
        <v>5.5</v>
      </c>
      <c r="Q3942" s="9" t="s">
        <v>8315</v>
      </c>
      <c r="R3942" t="s">
        <v>8316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2014</v>
      </c>
      <c r="V3942">
        <f t="shared" si="371"/>
        <v>11</v>
      </c>
    </row>
    <row r="3943" spans="1:22" ht="75" hidden="1" x14ac:dyDescent="0.25">
      <c r="A3943">
        <v>3941</v>
      </c>
      <c r="B3943" s="8" t="s">
        <v>3938</v>
      </c>
      <c r="C3943" s="3" t="s">
        <v>8049</v>
      </c>
      <c r="D3943" s="1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7"/>
        <v>1</v>
      </c>
      <c r="P3943">
        <f t="shared" si="372"/>
        <v>25</v>
      </c>
      <c r="Q3943" s="9" t="s">
        <v>8315</v>
      </c>
      <c r="R3943" t="s">
        <v>8316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>
        <f t="shared" si="371"/>
        <v>10</v>
      </c>
    </row>
    <row r="3944" spans="1:22" ht="45" hidden="1" x14ac:dyDescent="0.25">
      <c r="A3944">
        <v>3942</v>
      </c>
      <c r="B3944" s="8" t="s">
        <v>3939</v>
      </c>
      <c r="C3944" s="3" t="s">
        <v>8050</v>
      </c>
      <c r="D3944" s="1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7"/>
        <v>0</v>
      </c>
      <c r="P3944">
        <f t="shared" si="372"/>
        <v>0</v>
      </c>
      <c r="Q3944" s="9" t="s">
        <v>8315</v>
      </c>
      <c r="R3944" t="s">
        <v>8316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>
        <f t="shared" si="371"/>
        <v>4</v>
      </c>
    </row>
    <row r="3945" spans="1:22" ht="45" hidden="1" x14ac:dyDescent="0.25">
      <c r="A3945">
        <v>3943</v>
      </c>
      <c r="B3945" s="8" t="s">
        <v>3940</v>
      </c>
      <c r="C3945" s="3" t="s">
        <v>8051</v>
      </c>
      <c r="D3945" s="1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7"/>
        <v>36</v>
      </c>
      <c r="P3945">
        <f t="shared" si="372"/>
        <v>137.08000000000001</v>
      </c>
      <c r="Q3945" s="9" t="s">
        <v>8315</v>
      </c>
      <c r="R3945" t="s">
        <v>8316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>
        <f t="shared" si="371"/>
        <v>10</v>
      </c>
    </row>
    <row r="3946" spans="1:22" ht="60" hidden="1" x14ac:dyDescent="0.25">
      <c r="A3946">
        <v>3944</v>
      </c>
      <c r="B3946" s="8" t="s">
        <v>3941</v>
      </c>
      <c r="C3946" s="3" t="s">
        <v>8052</v>
      </c>
      <c r="D3946" s="1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7"/>
        <v>0</v>
      </c>
      <c r="P3946">
        <f t="shared" si="372"/>
        <v>0</v>
      </c>
      <c r="Q3946" s="9" t="s">
        <v>8315</v>
      </c>
      <c r="R3946" t="s">
        <v>8316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>
        <f t="shared" si="371"/>
        <v>7</v>
      </c>
    </row>
    <row r="3947" spans="1:22" ht="60" hidden="1" x14ac:dyDescent="0.25">
      <c r="A3947">
        <v>3945</v>
      </c>
      <c r="B3947" s="8" t="s">
        <v>3942</v>
      </c>
      <c r="C3947" s="3" t="s">
        <v>8053</v>
      </c>
      <c r="D3947" s="1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7"/>
        <v>0</v>
      </c>
      <c r="P3947">
        <f t="shared" si="372"/>
        <v>5</v>
      </c>
      <c r="Q3947" s="9" t="s">
        <v>8315</v>
      </c>
      <c r="R3947" t="s">
        <v>8316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>
        <f t="shared" si="371"/>
        <v>4</v>
      </c>
    </row>
    <row r="3948" spans="1:22" ht="30" hidden="1" x14ac:dyDescent="0.25">
      <c r="A3948">
        <v>3946</v>
      </c>
      <c r="B3948" s="8" t="s">
        <v>3943</v>
      </c>
      <c r="C3948" s="3" t="s">
        <v>8054</v>
      </c>
      <c r="D3948" s="1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7"/>
        <v>3</v>
      </c>
      <c r="P3948">
        <f t="shared" si="372"/>
        <v>39</v>
      </c>
      <c r="Q3948" s="9" t="s">
        <v>8315</v>
      </c>
      <c r="R3948" t="s">
        <v>8316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>
        <f t="shared" si="371"/>
        <v>1</v>
      </c>
    </row>
    <row r="3949" spans="1:22" ht="60" hidden="1" x14ac:dyDescent="0.25">
      <c r="A3949">
        <v>3947</v>
      </c>
      <c r="B3949" s="8" t="s">
        <v>3944</v>
      </c>
      <c r="C3949" s="3" t="s">
        <v>8055</v>
      </c>
      <c r="D3949" s="1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7"/>
        <v>3</v>
      </c>
      <c r="P3949">
        <f t="shared" si="372"/>
        <v>50.5</v>
      </c>
      <c r="Q3949" s="9" t="s">
        <v>8315</v>
      </c>
      <c r="R3949" t="s">
        <v>8316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>
        <f t="shared" si="371"/>
        <v>9</v>
      </c>
    </row>
    <row r="3950" spans="1:22" ht="60" hidden="1" x14ac:dyDescent="0.25">
      <c r="A3950">
        <v>3948</v>
      </c>
      <c r="B3950" s="8" t="s">
        <v>3945</v>
      </c>
      <c r="C3950" s="3" t="s">
        <v>8056</v>
      </c>
      <c r="D3950" s="21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7"/>
        <v>0</v>
      </c>
      <c r="P3950">
        <f t="shared" si="372"/>
        <v>0</v>
      </c>
      <c r="Q3950" s="9" t="s">
        <v>8315</v>
      </c>
      <c r="R3950" t="s">
        <v>8316</v>
      </c>
      <c r="S3950" s="13">
        <f t="shared" si="368"/>
        <v>41829.325497685182</v>
      </c>
      <c r="T3950" s="13">
        <f t="shared" si="369"/>
        <v>41889.325497685182</v>
      </c>
      <c r="U3950">
        <f t="shared" si="370"/>
        <v>2014</v>
      </c>
      <c r="V3950">
        <f t="shared" si="371"/>
        <v>7</v>
      </c>
    </row>
    <row r="3951" spans="1:22" ht="60" hidden="1" x14ac:dyDescent="0.25">
      <c r="A3951">
        <v>3949</v>
      </c>
      <c r="B3951" s="8" t="s">
        <v>3946</v>
      </c>
      <c r="C3951" s="3" t="s">
        <v>8057</v>
      </c>
      <c r="D3951" s="1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7"/>
        <v>16</v>
      </c>
      <c r="P3951">
        <f t="shared" si="372"/>
        <v>49.28</v>
      </c>
      <c r="Q3951" s="9" t="s">
        <v>8315</v>
      </c>
      <c r="R3951" t="s">
        <v>8316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>
        <f t="shared" si="371"/>
        <v>1</v>
      </c>
    </row>
    <row r="3952" spans="1:22" ht="60" hidden="1" x14ac:dyDescent="0.25">
      <c r="A3952">
        <v>3950</v>
      </c>
      <c r="B3952" s="8" t="s">
        <v>3947</v>
      </c>
      <c r="C3952" s="3" t="s">
        <v>8058</v>
      </c>
      <c r="D3952" s="1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7"/>
        <v>1</v>
      </c>
      <c r="P3952">
        <f t="shared" si="372"/>
        <v>25</v>
      </c>
      <c r="Q3952" s="9" t="s">
        <v>8315</v>
      </c>
      <c r="R3952" t="s">
        <v>8316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>
        <f t="shared" si="371"/>
        <v>3</v>
      </c>
    </row>
    <row r="3953" spans="1:22" ht="60" x14ac:dyDescent="0.25">
      <c r="A3953">
        <v>3951</v>
      </c>
      <c r="B3953" s="8" t="s">
        <v>3948</v>
      </c>
      <c r="C3953" s="3" t="s">
        <v>6961</v>
      </c>
      <c r="D3953" s="2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7"/>
        <v>0</v>
      </c>
      <c r="P3953">
        <f t="shared" si="372"/>
        <v>1</v>
      </c>
      <c r="Q3953" s="9" t="s">
        <v>8315</v>
      </c>
      <c r="R3953" t="s">
        <v>8316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>
        <f t="shared" si="371"/>
        <v>3</v>
      </c>
    </row>
    <row r="3954" spans="1:22" ht="60" hidden="1" x14ac:dyDescent="0.25">
      <c r="A3954">
        <v>3952</v>
      </c>
      <c r="B3954" s="8" t="s">
        <v>3949</v>
      </c>
      <c r="C3954" s="3" t="s">
        <v>8059</v>
      </c>
      <c r="D3954" s="20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7"/>
        <v>0</v>
      </c>
      <c r="P3954">
        <f t="shared" si="372"/>
        <v>25</v>
      </c>
      <c r="Q3954" s="9" t="s">
        <v>8315</v>
      </c>
      <c r="R3954" t="s">
        <v>8316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>
        <f t="shared" si="371"/>
        <v>8</v>
      </c>
    </row>
    <row r="3955" spans="1:22" ht="45" hidden="1" x14ac:dyDescent="0.25">
      <c r="A3955">
        <v>3953</v>
      </c>
      <c r="B3955" s="8" t="s">
        <v>3950</v>
      </c>
      <c r="C3955" s="3" t="s">
        <v>8060</v>
      </c>
      <c r="D3955" s="18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7"/>
        <v>0</v>
      </c>
      <c r="P3955">
        <f t="shared" si="372"/>
        <v>0</v>
      </c>
      <c r="Q3955" s="9" t="s">
        <v>8315</v>
      </c>
      <c r="R3955" t="s">
        <v>8316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>
        <f t="shared" si="371"/>
        <v>6</v>
      </c>
    </row>
    <row r="3956" spans="1:22" ht="60" hidden="1" x14ac:dyDescent="0.25">
      <c r="A3956">
        <v>3954</v>
      </c>
      <c r="B3956" s="8" t="s">
        <v>3951</v>
      </c>
      <c r="C3956" s="3" t="s">
        <v>8061</v>
      </c>
      <c r="D3956" s="20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7"/>
        <v>0</v>
      </c>
      <c r="P3956">
        <f t="shared" si="372"/>
        <v>0</v>
      </c>
      <c r="Q3956" s="9" t="s">
        <v>8315</v>
      </c>
      <c r="R3956" t="s">
        <v>8316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>
        <f t="shared" si="371"/>
        <v>5</v>
      </c>
    </row>
    <row r="3957" spans="1:22" ht="60" hidden="1" x14ac:dyDescent="0.25">
      <c r="A3957">
        <v>3955</v>
      </c>
      <c r="B3957" s="8" t="s">
        <v>3952</v>
      </c>
      <c r="C3957" s="3" t="s">
        <v>8062</v>
      </c>
      <c r="D3957" s="1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7"/>
        <v>24</v>
      </c>
      <c r="P3957">
        <f t="shared" si="372"/>
        <v>53.13</v>
      </c>
      <c r="Q3957" s="9" t="s">
        <v>8315</v>
      </c>
      <c r="R3957" t="s">
        <v>8316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>
        <f t="shared" si="371"/>
        <v>10</v>
      </c>
    </row>
    <row r="3958" spans="1:22" ht="60" hidden="1" x14ac:dyDescent="0.25">
      <c r="A3958">
        <v>3956</v>
      </c>
      <c r="B3958" s="8" t="s">
        <v>3953</v>
      </c>
      <c r="C3958" s="3" t="s">
        <v>8063</v>
      </c>
      <c r="D3958" s="1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7"/>
        <v>0</v>
      </c>
      <c r="P3958">
        <f t="shared" si="372"/>
        <v>0</v>
      </c>
      <c r="Q3958" s="9" t="s">
        <v>8315</v>
      </c>
      <c r="R3958" t="s">
        <v>8316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>
        <f t="shared" si="371"/>
        <v>3</v>
      </c>
    </row>
    <row r="3959" spans="1:22" ht="45" hidden="1" x14ac:dyDescent="0.25">
      <c r="A3959">
        <v>3957</v>
      </c>
      <c r="B3959" s="8" t="s">
        <v>3954</v>
      </c>
      <c r="C3959" s="3" t="s">
        <v>8064</v>
      </c>
      <c r="D3959" s="20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7"/>
        <v>0</v>
      </c>
      <c r="P3959">
        <f t="shared" si="372"/>
        <v>7</v>
      </c>
      <c r="Q3959" s="9" t="s">
        <v>8315</v>
      </c>
      <c r="R3959" t="s">
        <v>8316</v>
      </c>
      <c r="S3959" s="13">
        <f t="shared" si="368"/>
        <v>42513.976319444439</v>
      </c>
      <c r="T3959" s="13">
        <f t="shared" si="369"/>
        <v>42559.976319444439</v>
      </c>
      <c r="U3959">
        <f t="shared" si="370"/>
        <v>2016</v>
      </c>
      <c r="V3959">
        <f t="shared" si="371"/>
        <v>5</v>
      </c>
    </row>
    <row r="3960" spans="1:22" ht="60" hidden="1" x14ac:dyDescent="0.25">
      <c r="A3960">
        <v>3958</v>
      </c>
      <c r="B3960" s="8" t="s">
        <v>3955</v>
      </c>
      <c r="C3960" s="3" t="s">
        <v>8065</v>
      </c>
      <c r="D3960" s="1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7"/>
        <v>32</v>
      </c>
      <c r="P3960">
        <f t="shared" si="372"/>
        <v>40.06</v>
      </c>
      <c r="Q3960" s="9" t="s">
        <v>8315</v>
      </c>
      <c r="R3960" t="s">
        <v>8316</v>
      </c>
      <c r="S3960" s="13">
        <f t="shared" si="368"/>
        <v>41816.950370370374</v>
      </c>
      <c r="T3960" s="13">
        <f t="shared" si="369"/>
        <v>41853.583333333336</v>
      </c>
      <c r="U3960">
        <f t="shared" si="370"/>
        <v>2014</v>
      </c>
      <c r="V3960">
        <f t="shared" si="371"/>
        <v>6</v>
      </c>
    </row>
    <row r="3961" spans="1:22" ht="60" hidden="1" x14ac:dyDescent="0.25">
      <c r="A3961">
        <v>3959</v>
      </c>
      <c r="B3961" s="8" t="s">
        <v>3956</v>
      </c>
      <c r="C3961" s="3" t="s">
        <v>8066</v>
      </c>
      <c r="D3961" s="1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7"/>
        <v>24</v>
      </c>
      <c r="P3961">
        <f t="shared" si="372"/>
        <v>24.33</v>
      </c>
      <c r="Q3961" s="9" t="s">
        <v>8315</v>
      </c>
      <c r="R3961" t="s">
        <v>8316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>
        <f t="shared" si="371"/>
        <v>8</v>
      </c>
    </row>
    <row r="3962" spans="1:22" ht="60" hidden="1" x14ac:dyDescent="0.25">
      <c r="A3962">
        <v>3960</v>
      </c>
      <c r="B3962" s="8" t="s">
        <v>3957</v>
      </c>
      <c r="C3962" s="3" t="s">
        <v>8067</v>
      </c>
      <c r="D3962" s="1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7"/>
        <v>2</v>
      </c>
      <c r="P3962">
        <f t="shared" si="372"/>
        <v>11.25</v>
      </c>
      <c r="Q3962" s="9" t="s">
        <v>8315</v>
      </c>
      <c r="R3962" t="s">
        <v>8316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2015</v>
      </c>
      <c r="V3962">
        <f t="shared" si="371"/>
        <v>12</v>
      </c>
    </row>
    <row r="3963" spans="1:22" ht="60" hidden="1" x14ac:dyDescent="0.25">
      <c r="A3963">
        <v>3961</v>
      </c>
      <c r="B3963" s="8" t="s">
        <v>3958</v>
      </c>
      <c r="C3963" s="3" t="s">
        <v>8068</v>
      </c>
      <c r="D3963" s="1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7"/>
        <v>0</v>
      </c>
      <c r="P3963">
        <f t="shared" si="372"/>
        <v>10.5</v>
      </c>
      <c r="Q3963" s="9" t="s">
        <v>8315</v>
      </c>
      <c r="R3963" t="s">
        <v>8316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>
        <f t="shared" si="371"/>
        <v>4</v>
      </c>
    </row>
    <row r="3964" spans="1:22" ht="60" hidden="1" x14ac:dyDescent="0.25">
      <c r="A3964">
        <v>3962</v>
      </c>
      <c r="B3964" s="8" t="s">
        <v>3959</v>
      </c>
      <c r="C3964" s="3" t="s">
        <v>8069</v>
      </c>
      <c r="D3964" s="1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7"/>
        <v>3</v>
      </c>
      <c r="P3964">
        <f t="shared" si="372"/>
        <v>15</v>
      </c>
      <c r="Q3964" s="9" t="s">
        <v>8315</v>
      </c>
      <c r="R3964" t="s">
        <v>8316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>
        <f t="shared" si="371"/>
        <v>11</v>
      </c>
    </row>
    <row r="3965" spans="1:22" ht="60" hidden="1" x14ac:dyDescent="0.25">
      <c r="A3965">
        <v>3963</v>
      </c>
      <c r="B3965" s="8" t="s">
        <v>3960</v>
      </c>
      <c r="C3965" s="3" t="s">
        <v>8070</v>
      </c>
      <c r="D3965" s="17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7"/>
        <v>0</v>
      </c>
      <c r="P3965">
        <f t="shared" si="372"/>
        <v>0</v>
      </c>
      <c r="Q3965" s="9" t="s">
        <v>8315</v>
      </c>
      <c r="R3965" t="s">
        <v>8316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>
        <f t="shared" si="371"/>
        <v>10</v>
      </c>
    </row>
    <row r="3966" spans="1:22" ht="45" hidden="1" x14ac:dyDescent="0.25">
      <c r="A3966">
        <v>3964</v>
      </c>
      <c r="B3966" s="8" t="s">
        <v>3961</v>
      </c>
      <c r="C3966" s="3" t="s">
        <v>8071</v>
      </c>
      <c r="D3966" s="1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7"/>
        <v>6</v>
      </c>
      <c r="P3966">
        <f t="shared" si="372"/>
        <v>42</v>
      </c>
      <c r="Q3966" s="9" t="s">
        <v>8315</v>
      </c>
      <c r="R3966" t="s">
        <v>8316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>
        <f t="shared" si="371"/>
        <v>2</v>
      </c>
    </row>
    <row r="3967" spans="1:22" ht="60" hidden="1" x14ac:dyDescent="0.25">
      <c r="A3967">
        <v>3965</v>
      </c>
      <c r="B3967" s="8" t="s">
        <v>3962</v>
      </c>
      <c r="C3967" s="3" t="s">
        <v>8072</v>
      </c>
      <c r="D3967" s="1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7"/>
        <v>14</v>
      </c>
      <c r="P3967">
        <f t="shared" si="372"/>
        <v>71.25</v>
      </c>
      <c r="Q3967" s="9" t="s">
        <v>8315</v>
      </c>
      <c r="R3967" t="s">
        <v>8316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>
        <f t="shared" si="371"/>
        <v>2</v>
      </c>
    </row>
    <row r="3968" spans="1:22" ht="60" hidden="1" x14ac:dyDescent="0.25">
      <c r="A3968">
        <v>3966</v>
      </c>
      <c r="B3968" s="8" t="s">
        <v>3963</v>
      </c>
      <c r="C3968" s="3" t="s">
        <v>8073</v>
      </c>
      <c r="D3968" s="1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7"/>
        <v>1</v>
      </c>
      <c r="P3968">
        <f t="shared" si="372"/>
        <v>22.5</v>
      </c>
      <c r="Q3968" s="9" t="s">
        <v>8315</v>
      </c>
      <c r="R3968" t="s">
        <v>8316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>
        <f t="shared" si="371"/>
        <v>6</v>
      </c>
    </row>
    <row r="3969" spans="1:22" ht="60" hidden="1" x14ac:dyDescent="0.25">
      <c r="A3969">
        <v>3967</v>
      </c>
      <c r="B3969" s="8" t="s">
        <v>3964</v>
      </c>
      <c r="C3969" s="3" t="s">
        <v>8074</v>
      </c>
      <c r="D3969" s="1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7"/>
        <v>24</v>
      </c>
      <c r="P3969">
        <f t="shared" si="372"/>
        <v>41</v>
      </c>
      <c r="Q3969" s="9" t="s">
        <v>8315</v>
      </c>
      <c r="R3969" t="s">
        <v>8316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>
        <f t="shared" si="371"/>
        <v>2</v>
      </c>
    </row>
    <row r="3970" spans="1:22" ht="45" hidden="1" x14ac:dyDescent="0.25">
      <c r="A3970">
        <v>3968</v>
      </c>
      <c r="B3970" s="8" t="s">
        <v>3965</v>
      </c>
      <c r="C3970" s="3" t="s">
        <v>8075</v>
      </c>
      <c r="D3970" s="1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7"/>
        <v>11</v>
      </c>
      <c r="P3970">
        <f t="shared" si="372"/>
        <v>47.91</v>
      </c>
      <c r="Q3970" s="9" t="s">
        <v>8315</v>
      </c>
      <c r="R3970" t="s">
        <v>8316</v>
      </c>
      <c r="S3970" s="13">
        <f t="shared" si="368"/>
        <v>42452.815659722226</v>
      </c>
      <c r="T3970" s="13">
        <f t="shared" si="369"/>
        <v>42512.815659722226</v>
      </c>
      <c r="U3970">
        <f t="shared" si="370"/>
        <v>2016</v>
      </c>
      <c r="V3970">
        <f t="shared" si="371"/>
        <v>3</v>
      </c>
    </row>
    <row r="3971" spans="1:22" ht="60" hidden="1" x14ac:dyDescent="0.25">
      <c r="A3971">
        <v>3969</v>
      </c>
      <c r="B3971" s="8" t="s">
        <v>3966</v>
      </c>
      <c r="C3971" s="3" t="s">
        <v>8076</v>
      </c>
      <c r="D3971" s="1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3">ROUND(E3971/D3971*100,0)</f>
        <v>7</v>
      </c>
      <c r="P3971">
        <f t="shared" si="372"/>
        <v>35.17</v>
      </c>
      <c r="Q3971" s="9" t="s">
        <v>8315</v>
      </c>
      <c r="R3971" t="s">
        <v>8316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>
        <f t="shared" ref="U3971:U4034" si="376">YEAR(S3971)</f>
        <v>2016</v>
      </c>
      <c r="V3971">
        <f t="shared" ref="V3971:V4034" si="377">MONTH(S3971)</f>
        <v>8</v>
      </c>
    </row>
    <row r="3972" spans="1:22" ht="60" hidden="1" x14ac:dyDescent="0.25">
      <c r="A3972">
        <v>3970</v>
      </c>
      <c r="B3972" s="8" t="s">
        <v>3967</v>
      </c>
      <c r="C3972" s="3" t="s">
        <v>8077</v>
      </c>
      <c r="D3972" s="18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3"/>
        <v>0</v>
      </c>
      <c r="P3972">
        <f t="shared" si="372"/>
        <v>5.5</v>
      </c>
      <c r="Q3972" s="9" t="s">
        <v>8315</v>
      </c>
      <c r="R3972" t="s">
        <v>8316</v>
      </c>
      <c r="S3972" s="13">
        <f t="shared" si="374"/>
        <v>42447.863553240735</v>
      </c>
      <c r="T3972" s="13">
        <f t="shared" si="375"/>
        <v>42477.863553240735</v>
      </c>
      <c r="U3972">
        <f t="shared" si="376"/>
        <v>2016</v>
      </c>
      <c r="V3972">
        <f t="shared" si="377"/>
        <v>3</v>
      </c>
    </row>
    <row r="3973" spans="1:22" ht="60" hidden="1" x14ac:dyDescent="0.25">
      <c r="A3973">
        <v>3971</v>
      </c>
      <c r="B3973" s="8" t="s">
        <v>3968</v>
      </c>
      <c r="C3973" s="3" t="s">
        <v>8078</v>
      </c>
      <c r="D3973" s="1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3"/>
        <v>1</v>
      </c>
      <c r="P3973">
        <f t="shared" si="372"/>
        <v>22.67</v>
      </c>
      <c r="Q3973" s="9" t="s">
        <v>8315</v>
      </c>
      <c r="R3973" t="s">
        <v>8316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>
        <f t="shared" si="377"/>
        <v>6</v>
      </c>
    </row>
    <row r="3974" spans="1:22" ht="45" hidden="1" x14ac:dyDescent="0.25">
      <c r="A3974">
        <v>3972</v>
      </c>
      <c r="B3974" s="8" t="s">
        <v>3969</v>
      </c>
      <c r="C3974" s="3" t="s">
        <v>8079</v>
      </c>
      <c r="D3974" s="1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3"/>
        <v>21</v>
      </c>
      <c r="P3974">
        <f t="shared" si="372"/>
        <v>26.38</v>
      </c>
      <c r="Q3974" s="9" t="s">
        <v>8315</v>
      </c>
      <c r="R3974" t="s">
        <v>8316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2014</v>
      </c>
      <c r="V3974">
        <f t="shared" si="377"/>
        <v>12</v>
      </c>
    </row>
    <row r="3975" spans="1:22" ht="60" hidden="1" x14ac:dyDescent="0.25">
      <c r="A3975">
        <v>3973</v>
      </c>
      <c r="B3975" s="8" t="s">
        <v>3970</v>
      </c>
      <c r="C3975" s="3" t="s">
        <v>8080</v>
      </c>
      <c r="D3975" s="1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3"/>
        <v>78</v>
      </c>
      <c r="P3975">
        <f t="shared" si="372"/>
        <v>105.54</v>
      </c>
      <c r="Q3975" s="9" t="s">
        <v>8315</v>
      </c>
      <c r="R3975" t="s">
        <v>8316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>
        <f t="shared" si="377"/>
        <v>4</v>
      </c>
    </row>
    <row r="3976" spans="1:22" ht="60" hidden="1" x14ac:dyDescent="0.25">
      <c r="A3976">
        <v>3974</v>
      </c>
      <c r="B3976" s="8" t="s">
        <v>3971</v>
      </c>
      <c r="C3976" s="3" t="s">
        <v>8081</v>
      </c>
      <c r="D3976" s="1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3"/>
        <v>32</v>
      </c>
      <c r="P3976">
        <f t="shared" si="372"/>
        <v>29.09</v>
      </c>
      <c r="Q3976" s="9" t="s">
        <v>8315</v>
      </c>
      <c r="R3976" t="s">
        <v>8316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>
        <f t="shared" si="377"/>
        <v>5</v>
      </c>
    </row>
    <row r="3977" spans="1:22" ht="60" hidden="1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3"/>
        <v>0</v>
      </c>
      <c r="P3977">
        <f t="shared" si="372"/>
        <v>0</v>
      </c>
      <c r="Q3977" s="9" t="s">
        <v>8315</v>
      </c>
      <c r="R3977" t="s">
        <v>8316</v>
      </c>
      <c r="S3977" s="13">
        <f t="shared" si="374"/>
        <v>42534.866875</v>
      </c>
      <c r="T3977" s="13">
        <f t="shared" si="375"/>
        <v>42564.866875</v>
      </c>
      <c r="U3977">
        <f t="shared" si="376"/>
        <v>2016</v>
      </c>
      <c r="V3977">
        <f t="shared" si="377"/>
        <v>6</v>
      </c>
    </row>
    <row r="3978" spans="1:22" ht="60" hidden="1" x14ac:dyDescent="0.25">
      <c r="A3978">
        <v>3976</v>
      </c>
      <c r="B3978" s="8" t="s">
        <v>3973</v>
      </c>
      <c r="C3978" s="3" t="s">
        <v>8083</v>
      </c>
      <c r="D3978" s="1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3"/>
        <v>48</v>
      </c>
      <c r="P3978">
        <f t="shared" si="372"/>
        <v>62</v>
      </c>
      <c r="Q3978" s="9" t="s">
        <v>8315</v>
      </c>
      <c r="R3978" t="s">
        <v>8316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>
        <f t="shared" si="377"/>
        <v>7</v>
      </c>
    </row>
    <row r="3979" spans="1:22" ht="60" x14ac:dyDescent="0.25">
      <c r="A3979">
        <v>3977</v>
      </c>
      <c r="B3979" s="8" t="s">
        <v>3974</v>
      </c>
      <c r="C3979" s="3" t="s">
        <v>8084</v>
      </c>
      <c r="D3979" s="2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3"/>
        <v>1</v>
      </c>
      <c r="P3979">
        <f t="shared" si="372"/>
        <v>217.5</v>
      </c>
      <c r="Q3979" s="9" t="s">
        <v>8315</v>
      </c>
      <c r="R3979" t="s">
        <v>8316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>
        <f t="shared" si="377"/>
        <v>6</v>
      </c>
    </row>
    <row r="3980" spans="1:22" ht="60" hidden="1" x14ac:dyDescent="0.25">
      <c r="A3980">
        <v>3978</v>
      </c>
      <c r="B3980" s="8" t="s">
        <v>3975</v>
      </c>
      <c r="C3980" s="3" t="s">
        <v>8085</v>
      </c>
      <c r="D3980" s="1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3"/>
        <v>11</v>
      </c>
      <c r="P3980">
        <f t="shared" si="372"/>
        <v>26.75</v>
      </c>
      <c r="Q3980" s="9" t="s">
        <v>8315</v>
      </c>
      <c r="R3980" t="s">
        <v>8316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2014</v>
      </c>
      <c r="V3980">
        <f t="shared" si="377"/>
        <v>12</v>
      </c>
    </row>
    <row r="3981" spans="1:22" ht="60" hidden="1" x14ac:dyDescent="0.25">
      <c r="A3981">
        <v>3979</v>
      </c>
      <c r="B3981" s="8" t="s">
        <v>3976</v>
      </c>
      <c r="C3981" s="3" t="s">
        <v>8086</v>
      </c>
      <c r="D3981" s="1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3"/>
        <v>2</v>
      </c>
      <c r="P3981">
        <f t="shared" si="372"/>
        <v>18.329999999999998</v>
      </c>
      <c r="Q3981" s="9" t="s">
        <v>8315</v>
      </c>
      <c r="R3981" t="s">
        <v>8316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>
        <f t="shared" si="377"/>
        <v>3</v>
      </c>
    </row>
    <row r="3982" spans="1:22" ht="60" hidden="1" x14ac:dyDescent="0.25">
      <c r="A3982">
        <v>3980</v>
      </c>
      <c r="B3982" s="8" t="s">
        <v>3977</v>
      </c>
      <c r="C3982" s="3" t="s">
        <v>8087</v>
      </c>
      <c r="D3982" s="1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3"/>
        <v>18</v>
      </c>
      <c r="P3982">
        <f t="shared" si="372"/>
        <v>64.290000000000006</v>
      </c>
      <c r="Q3982" s="9" t="s">
        <v>8315</v>
      </c>
      <c r="R3982" t="s">
        <v>8316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>
        <f t="shared" si="377"/>
        <v>6</v>
      </c>
    </row>
    <row r="3983" spans="1:22" ht="45" hidden="1" x14ac:dyDescent="0.25">
      <c r="A3983">
        <v>3981</v>
      </c>
      <c r="B3983" s="8" t="s">
        <v>3358</v>
      </c>
      <c r="C3983" s="3" t="s">
        <v>7469</v>
      </c>
      <c r="D3983" s="21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3"/>
        <v>4</v>
      </c>
      <c r="P3983">
        <f t="shared" si="372"/>
        <v>175</v>
      </c>
      <c r="Q3983" s="9" t="s">
        <v>8315</v>
      </c>
      <c r="R3983" t="s">
        <v>8316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>
        <f t="shared" si="377"/>
        <v>5</v>
      </c>
    </row>
    <row r="3984" spans="1:22" ht="60" hidden="1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3"/>
        <v>20</v>
      </c>
      <c r="P3984">
        <f t="shared" si="372"/>
        <v>34</v>
      </c>
      <c r="Q3984" s="9" t="s">
        <v>8315</v>
      </c>
      <c r="R3984" t="s">
        <v>8316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>
        <f t="shared" si="377"/>
        <v>5</v>
      </c>
    </row>
    <row r="3985" spans="1:22" ht="60" hidden="1" x14ac:dyDescent="0.25">
      <c r="A3985">
        <v>3983</v>
      </c>
      <c r="B3985" s="8" t="s">
        <v>3979</v>
      </c>
      <c r="C3985" s="3" t="s">
        <v>8089</v>
      </c>
      <c r="D3985" s="1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3"/>
        <v>35</v>
      </c>
      <c r="P3985">
        <f t="shared" si="372"/>
        <v>84.28</v>
      </c>
      <c r="Q3985" s="9" t="s">
        <v>8315</v>
      </c>
      <c r="R3985" t="s">
        <v>8316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>
        <f t="shared" si="377"/>
        <v>4</v>
      </c>
    </row>
    <row r="3986" spans="1:22" ht="60" hidden="1" x14ac:dyDescent="0.25">
      <c r="A3986">
        <v>3984</v>
      </c>
      <c r="B3986" s="8" t="s">
        <v>3980</v>
      </c>
      <c r="C3986" s="3" t="s">
        <v>8090</v>
      </c>
      <c r="D3986" s="1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3"/>
        <v>6</v>
      </c>
      <c r="P3986">
        <f t="shared" si="372"/>
        <v>9.5</v>
      </c>
      <c r="Q3986" s="9" t="s">
        <v>8315</v>
      </c>
      <c r="R3986" t="s">
        <v>8316</v>
      </c>
      <c r="S3986" s="13">
        <f t="shared" si="374"/>
        <v>41920.963472222218</v>
      </c>
      <c r="T3986" s="13">
        <f t="shared" si="375"/>
        <v>41951</v>
      </c>
      <c r="U3986">
        <f t="shared" si="376"/>
        <v>2014</v>
      </c>
      <c r="V3986">
        <f t="shared" si="377"/>
        <v>10</v>
      </c>
    </row>
    <row r="3987" spans="1:22" ht="60" hidden="1" x14ac:dyDescent="0.25">
      <c r="A3987">
        <v>3985</v>
      </c>
      <c r="B3987" s="8" t="s">
        <v>3981</v>
      </c>
      <c r="C3987" s="3" t="s">
        <v>8091</v>
      </c>
      <c r="D3987" s="1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3"/>
        <v>32</v>
      </c>
      <c r="P3987">
        <f t="shared" si="372"/>
        <v>33.74</v>
      </c>
      <c r="Q3987" s="9" t="s">
        <v>8315</v>
      </c>
      <c r="R3987" t="s">
        <v>8316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>
        <f t="shared" si="377"/>
        <v>1</v>
      </c>
    </row>
    <row r="3988" spans="1:22" ht="60" hidden="1" x14ac:dyDescent="0.25">
      <c r="A3988">
        <v>3986</v>
      </c>
      <c r="B3988" s="8" t="s">
        <v>3982</v>
      </c>
      <c r="C3988" s="3" t="s">
        <v>8092</v>
      </c>
      <c r="D3988" s="1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3"/>
        <v>10</v>
      </c>
      <c r="P3988">
        <f t="shared" si="372"/>
        <v>37.54</v>
      </c>
      <c r="Q3988" s="9" t="s">
        <v>8315</v>
      </c>
      <c r="R3988" t="s">
        <v>8316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>
        <f t="shared" si="377"/>
        <v>4</v>
      </c>
    </row>
    <row r="3989" spans="1:22" ht="45" hidden="1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3"/>
        <v>38</v>
      </c>
      <c r="P3989">
        <f t="shared" si="372"/>
        <v>11.62</v>
      </c>
      <c r="Q3989" s="9" t="s">
        <v>8315</v>
      </c>
      <c r="R3989" t="s">
        <v>8316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>
        <f t="shared" si="377"/>
        <v>5</v>
      </c>
    </row>
    <row r="3990" spans="1:22" ht="30" hidden="1" x14ac:dyDescent="0.25">
      <c r="A3990">
        <v>3988</v>
      </c>
      <c r="B3990" s="8" t="s">
        <v>3984</v>
      </c>
      <c r="C3990" s="3" t="s">
        <v>8094</v>
      </c>
      <c r="D3990" s="1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3"/>
        <v>2</v>
      </c>
      <c r="P3990">
        <f t="shared" si="372"/>
        <v>8</v>
      </c>
      <c r="Q3990" s="9" t="s">
        <v>8315</v>
      </c>
      <c r="R3990" t="s">
        <v>8316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>
        <f t="shared" si="377"/>
        <v>8</v>
      </c>
    </row>
    <row r="3991" spans="1:22" ht="60" hidden="1" x14ac:dyDescent="0.25">
      <c r="A3991">
        <v>3989</v>
      </c>
      <c r="B3991" s="8" t="s">
        <v>3985</v>
      </c>
      <c r="C3991" s="3" t="s">
        <v>8095</v>
      </c>
      <c r="D3991" s="1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3"/>
        <v>0</v>
      </c>
      <c r="P3991">
        <f t="shared" si="372"/>
        <v>0</v>
      </c>
      <c r="Q3991" s="9" t="s">
        <v>8315</v>
      </c>
      <c r="R3991" t="s">
        <v>8316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>
        <f t="shared" si="377"/>
        <v>10</v>
      </c>
    </row>
    <row r="3992" spans="1:22" ht="45" hidden="1" x14ac:dyDescent="0.25">
      <c r="A3992">
        <v>3990</v>
      </c>
      <c r="B3992" s="8" t="s">
        <v>3986</v>
      </c>
      <c r="C3992" s="3" t="s">
        <v>8096</v>
      </c>
      <c r="D3992" s="1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3"/>
        <v>4</v>
      </c>
      <c r="P3992">
        <f t="shared" si="372"/>
        <v>23</v>
      </c>
      <c r="Q3992" s="9" t="s">
        <v>8315</v>
      </c>
      <c r="R3992" t="s">
        <v>8316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>
        <f t="shared" si="377"/>
        <v>2</v>
      </c>
    </row>
    <row r="3993" spans="1:22" ht="30" hidden="1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3"/>
        <v>20</v>
      </c>
      <c r="P3993">
        <f t="shared" si="372"/>
        <v>100</v>
      </c>
      <c r="Q3993" s="9" t="s">
        <v>8315</v>
      </c>
      <c r="R3993" t="s">
        <v>8316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>
        <f t="shared" si="377"/>
        <v>5</v>
      </c>
    </row>
    <row r="3994" spans="1:22" ht="45" hidden="1" x14ac:dyDescent="0.25">
      <c r="A3994">
        <v>3992</v>
      </c>
      <c r="B3994" s="8" t="s">
        <v>3988</v>
      </c>
      <c r="C3994" s="3" t="s">
        <v>8098</v>
      </c>
      <c r="D3994" s="1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3"/>
        <v>5</v>
      </c>
      <c r="P3994">
        <f t="shared" si="372"/>
        <v>60.11</v>
      </c>
      <c r="Q3994" s="9" t="s">
        <v>8315</v>
      </c>
      <c r="R3994" t="s">
        <v>8316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>
        <f t="shared" si="377"/>
        <v>10</v>
      </c>
    </row>
    <row r="3995" spans="1:22" ht="45" x14ac:dyDescent="0.25">
      <c r="A3995">
        <v>3993</v>
      </c>
      <c r="B3995" s="8" t="s">
        <v>3989</v>
      </c>
      <c r="C3995" s="3" t="s">
        <v>8099</v>
      </c>
      <c r="D3995" s="2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3"/>
        <v>0</v>
      </c>
      <c r="P3995">
        <f t="shared" si="372"/>
        <v>3</v>
      </c>
      <c r="Q3995" s="9" t="s">
        <v>8315</v>
      </c>
      <c r="R3995" t="s">
        <v>8316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>
        <f t="shared" si="377"/>
        <v>4</v>
      </c>
    </row>
    <row r="3996" spans="1:22" ht="45" hidden="1" x14ac:dyDescent="0.25">
      <c r="A3996">
        <v>3994</v>
      </c>
      <c r="B3996" s="8" t="s">
        <v>3990</v>
      </c>
      <c r="C3996" s="3" t="s">
        <v>8100</v>
      </c>
      <c r="D3996" s="1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3"/>
        <v>0</v>
      </c>
      <c r="P3996">
        <f t="shared" si="372"/>
        <v>5</v>
      </c>
      <c r="Q3996" s="9" t="s">
        <v>8315</v>
      </c>
      <c r="R3996" t="s">
        <v>8316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>
        <f t="shared" si="377"/>
        <v>6</v>
      </c>
    </row>
    <row r="3997" spans="1:22" ht="60" hidden="1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3"/>
        <v>35</v>
      </c>
      <c r="P3997">
        <f t="shared" ref="P3997:P4060" si="378">IFERROR(ROUND(E3997/L3997,2),0)</f>
        <v>17.5</v>
      </c>
      <c r="Q3997" s="9" t="s">
        <v>8315</v>
      </c>
      <c r="R3997" t="s">
        <v>8316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>
        <f t="shared" si="377"/>
        <v>1</v>
      </c>
    </row>
    <row r="3998" spans="1:22" ht="45" hidden="1" x14ac:dyDescent="0.25">
      <c r="A3998">
        <v>3996</v>
      </c>
      <c r="B3998" s="8" t="s">
        <v>3992</v>
      </c>
      <c r="C3998" s="3" t="s">
        <v>8102</v>
      </c>
      <c r="D3998" s="1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3"/>
        <v>17</v>
      </c>
      <c r="P3998">
        <f t="shared" si="378"/>
        <v>29.24</v>
      </c>
      <c r="Q3998" s="9" t="s">
        <v>8315</v>
      </c>
      <c r="R3998" t="s">
        <v>8316</v>
      </c>
      <c r="S3998" s="13">
        <f t="shared" si="374"/>
        <v>41950.26694444444</v>
      </c>
      <c r="T3998" s="13">
        <f t="shared" si="375"/>
        <v>41963.669444444444</v>
      </c>
      <c r="U3998">
        <f t="shared" si="376"/>
        <v>2014</v>
      </c>
      <c r="V3998">
        <f t="shared" si="377"/>
        <v>11</v>
      </c>
    </row>
    <row r="3999" spans="1:22" ht="60" hidden="1" x14ac:dyDescent="0.25">
      <c r="A3999">
        <v>3997</v>
      </c>
      <c r="B3999" s="8" t="s">
        <v>3993</v>
      </c>
      <c r="C3999" s="3" t="s">
        <v>8103</v>
      </c>
      <c r="D3999" s="1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3"/>
        <v>0</v>
      </c>
      <c r="P3999">
        <f t="shared" si="378"/>
        <v>0</v>
      </c>
      <c r="Q3999" s="9" t="s">
        <v>8315</v>
      </c>
      <c r="R3999" t="s">
        <v>8316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>
        <f t="shared" si="377"/>
        <v>3</v>
      </c>
    </row>
    <row r="4000" spans="1:22" ht="45" hidden="1" x14ac:dyDescent="0.25">
      <c r="A4000">
        <v>3998</v>
      </c>
      <c r="B4000" s="8" t="s">
        <v>3994</v>
      </c>
      <c r="C4000" s="3" t="s">
        <v>8104</v>
      </c>
      <c r="D4000" s="1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3"/>
        <v>57</v>
      </c>
      <c r="P4000">
        <f t="shared" si="378"/>
        <v>59.58</v>
      </c>
      <c r="Q4000" s="9" t="s">
        <v>8315</v>
      </c>
      <c r="R4000" t="s">
        <v>8316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>
        <f t="shared" si="377"/>
        <v>2</v>
      </c>
    </row>
    <row r="4001" spans="1:22" ht="45" hidden="1" x14ac:dyDescent="0.25">
      <c r="A4001">
        <v>3999</v>
      </c>
      <c r="B4001" s="8" t="s">
        <v>3995</v>
      </c>
      <c r="C4001" s="3" t="s">
        <v>8105</v>
      </c>
      <c r="D4001" s="1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3"/>
        <v>17</v>
      </c>
      <c r="P4001">
        <f t="shared" si="378"/>
        <v>82.57</v>
      </c>
      <c r="Q4001" s="9" t="s">
        <v>8315</v>
      </c>
      <c r="R4001" t="s">
        <v>8316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>
        <f t="shared" si="377"/>
        <v>7</v>
      </c>
    </row>
    <row r="4002" spans="1:22" ht="30" hidden="1" x14ac:dyDescent="0.25">
      <c r="A4002">
        <v>4000</v>
      </c>
      <c r="B4002" s="8" t="s">
        <v>3996</v>
      </c>
      <c r="C4002" s="3" t="s">
        <v>8106</v>
      </c>
      <c r="D4002" s="1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3"/>
        <v>0</v>
      </c>
      <c r="P4002">
        <f t="shared" si="378"/>
        <v>10</v>
      </c>
      <c r="Q4002" s="9" t="s">
        <v>8315</v>
      </c>
      <c r="R4002" t="s">
        <v>8316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>
        <f t="shared" si="377"/>
        <v>3</v>
      </c>
    </row>
    <row r="4003" spans="1:22" ht="60" hidden="1" x14ac:dyDescent="0.25">
      <c r="A4003">
        <v>4001</v>
      </c>
      <c r="B4003" s="8" t="s">
        <v>3997</v>
      </c>
      <c r="C4003" s="3" t="s">
        <v>8107</v>
      </c>
      <c r="D4003" s="1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3"/>
        <v>38</v>
      </c>
      <c r="P4003">
        <f t="shared" si="378"/>
        <v>32.36</v>
      </c>
      <c r="Q4003" s="9" t="s">
        <v>8315</v>
      </c>
      <c r="R4003" t="s">
        <v>8316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>
        <f t="shared" si="377"/>
        <v>2</v>
      </c>
    </row>
    <row r="4004" spans="1:22" ht="60" hidden="1" x14ac:dyDescent="0.25">
      <c r="A4004">
        <v>4002</v>
      </c>
      <c r="B4004" s="8" t="s">
        <v>3998</v>
      </c>
      <c r="C4004" s="3" t="s">
        <v>8108</v>
      </c>
      <c r="D4004" s="1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3"/>
        <v>2</v>
      </c>
      <c r="P4004">
        <f t="shared" si="378"/>
        <v>5.75</v>
      </c>
      <c r="Q4004" s="9" t="s">
        <v>8315</v>
      </c>
      <c r="R4004" t="s">
        <v>8316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>
        <f t="shared" si="377"/>
        <v>8</v>
      </c>
    </row>
    <row r="4005" spans="1:22" ht="45" hidden="1" x14ac:dyDescent="0.25">
      <c r="A4005">
        <v>4003</v>
      </c>
      <c r="B4005" s="8" t="s">
        <v>3999</v>
      </c>
      <c r="C4005" s="3" t="s">
        <v>8071</v>
      </c>
      <c r="D4005" s="1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3"/>
        <v>10</v>
      </c>
      <c r="P4005">
        <f t="shared" si="378"/>
        <v>100.5</v>
      </c>
      <c r="Q4005" s="9" t="s">
        <v>8315</v>
      </c>
      <c r="R4005" t="s">
        <v>8316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>
        <f t="shared" si="377"/>
        <v>1</v>
      </c>
    </row>
    <row r="4006" spans="1:22" hidden="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3"/>
        <v>0</v>
      </c>
      <c r="P4006">
        <f t="shared" si="378"/>
        <v>1</v>
      </c>
      <c r="Q4006" s="9" t="s">
        <v>8315</v>
      </c>
      <c r="R4006" t="s">
        <v>8316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>
        <f t="shared" si="377"/>
        <v>9</v>
      </c>
    </row>
    <row r="4007" spans="1:22" ht="45" hidden="1" x14ac:dyDescent="0.25">
      <c r="A4007">
        <v>4005</v>
      </c>
      <c r="B4007" s="8" t="s">
        <v>4001</v>
      </c>
      <c r="C4007" s="3" t="s">
        <v>8110</v>
      </c>
      <c r="D4007" s="1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3"/>
        <v>1</v>
      </c>
      <c r="P4007">
        <f t="shared" si="378"/>
        <v>20</v>
      </c>
      <c r="Q4007" s="9" t="s">
        <v>8315</v>
      </c>
      <c r="R4007" t="s">
        <v>8316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>
        <f t="shared" si="377"/>
        <v>8</v>
      </c>
    </row>
    <row r="4008" spans="1:22" ht="60" hidden="1" x14ac:dyDescent="0.25">
      <c r="A4008">
        <v>4006</v>
      </c>
      <c r="B4008" s="8" t="s">
        <v>4002</v>
      </c>
      <c r="C4008" s="3" t="s">
        <v>8111</v>
      </c>
      <c r="D4008" s="21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3"/>
        <v>0</v>
      </c>
      <c r="P4008">
        <f t="shared" si="378"/>
        <v>2</v>
      </c>
      <c r="Q4008" s="9" t="s">
        <v>8315</v>
      </c>
      <c r="R4008" t="s">
        <v>8316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>
        <f t="shared" si="377"/>
        <v>1</v>
      </c>
    </row>
    <row r="4009" spans="1:22" ht="45" hidden="1" x14ac:dyDescent="0.25">
      <c r="A4009">
        <v>4007</v>
      </c>
      <c r="B4009" s="8" t="s">
        <v>4003</v>
      </c>
      <c r="C4009" s="3" t="s">
        <v>8112</v>
      </c>
      <c r="D4009" s="1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3"/>
        <v>0</v>
      </c>
      <c r="P4009">
        <f t="shared" si="378"/>
        <v>5</v>
      </c>
      <c r="Q4009" s="9" t="s">
        <v>8315</v>
      </c>
      <c r="R4009" t="s">
        <v>8316</v>
      </c>
      <c r="S4009" s="13">
        <f t="shared" si="374"/>
        <v>41848.772928240738</v>
      </c>
      <c r="T4009" s="13">
        <f t="shared" si="375"/>
        <v>41877.686111111114</v>
      </c>
      <c r="U4009">
        <f t="shared" si="376"/>
        <v>2014</v>
      </c>
      <c r="V4009">
        <f t="shared" si="377"/>
        <v>7</v>
      </c>
    </row>
    <row r="4010" spans="1:22" ht="60" hidden="1" x14ac:dyDescent="0.25">
      <c r="A4010">
        <v>4008</v>
      </c>
      <c r="B4010" s="8" t="s">
        <v>4004</v>
      </c>
      <c r="C4010" s="3" t="s">
        <v>8113</v>
      </c>
      <c r="D4010" s="1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3"/>
        <v>6</v>
      </c>
      <c r="P4010">
        <f t="shared" si="378"/>
        <v>15</v>
      </c>
      <c r="Q4010" s="9" t="s">
        <v>8315</v>
      </c>
      <c r="R4010" t="s">
        <v>8316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>
        <f t="shared" si="377"/>
        <v>6</v>
      </c>
    </row>
    <row r="4011" spans="1:22" ht="45" hidden="1" x14ac:dyDescent="0.25">
      <c r="A4011">
        <v>4009</v>
      </c>
      <c r="B4011" s="8" t="s">
        <v>4005</v>
      </c>
      <c r="C4011" s="3" t="s">
        <v>8114</v>
      </c>
      <c r="D4011" s="1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3"/>
        <v>4</v>
      </c>
      <c r="P4011">
        <f t="shared" si="378"/>
        <v>25</v>
      </c>
      <c r="Q4011" s="9" t="s">
        <v>8315</v>
      </c>
      <c r="R4011" t="s">
        <v>8316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>
        <f t="shared" si="377"/>
        <v>7</v>
      </c>
    </row>
    <row r="4012" spans="1:22" ht="45" hidden="1" x14ac:dyDescent="0.25">
      <c r="A4012">
        <v>4010</v>
      </c>
      <c r="B4012" s="8" t="s">
        <v>4006</v>
      </c>
      <c r="C4012" s="3" t="s">
        <v>8115</v>
      </c>
      <c r="D4012" s="1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3"/>
        <v>24</v>
      </c>
      <c r="P4012">
        <f t="shared" si="378"/>
        <v>45.84</v>
      </c>
      <c r="Q4012" s="9" t="s">
        <v>8315</v>
      </c>
      <c r="R4012" t="s">
        <v>8316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>
        <f t="shared" si="377"/>
        <v>10</v>
      </c>
    </row>
    <row r="4013" spans="1:22" ht="60" hidden="1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3"/>
        <v>8</v>
      </c>
      <c r="P4013">
        <f t="shared" si="378"/>
        <v>4.75</v>
      </c>
      <c r="Q4013" s="9" t="s">
        <v>8315</v>
      </c>
      <c r="R4013" t="s">
        <v>8316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2014</v>
      </c>
      <c r="V4013">
        <f t="shared" si="377"/>
        <v>12</v>
      </c>
    </row>
    <row r="4014" spans="1:22" ht="60" hidden="1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3"/>
        <v>0</v>
      </c>
      <c r="P4014">
        <f t="shared" si="378"/>
        <v>0</v>
      </c>
      <c r="Q4014" s="9" t="s">
        <v>8315</v>
      </c>
      <c r="R4014" t="s">
        <v>8316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>
        <f t="shared" si="377"/>
        <v>4</v>
      </c>
    </row>
    <row r="4015" spans="1:22" ht="60" hidden="1" x14ac:dyDescent="0.25">
      <c r="A4015">
        <v>4013</v>
      </c>
      <c r="B4015" s="8" t="s">
        <v>4009</v>
      </c>
      <c r="C4015" s="3" t="s">
        <v>8118</v>
      </c>
      <c r="D4015" s="1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3"/>
        <v>1</v>
      </c>
      <c r="P4015">
        <f t="shared" si="378"/>
        <v>13</v>
      </c>
      <c r="Q4015" s="9" t="s">
        <v>8315</v>
      </c>
      <c r="R4015" t="s">
        <v>8316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>
        <f t="shared" si="377"/>
        <v>1</v>
      </c>
    </row>
    <row r="4016" spans="1:22" ht="60" hidden="1" x14ac:dyDescent="0.25">
      <c r="A4016">
        <v>4014</v>
      </c>
      <c r="B4016" s="8" t="s">
        <v>4010</v>
      </c>
      <c r="C4016" s="3" t="s">
        <v>8119</v>
      </c>
      <c r="D4016" s="1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3"/>
        <v>0</v>
      </c>
      <c r="P4016">
        <f t="shared" si="378"/>
        <v>0</v>
      </c>
      <c r="Q4016" s="9" t="s">
        <v>8315</v>
      </c>
      <c r="R4016" t="s">
        <v>8316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>
        <f t="shared" si="377"/>
        <v>2</v>
      </c>
    </row>
    <row r="4017" spans="1:22" ht="60" hidden="1" x14ac:dyDescent="0.25">
      <c r="A4017">
        <v>4015</v>
      </c>
      <c r="B4017" s="8" t="s">
        <v>4011</v>
      </c>
      <c r="C4017" s="3" t="s">
        <v>8120</v>
      </c>
      <c r="D4017" s="1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3"/>
        <v>0</v>
      </c>
      <c r="P4017">
        <f t="shared" si="378"/>
        <v>1</v>
      </c>
      <c r="Q4017" s="9" t="s">
        <v>8315</v>
      </c>
      <c r="R4017" t="s">
        <v>8316</v>
      </c>
      <c r="S4017" s="13">
        <f t="shared" si="374"/>
        <v>42174.780821759254</v>
      </c>
      <c r="T4017" s="13">
        <f t="shared" si="375"/>
        <v>42204.780821759254</v>
      </c>
      <c r="U4017">
        <f t="shared" si="376"/>
        <v>2015</v>
      </c>
      <c r="V4017">
        <f t="shared" si="377"/>
        <v>6</v>
      </c>
    </row>
    <row r="4018" spans="1:22" ht="60" hidden="1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3"/>
        <v>14</v>
      </c>
      <c r="P4018">
        <f t="shared" si="378"/>
        <v>10</v>
      </c>
      <c r="Q4018" s="9" t="s">
        <v>8315</v>
      </c>
      <c r="R4018" t="s">
        <v>8316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>
        <f t="shared" si="377"/>
        <v>8</v>
      </c>
    </row>
    <row r="4019" spans="1:22" ht="60" hidden="1" x14ac:dyDescent="0.25">
      <c r="A4019">
        <v>4017</v>
      </c>
      <c r="B4019" s="8" t="s">
        <v>4013</v>
      </c>
      <c r="C4019" s="3" t="s">
        <v>8122</v>
      </c>
      <c r="D4019" s="1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3"/>
        <v>1</v>
      </c>
      <c r="P4019">
        <f t="shared" si="378"/>
        <v>52.5</v>
      </c>
      <c r="Q4019" s="9" t="s">
        <v>8315</v>
      </c>
      <c r="R4019" t="s">
        <v>8316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>
        <f t="shared" si="377"/>
        <v>8</v>
      </c>
    </row>
    <row r="4020" spans="1:22" ht="30" hidden="1" x14ac:dyDescent="0.25">
      <c r="A4020">
        <v>4018</v>
      </c>
      <c r="B4020" s="8" t="s">
        <v>4014</v>
      </c>
      <c r="C4020" s="3" t="s">
        <v>8123</v>
      </c>
      <c r="D4020" s="1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3"/>
        <v>9</v>
      </c>
      <c r="P4020">
        <f t="shared" si="378"/>
        <v>32.5</v>
      </c>
      <c r="Q4020" s="9" t="s">
        <v>8315</v>
      </c>
      <c r="R4020" t="s">
        <v>8316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>
        <f t="shared" si="377"/>
        <v>9</v>
      </c>
    </row>
    <row r="4021" spans="1:22" ht="60" hidden="1" x14ac:dyDescent="0.25">
      <c r="A4021">
        <v>4019</v>
      </c>
      <c r="B4021" s="8" t="s">
        <v>4015</v>
      </c>
      <c r="C4021" s="3" t="s">
        <v>8124</v>
      </c>
      <c r="D4021" s="1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3"/>
        <v>1</v>
      </c>
      <c r="P4021">
        <f t="shared" si="378"/>
        <v>7.25</v>
      </c>
      <c r="Q4021" s="9" t="s">
        <v>8315</v>
      </c>
      <c r="R4021" t="s">
        <v>8316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>
        <f t="shared" si="377"/>
        <v>2</v>
      </c>
    </row>
    <row r="4022" spans="1:22" ht="60" hidden="1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3"/>
        <v>17</v>
      </c>
      <c r="P4022">
        <f t="shared" si="378"/>
        <v>33.33</v>
      </c>
      <c r="Q4022" s="9" t="s">
        <v>8315</v>
      </c>
      <c r="R4022" t="s">
        <v>8316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>
        <f t="shared" si="377"/>
        <v>2</v>
      </c>
    </row>
    <row r="4023" spans="1:22" ht="45" hidden="1" x14ac:dyDescent="0.25">
      <c r="A4023">
        <v>4021</v>
      </c>
      <c r="B4023" s="8" t="s">
        <v>4017</v>
      </c>
      <c r="C4023" s="3" t="s">
        <v>8126</v>
      </c>
      <c r="D4023" s="18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3"/>
        <v>1</v>
      </c>
      <c r="P4023">
        <f t="shared" si="378"/>
        <v>62.5</v>
      </c>
      <c r="Q4023" s="9" t="s">
        <v>8315</v>
      </c>
      <c r="R4023" t="s">
        <v>8316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>
        <f t="shared" si="377"/>
        <v>8</v>
      </c>
    </row>
    <row r="4024" spans="1:22" ht="30" hidden="1" x14ac:dyDescent="0.25">
      <c r="A4024">
        <v>4022</v>
      </c>
      <c r="B4024" s="8" t="s">
        <v>4018</v>
      </c>
      <c r="C4024" s="3" t="s">
        <v>8127</v>
      </c>
      <c r="D4024" s="18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3"/>
        <v>70</v>
      </c>
      <c r="P4024">
        <f t="shared" si="378"/>
        <v>63.56</v>
      </c>
      <c r="Q4024" s="9" t="s">
        <v>8315</v>
      </c>
      <c r="R4024" t="s">
        <v>8316</v>
      </c>
      <c r="S4024" s="13">
        <f t="shared" si="374"/>
        <v>41990.584108796291</v>
      </c>
      <c r="T4024" s="13">
        <f t="shared" si="375"/>
        <v>42036.120833333334</v>
      </c>
      <c r="U4024">
        <f t="shared" si="376"/>
        <v>2014</v>
      </c>
      <c r="V4024">
        <f t="shared" si="377"/>
        <v>12</v>
      </c>
    </row>
    <row r="4025" spans="1:22" ht="45" hidden="1" x14ac:dyDescent="0.25">
      <c r="A4025">
        <v>4023</v>
      </c>
      <c r="B4025" s="8" t="s">
        <v>4019</v>
      </c>
      <c r="C4025" s="3" t="s">
        <v>8128</v>
      </c>
      <c r="D4025" s="1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3"/>
        <v>0</v>
      </c>
      <c r="P4025">
        <f t="shared" si="378"/>
        <v>0</v>
      </c>
      <c r="Q4025" s="9" t="s">
        <v>8315</v>
      </c>
      <c r="R4025" t="s">
        <v>8316</v>
      </c>
      <c r="S4025" s="13">
        <f t="shared" si="374"/>
        <v>42408.999571759254</v>
      </c>
      <c r="T4025" s="13">
        <f t="shared" si="375"/>
        <v>42453.957905092597</v>
      </c>
      <c r="U4025">
        <f t="shared" si="376"/>
        <v>2016</v>
      </c>
      <c r="V4025">
        <f t="shared" si="377"/>
        <v>2</v>
      </c>
    </row>
    <row r="4026" spans="1:22" ht="60" hidden="1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3"/>
        <v>1</v>
      </c>
      <c r="P4026">
        <f t="shared" si="378"/>
        <v>10</v>
      </c>
      <c r="Q4026" s="9" t="s">
        <v>8315</v>
      </c>
      <c r="R4026" t="s">
        <v>8316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>
        <f t="shared" si="377"/>
        <v>8</v>
      </c>
    </row>
    <row r="4027" spans="1:22" ht="60" hidden="1" x14ac:dyDescent="0.25">
      <c r="A4027">
        <v>4025</v>
      </c>
      <c r="B4027" s="8" t="s">
        <v>4021</v>
      </c>
      <c r="C4027" s="3" t="s">
        <v>8130</v>
      </c>
      <c r="D4027" s="1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3"/>
        <v>5</v>
      </c>
      <c r="P4027">
        <f t="shared" si="378"/>
        <v>62.5</v>
      </c>
      <c r="Q4027" s="9" t="s">
        <v>8315</v>
      </c>
      <c r="R4027" t="s">
        <v>8316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>
        <f t="shared" si="377"/>
        <v>5</v>
      </c>
    </row>
    <row r="4028" spans="1:22" ht="45" hidden="1" x14ac:dyDescent="0.25">
      <c r="A4028">
        <v>4026</v>
      </c>
      <c r="B4028" s="8" t="s">
        <v>4022</v>
      </c>
      <c r="C4028" s="3" t="s">
        <v>8131</v>
      </c>
      <c r="D4028" s="1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3"/>
        <v>0</v>
      </c>
      <c r="P4028">
        <f t="shared" si="378"/>
        <v>0</v>
      </c>
      <c r="Q4028" s="9" t="s">
        <v>8315</v>
      </c>
      <c r="R4028" t="s">
        <v>8316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>
        <f t="shared" si="377"/>
        <v>10</v>
      </c>
    </row>
    <row r="4029" spans="1:22" ht="60" hidden="1" x14ac:dyDescent="0.25">
      <c r="A4029">
        <v>4027</v>
      </c>
      <c r="B4029" s="8" t="s">
        <v>4023</v>
      </c>
      <c r="C4029" s="3" t="s">
        <v>8132</v>
      </c>
      <c r="D4029" s="1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3"/>
        <v>7</v>
      </c>
      <c r="P4029">
        <f t="shared" si="378"/>
        <v>30.71</v>
      </c>
      <c r="Q4029" s="9" t="s">
        <v>8315</v>
      </c>
      <c r="R4029" t="s">
        <v>8316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>
        <f t="shared" si="377"/>
        <v>2</v>
      </c>
    </row>
    <row r="4030" spans="1:22" ht="45" hidden="1" x14ac:dyDescent="0.25">
      <c r="A4030">
        <v>4028</v>
      </c>
      <c r="B4030" s="8" t="s">
        <v>4024</v>
      </c>
      <c r="C4030" s="3" t="s">
        <v>8133</v>
      </c>
      <c r="D4030" s="1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3"/>
        <v>28</v>
      </c>
      <c r="P4030">
        <f t="shared" si="378"/>
        <v>51</v>
      </c>
      <c r="Q4030" s="9" t="s">
        <v>8315</v>
      </c>
      <c r="R4030" t="s">
        <v>8316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>
        <f t="shared" si="377"/>
        <v>5</v>
      </c>
    </row>
    <row r="4031" spans="1:22" ht="45" hidden="1" x14ac:dyDescent="0.25">
      <c r="A4031">
        <v>4029</v>
      </c>
      <c r="B4031" s="8" t="s">
        <v>4025</v>
      </c>
      <c r="C4031" s="3" t="s">
        <v>8134</v>
      </c>
      <c r="D4031" s="19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3"/>
        <v>0</v>
      </c>
      <c r="P4031">
        <f t="shared" si="378"/>
        <v>0</v>
      </c>
      <c r="Q4031" s="9" t="s">
        <v>8315</v>
      </c>
      <c r="R4031" t="s">
        <v>8316</v>
      </c>
      <c r="S4031" s="13">
        <f t="shared" si="374"/>
        <v>42322.025115740747</v>
      </c>
      <c r="T4031" s="13">
        <f t="shared" si="375"/>
        <v>42352.025115740747</v>
      </c>
      <c r="U4031">
        <f t="shared" si="376"/>
        <v>2015</v>
      </c>
      <c r="V4031">
        <f t="shared" si="377"/>
        <v>11</v>
      </c>
    </row>
    <row r="4032" spans="1:22" ht="60" hidden="1" x14ac:dyDescent="0.25">
      <c r="A4032">
        <v>4030</v>
      </c>
      <c r="B4032" s="8" t="s">
        <v>4026</v>
      </c>
      <c r="C4032" s="3" t="s">
        <v>8135</v>
      </c>
      <c r="D4032" s="1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3"/>
        <v>16</v>
      </c>
      <c r="P4032">
        <f t="shared" si="378"/>
        <v>66.67</v>
      </c>
      <c r="Q4032" s="9" t="s">
        <v>8315</v>
      </c>
      <c r="R4032" t="s">
        <v>8316</v>
      </c>
      <c r="S4032" s="13">
        <f t="shared" si="374"/>
        <v>42374.655081018514</v>
      </c>
      <c r="T4032" s="13">
        <f t="shared" si="375"/>
        <v>42403.784027777772</v>
      </c>
      <c r="U4032">
        <f t="shared" si="376"/>
        <v>2016</v>
      </c>
      <c r="V4032">
        <f t="shared" si="377"/>
        <v>1</v>
      </c>
    </row>
    <row r="4033" spans="1:22" ht="60" hidden="1" x14ac:dyDescent="0.25">
      <c r="A4033">
        <v>4031</v>
      </c>
      <c r="B4033" s="8" t="s">
        <v>4027</v>
      </c>
      <c r="C4033" s="3" t="s">
        <v>8136</v>
      </c>
      <c r="D4033" s="1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3"/>
        <v>0</v>
      </c>
      <c r="P4033">
        <f t="shared" si="378"/>
        <v>0</v>
      </c>
      <c r="Q4033" s="9" t="s">
        <v>8315</v>
      </c>
      <c r="R4033" t="s">
        <v>8316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>
        <f t="shared" si="377"/>
        <v>10</v>
      </c>
    </row>
    <row r="4034" spans="1:22" ht="60" hidden="1" x14ac:dyDescent="0.25">
      <c r="A4034">
        <v>4032</v>
      </c>
      <c r="B4034" s="8" t="s">
        <v>4028</v>
      </c>
      <c r="C4034" s="3" t="s">
        <v>8137</v>
      </c>
      <c r="D4034" s="1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3"/>
        <v>7</v>
      </c>
      <c r="P4034">
        <f t="shared" si="378"/>
        <v>59</v>
      </c>
      <c r="Q4034" s="9" t="s">
        <v>8315</v>
      </c>
      <c r="R4034" t="s">
        <v>8316</v>
      </c>
      <c r="S4034" s="13">
        <f t="shared" si="374"/>
        <v>42293.809212962966</v>
      </c>
      <c r="T4034" s="13">
        <f t="shared" si="375"/>
        <v>42353.85087962963</v>
      </c>
      <c r="U4034">
        <f t="shared" si="376"/>
        <v>2015</v>
      </c>
      <c r="V4034">
        <f t="shared" si="377"/>
        <v>10</v>
      </c>
    </row>
    <row r="4035" spans="1:22" ht="45" hidden="1" x14ac:dyDescent="0.25">
      <c r="A4035">
        <v>4033</v>
      </c>
      <c r="B4035" s="8" t="s">
        <v>4029</v>
      </c>
      <c r="C4035" s="3" t="s">
        <v>8138</v>
      </c>
      <c r="D4035" s="19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9">ROUND(E4035/D4035*100,0)</f>
        <v>26</v>
      </c>
      <c r="P4035">
        <f t="shared" si="378"/>
        <v>65.34</v>
      </c>
      <c r="Q4035" s="9" t="s">
        <v>8315</v>
      </c>
      <c r="R4035" t="s">
        <v>8316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>
        <f t="shared" ref="U4035:U4098" si="382">YEAR(S4035)</f>
        <v>2016</v>
      </c>
      <c r="V4035">
        <f t="shared" ref="V4035:V4098" si="383">MONTH(S4035)</f>
        <v>9</v>
      </c>
    </row>
    <row r="4036" spans="1:22" ht="60" hidden="1" x14ac:dyDescent="0.25">
      <c r="A4036">
        <v>4034</v>
      </c>
      <c r="B4036" s="8" t="s">
        <v>4030</v>
      </c>
      <c r="C4036" s="3" t="s">
        <v>8139</v>
      </c>
      <c r="D4036" s="1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9"/>
        <v>1</v>
      </c>
      <c r="P4036">
        <f t="shared" si="378"/>
        <v>100</v>
      </c>
      <c r="Q4036" s="9" t="s">
        <v>8315</v>
      </c>
      <c r="R4036" t="s">
        <v>8316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>
        <f t="shared" si="383"/>
        <v>3</v>
      </c>
    </row>
    <row r="4037" spans="1:22" ht="30" hidden="1" x14ac:dyDescent="0.25">
      <c r="A4037">
        <v>4035</v>
      </c>
      <c r="B4037" s="8" t="s">
        <v>4031</v>
      </c>
      <c r="C4037" s="3" t="s">
        <v>8140</v>
      </c>
      <c r="D4037" s="1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9"/>
        <v>37</v>
      </c>
      <c r="P4037">
        <f t="shared" si="378"/>
        <v>147.4</v>
      </c>
      <c r="Q4037" s="9" t="s">
        <v>8315</v>
      </c>
      <c r="R4037" t="s">
        <v>8316</v>
      </c>
      <c r="S4037" s="13">
        <f t="shared" si="380"/>
        <v>41903.882951388885</v>
      </c>
      <c r="T4037" s="13">
        <f t="shared" si="381"/>
        <v>41933.882951388885</v>
      </c>
      <c r="U4037">
        <f t="shared" si="382"/>
        <v>2014</v>
      </c>
      <c r="V4037">
        <f t="shared" si="383"/>
        <v>9</v>
      </c>
    </row>
    <row r="4038" spans="1:22" ht="45" hidden="1" x14ac:dyDescent="0.25">
      <c r="A4038">
        <v>4036</v>
      </c>
      <c r="B4038" s="8" t="s">
        <v>4032</v>
      </c>
      <c r="C4038" s="3" t="s">
        <v>7438</v>
      </c>
      <c r="D4038" s="1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9"/>
        <v>47</v>
      </c>
      <c r="P4038">
        <f t="shared" si="378"/>
        <v>166.06</v>
      </c>
      <c r="Q4038" s="9" t="s">
        <v>8315</v>
      </c>
      <c r="R4038" t="s">
        <v>8316</v>
      </c>
      <c r="S4038" s="13">
        <f t="shared" si="380"/>
        <v>41804.937083333331</v>
      </c>
      <c r="T4038" s="13">
        <f t="shared" si="381"/>
        <v>41821.9375</v>
      </c>
      <c r="U4038">
        <f t="shared" si="382"/>
        <v>2014</v>
      </c>
      <c r="V4038">
        <f t="shared" si="383"/>
        <v>6</v>
      </c>
    </row>
    <row r="4039" spans="1:22" ht="60" hidden="1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9"/>
        <v>11</v>
      </c>
      <c r="P4039">
        <f t="shared" si="378"/>
        <v>40</v>
      </c>
      <c r="Q4039" s="9" t="s">
        <v>8315</v>
      </c>
      <c r="R4039" t="s">
        <v>8316</v>
      </c>
      <c r="S4039" s="13">
        <f t="shared" si="380"/>
        <v>42497.070775462969</v>
      </c>
      <c r="T4039" s="13">
        <f t="shared" si="381"/>
        <v>42514.600694444445</v>
      </c>
      <c r="U4039">
        <f t="shared" si="382"/>
        <v>2016</v>
      </c>
      <c r="V4039">
        <f t="shared" si="383"/>
        <v>5</v>
      </c>
    </row>
    <row r="4040" spans="1:22" ht="45" hidden="1" x14ac:dyDescent="0.25">
      <c r="A4040">
        <v>4038</v>
      </c>
      <c r="B4040" s="8" t="s">
        <v>4034</v>
      </c>
      <c r="C4040" s="3" t="s">
        <v>8142</v>
      </c>
      <c r="D4040" s="1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9"/>
        <v>12</v>
      </c>
      <c r="P4040">
        <f t="shared" si="378"/>
        <v>75.25</v>
      </c>
      <c r="Q4040" s="9" t="s">
        <v>8315</v>
      </c>
      <c r="R4040" t="s">
        <v>8316</v>
      </c>
      <c r="S4040" s="13">
        <f t="shared" si="380"/>
        <v>41869.798726851855</v>
      </c>
      <c r="T4040" s="13">
        <f t="shared" si="381"/>
        <v>41929.798726851855</v>
      </c>
      <c r="U4040">
        <f t="shared" si="382"/>
        <v>2014</v>
      </c>
      <c r="V4040">
        <f t="shared" si="383"/>
        <v>8</v>
      </c>
    </row>
    <row r="4041" spans="1:22" ht="45" hidden="1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9"/>
        <v>60</v>
      </c>
      <c r="P4041">
        <f t="shared" si="378"/>
        <v>60</v>
      </c>
      <c r="Q4041" s="9" t="s">
        <v>8315</v>
      </c>
      <c r="R4041" t="s">
        <v>8316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>
        <f t="shared" si="383"/>
        <v>10</v>
      </c>
    </row>
    <row r="4042" spans="1:22" ht="45" hidden="1" x14ac:dyDescent="0.25">
      <c r="A4042">
        <v>4040</v>
      </c>
      <c r="B4042" s="8" t="s">
        <v>4036</v>
      </c>
      <c r="C4042" s="3" t="s">
        <v>8144</v>
      </c>
      <c r="D4042" s="1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9"/>
        <v>31</v>
      </c>
      <c r="P4042">
        <f t="shared" si="378"/>
        <v>1250</v>
      </c>
      <c r="Q4042" s="9" t="s">
        <v>8315</v>
      </c>
      <c r="R4042" t="s">
        <v>8316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2015</v>
      </c>
      <c r="V4042">
        <f t="shared" si="383"/>
        <v>5</v>
      </c>
    </row>
    <row r="4043" spans="1:22" ht="45" hidden="1" x14ac:dyDescent="0.25">
      <c r="A4043">
        <v>4041</v>
      </c>
      <c r="B4043" s="8" t="s">
        <v>4037</v>
      </c>
      <c r="C4043" s="3" t="s">
        <v>8145</v>
      </c>
      <c r="D4043" s="1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9"/>
        <v>0</v>
      </c>
      <c r="P4043">
        <f t="shared" si="378"/>
        <v>10.5</v>
      </c>
      <c r="Q4043" s="9" t="s">
        <v>8315</v>
      </c>
      <c r="R4043" t="s">
        <v>8316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>
        <f t="shared" si="383"/>
        <v>7</v>
      </c>
    </row>
    <row r="4044" spans="1:22" ht="60" hidden="1" x14ac:dyDescent="0.25">
      <c r="A4044">
        <v>4042</v>
      </c>
      <c r="B4044" s="8" t="s">
        <v>4038</v>
      </c>
      <c r="C4044" s="3" t="s">
        <v>8146</v>
      </c>
      <c r="D4044" s="1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9"/>
        <v>0</v>
      </c>
      <c r="P4044">
        <f t="shared" si="378"/>
        <v>7</v>
      </c>
      <c r="Q4044" s="9" t="s">
        <v>8315</v>
      </c>
      <c r="R4044" t="s">
        <v>8316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2014</v>
      </c>
      <c r="V4044">
        <f t="shared" si="383"/>
        <v>12</v>
      </c>
    </row>
    <row r="4045" spans="1:22" ht="45" hidden="1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9"/>
        <v>0</v>
      </c>
      <c r="P4045">
        <f t="shared" si="378"/>
        <v>0</v>
      </c>
      <c r="Q4045" s="9" t="s">
        <v>8315</v>
      </c>
      <c r="R4045" t="s">
        <v>8316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>
        <f t="shared" si="383"/>
        <v>11</v>
      </c>
    </row>
    <row r="4046" spans="1:22" ht="60" hidden="1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9"/>
        <v>38</v>
      </c>
      <c r="P4046">
        <f t="shared" si="378"/>
        <v>56.25</v>
      </c>
      <c r="Q4046" s="9" t="s">
        <v>8315</v>
      </c>
      <c r="R4046" t="s">
        <v>8316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>
        <f t="shared" si="383"/>
        <v>3</v>
      </c>
    </row>
    <row r="4047" spans="1:22" ht="60" hidden="1" x14ac:dyDescent="0.25">
      <c r="A4047">
        <v>4045</v>
      </c>
      <c r="B4047" s="8" t="s">
        <v>4041</v>
      </c>
      <c r="C4047" s="3" t="s">
        <v>8149</v>
      </c>
      <c r="D4047" s="1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9"/>
        <v>0</v>
      </c>
      <c r="P4047">
        <f t="shared" si="378"/>
        <v>1</v>
      </c>
      <c r="Q4047" s="9" t="s">
        <v>8315</v>
      </c>
      <c r="R4047" t="s">
        <v>8316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>
        <f t="shared" si="383"/>
        <v>7</v>
      </c>
    </row>
    <row r="4048" spans="1:22" ht="60" hidden="1" x14ac:dyDescent="0.25">
      <c r="A4048">
        <v>4046</v>
      </c>
      <c r="B4048" s="8" t="s">
        <v>4042</v>
      </c>
      <c r="C4048" s="3" t="s">
        <v>8150</v>
      </c>
      <c r="D4048" s="1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9"/>
        <v>8</v>
      </c>
      <c r="P4048">
        <f t="shared" si="378"/>
        <v>38.33</v>
      </c>
      <c r="Q4048" s="9" t="s">
        <v>8315</v>
      </c>
      <c r="R4048" t="s">
        <v>8316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>
        <f t="shared" si="383"/>
        <v>9</v>
      </c>
    </row>
    <row r="4049" spans="1:22" ht="45" hidden="1" x14ac:dyDescent="0.25">
      <c r="A4049">
        <v>4047</v>
      </c>
      <c r="B4049" s="8" t="s">
        <v>4043</v>
      </c>
      <c r="C4049" s="3" t="s">
        <v>8151</v>
      </c>
      <c r="D4049" s="1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9"/>
        <v>2</v>
      </c>
      <c r="P4049">
        <f t="shared" si="378"/>
        <v>27.5</v>
      </c>
      <c r="Q4049" s="9" t="s">
        <v>8315</v>
      </c>
      <c r="R4049" t="s">
        <v>8316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2014</v>
      </c>
      <c r="V4049">
        <f t="shared" si="383"/>
        <v>12</v>
      </c>
    </row>
    <row r="4050" spans="1:22" ht="60" hidden="1" x14ac:dyDescent="0.25">
      <c r="A4050">
        <v>4048</v>
      </c>
      <c r="B4050" s="8" t="s">
        <v>4044</v>
      </c>
      <c r="C4050" s="3" t="s">
        <v>8152</v>
      </c>
      <c r="D4050" s="18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9"/>
        <v>18</v>
      </c>
      <c r="P4050">
        <f t="shared" si="378"/>
        <v>32.979999999999997</v>
      </c>
      <c r="Q4050" s="9" t="s">
        <v>8315</v>
      </c>
      <c r="R4050" t="s">
        <v>8316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>
        <f t="shared" si="383"/>
        <v>3</v>
      </c>
    </row>
    <row r="4051" spans="1:22" ht="60" hidden="1" x14ac:dyDescent="0.25">
      <c r="A4051">
        <v>4049</v>
      </c>
      <c r="B4051" s="8" t="s">
        <v>4045</v>
      </c>
      <c r="C4051" s="3" t="s">
        <v>8153</v>
      </c>
      <c r="D4051" s="19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9"/>
        <v>0</v>
      </c>
      <c r="P4051">
        <f t="shared" si="378"/>
        <v>16</v>
      </c>
      <c r="Q4051" s="9" t="s">
        <v>8315</v>
      </c>
      <c r="R4051" t="s">
        <v>8316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>
        <f t="shared" si="383"/>
        <v>6</v>
      </c>
    </row>
    <row r="4052" spans="1:22" ht="60" hidden="1" x14ac:dyDescent="0.25">
      <c r="A4052">
        <v>4050</v>
      </c>
      <c r="B4052" s="8" t="s">
        <v>4046</v>
      </c>
      <c r="C4052" s="3" t="s">
        <v>8154</v>
      </c>
      <c r="D4052" s="1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9"/>
        <v>0</v>
      </c>
      <c r="P4052">
        <f t="shared" si="378"/>
        <v>1</v>
      </c>
      <c r="Q4052" s="9" t="s">
        <v>8315</v>
      </c>
      <c r="R4052" t="s">
        <v>8316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>
        <f t="shared" si="383"/>
        <v>9</v>
      </c>
    </row>
    <row r="4053" spans="1:22" ht="45" hidden="1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9"/>
        <v>0</v>
      </c>
      <c r="P4053">
        <f t="shared" si="378"/>
        <v>0</v>
      </c>
      <c r="Q4053" s="9" t="s">
        <v>8315</v>
      </c>
      <c r="R4053" t="s">
        <v>8316</v>
      </c>
      <c r="S4053" s="13">
        <f t="shared" si="380"/>
        <v>41761.810150462967</v>
      </c>
      <c r="T4053" s="13">
        <f t="shared" si="381"/>
        <v>41768.286805555559</v>
      </c>
      <c r="U4053">
        <f t="shared" si="382"/>
        <v>2014</v>
      </c>
      <c r="V4053">
        <f t="shared" si="383"/>
        <v>5</v>
      </c>
    </row>
    <row r="4054" spans="1:22" ht="60" hidden="1" x14ac:dyDescent="0.25">
      <c r="A4054">
        <v>4052</v>
      </c>
      <c r="B4054" s="8" t="s">
        <v>4048</v>
      </c>
      <c r="C4054" s="3" t="s">
        <v>8156</v>
      </c>
      <c r="D4054" s="1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9"/>
        <v>38</v>
      </c>
      <c r="P4054">
        <f t="shared" si="378"/>
        <v>86.62</v>
      </c>
      <c r="Q4054" s="9" t="s">
        <v>8315</v>
      </c>
      <c r="R4054" t="s">
        <v>8316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>
        <f t="shared" si="383"/>
        <v>8</v>
      </c>
    </row>
    <row r="4055" spans="1:22" ht="60" hidden="1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9"/>
        <v>22</v>
      </c>
      <c r="P4055">
        <f t="shared" si="378"/>
        <v>55</v>
      </c>
      <c r="Q4055" s="9" t="s">
        <v>8315</v>
      </c>
      <c r="R4055" t="s">
        <v>8316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>
        <f t="shared" si="383"/>
        <v>10</v>
      </c>
    </row>
    <row r="4056" spans="1:22" ht="45" hidden="1" x14ac:dyDescent="0.25">
      <c r="A4056">
        <v>4054</v>
      </c>
      <c r="B4056" s="8" t="s">
        <v>4050</v>
      </c>
      <c r="C4056" s="3" t="s">
        <v>8158</v>
      </c>
      <c r="D4056" s="1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9"/>
        <v>0</v>
      </c>
      <c r="P4056">
        <f t="shared" si="378"/>
        <v>0</v>
      </c>
      <c r="Q4056" s="9" t="s">
        <v>8315</v>
      </c>
      <c r="R4056" t="s">
        <v>8316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>
        <f t="shared" si="383"/>
        <v>8</v>
      </c>
    </row>
    <row r="4057" spans="1:22" ht="60" hidden="1" x14ac:dyDescent="0.25">
      <c r="A4057">
        <v>4055</v>
      </c>
      <c r="B4057" s="8" t="s">
        <v>4051</v>
      </c>
      <c r="C4057" s="3" t="s">
        <v>8159</v>
      </c>
      <c r="D4057" s="1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9"/>
        <v>18</v>
      </c>
      <c r="P4057">
        <f t="shared" si="378"/>
        <v>41.95</v>
      </c>
      <c r="Q4057" s="9" t="s">
        <v>8315</v>
      </c>
      <c r="R4057" t="s">
        <v>8316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>
        <f t="shared" si="383"/>
        <v>5</v>
      </c>
    </row>
    <row r="4058" spans="1:22" ht="60" hidden="1" x14ac:dyDescent="0.25">
      <c r="A4058">
        <v>4056</v>
      </c>
      <c r="B4058" s="8" t="s">
        <v>4052</v>
      </c>
      <c r="C4058" s="3" t="s">
        <v>8160</v>
      </c>
      <c r="D4058" s="1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9"/>
        <v>53</v>
      </c>
      <c r="P4058">
        <f t="shared" si="378"/>
        <v>88.33</v>
      </c>
      <c r="Q4058" s="9" t="s">
        <v>8315</v>
      </c>
      <c r="R4058" t="s">
        <v>8316</v>
      </c>
      <c r="S4058" s="13">
        <f t="shared" si="380"/>
        <v>42534.933321759265</v>
      </c>
      <c r="T4058" s="13">
        <f t="shared" si="381"/>
        <v>42554.832638888889</v>
      </c>
      <c r="U4058">
        <f t="shared" si="382"/>
        <v>2016</v>
      </c>
      <c r="V4058">
        <f t="shared" si="383"/>
        <v>6</v>
      </c>
    </row>
    <row r="4059" spans="1:22" ht="60" hidden="1" x14ac:dyDescent="0.25">
      <c r="A4059">
        <v>4057</v>
      </c>
      <c r="B4059" s="8" t="s">
        <v>4053</v>
      </c>
      <c r="C4059" s="3" t="s">
        <v>8161</v>
      </c>
      <c r="D4059" s="1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9"/>
        <v>22</v>
      </c>
      <c r="P4059">
        <f t="shared" si="378"/>
        <v>129.16999999999999</v>
      </c>
      <c r="Q4059" s="9" t="s">
        <v>8315</v>
      </c>
      <c r="R4059" t="s">
        <v>8316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>
        <f t="shared" si="383"/>
        <v>11</v>
      </c>
    </row>
    <row r="4060" spans="1:22" ht="45" hidden="1" x14ac:dyDescent="0.25">
      <c r="A4060">
        <v>4058</v>
      </c>
      <c r="B4060" s="8" t="s">
        <v>4054</v>
      </c>
      <c r="C4060" s="3" t="s">
        <v>8162</v>
      </c>
      <c r="D4060" s="1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9"/>
        <v>3</v>
      </c>
      <c r="P4060">
        <f t="shared" si="378"/>
        <v>23.75</v>
      </c>
      <c r="Q4060" s="9" t="s">
        <v>8315</v>
      </c>
      <c r="R4060" t="s">
        <v>8316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>
        <f t="shared" si="383"/>
        <v>3</v>
      </c>
    </row>
    <row r="4061" spans="1:22" ht="45" hidden="1" x14ac:dyDescent="0.25">
      <c r="A4061">
        <v>4059</v>
      </c>
      <c r="B4061" s="8" t="s">
        <v>4055</v>
      </c>
      <c r="C4061" s="3" t="s">
        <v>8163</v>
      </c>
      <c r="D4061" s="1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9"/>
        <v>3</v>
      </c>
      <c r="P4061">
        <f t="shared" ref="P4061:P4115" si="384">IFERROR(ROUND(E4061/L4061,2),0)</f>
        <v>35.71</v>
      </c>
      <c r="Q4061" s="9" t="s">
        <v>8315</v>
      </c>
      <c r="R4061" t="s">
        <v>8316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2014</v>
      </c>
      <c r="V4061">
        <f t="shared" si="383"/>
        <v>8</v>
      </c>
    </row>
    <row r="4062" spans="1:22" ht="60" hidden="1" x14ac:dyDescent="0.25">
      <c r="A4062">
        <v>4060</v>
      </c>
      <c r="B4062" s="8" t="s">
        <v>4056</v>
      </c>
      <c r="C4062" s="3" t="s">
        <v>8164</v>
      </c>
      <c r="D4062" s="1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9"/>
        <v>3</v>
      </c>
      <c r="P4062">
        <f t="shared" si="384"/>
        <v>57</v>
      </c>
      <c r="Q4062" s="9" t="s">
        <v>8315</v>
      </c>
      <c r="R4062" t="s">
        <v>8316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>
        <f t="shared" si="383"/>
        <v>5</v>
      </c>
    </row>
    <row r="4063" spans="1:22" ht="45" hidden="1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9"/>
        <v>0</v>
      </c>
      <c r="P4063">
        <f t="shared" si="384"/>
        <v>0</v>
      </c>
      <c r="Q4063" s="9" t="s">
        <v>8315</v>
      </c>
      <c r="R4063" t="s">
        <v>8316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>
        <f t="shared" si="383"/>
        <v>2</v>
      </c>
    </row>
    <row r="4064" spans="1:22" ht="60" hidden="1" x14ac:dyDescent="0.25">
      <c r="A4064">
        <v>4062</v>
      </c>
      <c r="B4064" s="8" t="s">
        <v>4058</v>
      </c>
      <c r="C4064" s="3" t="s">
        <v>8166</v>
      </c>
      <c r="D4064" s="19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9"/>
        <v>2</v>
      </c>
      <c r="P4064">
        <f t="shared" si="384"/>
        <v>163.33000000000001</v>
      </c>
      <c r="Q4064" s="9" t="s">
        <v>8315</v>
      </c>
      <c r="R4064" t="s">
        <v>8316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>
        <f t="shared" si="383"/>
        <v>6</v>
      </c>
    </row>
    <row r="4065" spans="1:22" ht="60" hidden="1" x14ac:dyDescent="0.25">
      <c r="A4065">
        <v>4063</v>
      </c>
      <c r="B4065" s="8" t="s">
        <v>4059</v>
      </c>
      <c r="C4065" s="3" t="s">
        <v>8167</v>
      </c>
      <c r="D4065" s="1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9"/>
        <v>1</v>
      </c>
      <c r="P4065">
        <f t="shared" si="384"/>
        <v>15</v>
      </c>
      <c r="Q4065" s="9" t="s">
        <v>8315</v>
      </c>
      <c r="R4065" t="s">
        <v>8316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>
        <f t="shared" si="383"/>
        <v>5</v>
      </c>
    </row>
    <row r="4066" spans="1:22" ht="60" hidden="1" x14ac:dyDescent="0.25">
      <c r="A4066">
        <v>4064</v>
      </c>
      <c r="B4066" s="8" t="s">
        <v>4060</v>
      </c>
      <c r="C4066" s="3" t="s">
        <v>8168</v>
      </c>
      <c r="D4066" s="1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9"/>
        <v>19</v>
      </c>
      <c r="P4066">
        <f t="shared" si="384"/>
        <v>64.17</v>
      </c>
      <c r="Q4066" s="9" t="s">
        <v>8315</v>
      </c>
      <c r="R4066" t="s">
        <v>8316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>
        <f t="shared" si="383"/>
        <v>3</v>
      </c>
    </row>
    <row r="4067" spans="1:22" ht="45" hidden="1" x14ac:dyDescent="0.25">
      <c r="A4067">
        <v>4065</v>
      </c>
      <c r="B4067" s="8" t="s">
        <v>4061</v>
      </c>
      <c r="C4067" s="3" t="s">
        <v>8169</v>
      </c>
      <c r="D4067" s="1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9"/>
        <v>1</v>
      </c>
      <c r="P4067">
        <f t="shared" si="384"/>
        <v>6.75</v>
      </c>
      <c r="Q4067" s="9" t="s">
        <v>8315</v>
      </c>
      <c r="R4067" t="s">
        <v>8316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>
        <f t="shared" si="383"/>
        <v>7</v>
      </c>
    </row>
    <row r="4068" spans="1:22" ht="60" hidden="1" x14ac:dyDescent="0.25">
      <c r="A4068">
        <v>4066</v>
      </c>
      <c r="B4068" s="8" t="s">
        <v>4062</v>
      </c>
      <c r="C4068" s="3" t="s">
        <v>8170</v>
      </c>
      <c r="D4068" s="18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9"/>
        <v>0</v>
      </c>
      <c r="P4068">
        <f t="shared" si="384"/>
        <v>25</v>
      </c>
      <c r="Q4068" s="9" t="s">
        <v>8315</v>
      </c>
      <c r="R4068" t="s">
        <v>8316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>
        <f t="shared" si="383"/>
        <v>4</v>
      </c>
    </row>
    <row r="4069" spans="1:22" ht="60" hidden="1" x14ac:dyDescent="0.25">
      <c r="A4069">
        <v>4067</v>
      </c>
      <c r="B4069" s="8" t="s">
        <v>4063</v>
      </c>
      <c r="C4069" s="3" t="s">
        <v>7998</v>
      </c>
      <c r="D4069" s="1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9"/>
        <v>61</v>
      </c>
      <c r="P4069">
        <f t="shared" si="384"/>
        <v>179.12</v>
      </c>
      <c r="Q4069" s="9" t="s">
        <v>8315</v>
      </c>
      <c r="R4069" t="s">
        <v>8316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>
        <f t="shared" si="383"/>
        <v>8</v>
      </c>
    </row>
    <row r="4070" spans="1:22" ht="45" hidden="1" x14ac:dyDescent="0.25">
      <c r="A4070">
        <v>4068</v>
      </c>
      <c r="B4070" s="8" t="s">
        <v>4064</v>
      </c>
      <c r="C4070" s="3" t="s">
        <v>8171</v>
      </c>
      <c r="D4070" s="1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9"/>
        <v>1</v>
      </c>
      <c r="P4070">
        <f t="shared" si="384"/>
        <v>34.950000000000003</v>
      </c>
      <c r="Q4070" s="9" t="s">
        <v>8315</v>
      </c>
      <c r="R4070" t="s">
        <v>8316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2016</v>
      </c>
      <c r="V4070">
        <f t="shared" si="383"/>
        <v>12</v>
      </c>
    </row>
    <row r="4071" spans="1:22" ht="45" hidden="1" x14ac:dyDescent="0.25">
      <c r="A4071">
        <v>4069</v>
      </c>
      <c r="B4071" s="8" t="s">
        <v>4065</v>
      </c>
      <c r="C4071" s="3" t="s">
        <v>8172</v>
      </c>
      <c r="D4071" s="1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9"/>
        <v>34</v>
      </c>
      <c r="P4071">
        <f t="shared" si="384"/>
        <v>33.08</v>
      </c>
      <c r="Q4071" s="9" t="s">
        <v>8315</v>
      </c>
      <c r="R4071" t="s">
        <v>8316</v>
      </c>
      <c r="S4071" s="13">
        <f t="shared" si="380"/>
        <v>42022.661527777775</v>
      </c>
      <c r="T4071" s="13">
        <f t="shared" si="381"/>
        <v>42063.5</v>
      </c>
      <c r="U4071">
        <f t="shared" si="382"/>
        <v>2015</v>
      </c>
      <c r="V4071">
        <f t="shared" si="383"/>
        <v>1</v>
      </c>
    </row>
    <row r="4072" spans="1:22" ht="45" hidden="1" x14ac:dyDescent="0.25">
      <c r="A4072">
        <v>4070</v>
      </c>
      <c r="B4072" s="8" t="s">
        <v>4066</v>
      </c>
      <c r="C4072" s="3" t="s">
        <v>8173</v>
      </c>
      <c r="D4072" s="1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9"/>
        <v>17</v>
      </c>
      <c r="P4072">
        <f t="shared" si="384"/>
        <v>27.5</v>
      </c>
      <c r="Q4072" s="9" t="s">
        <v>8315</v>
      </c>
      <c r="R4072" t="s">
        <v>8316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2015</v>
      </c>
      <c r="V4072">
        <f t="shared" si="383"/>
        <v>1</v>
      </c>
    </row>
    <row r="4073" spans="1:22" ht="60" hidden="1" x14ac:dyDescent="0.25">
      <c r="A4073">
        <v>4071</v>
      </c>
      <c r="B4073" s="8" t="s">
        <v>4067</v>
      </c>
      <c r="C4073" s="3" t="s">
        <v>8174</v>
      </c>
      <c r="D4073" s="19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9"/>
        <v>0</v>
      </c>
      <c r="P4073">
        <f t="shared" si="384"/>
        <v>0</v>
      </c>
      <c r="Q4073" s="9" t="s">
        <v>8315</v>
      </c>
      <c r="R4073" t="s">
        <v>8316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>
        <f t="shared" si="383"/>
        <v>11</v>
      </c>
    </row>
    <row r="4074" spans="1:22" ht="60" hidden="1" x14ac:dyDescent="0.25">
      <c r="A4074">
        <v>4072</v>
      </c>
      <c r="B4074" s="8" t="s">
        <v>4068</v>
      </c>
      <c r="C4074" s="3" t="s">
        <v>8175</v>
      </c>
      <c r="D4074" s="1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9"/>
        <v>0</v>
      </c>
      <c r="P4074">
        <f t="shared" si="384"/>
        <v>2</v>
      </c>
      <c r="Q4074" s="9" t="s">
        <v>8315</v>
      </c>
      <c r="R4074" t="s">
        <v>8316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>
        <f t="shared" si="383"/>
        <v>6</v>
      </c>
    </row>
    <row r="4075" spans="1:22" ht="45" hidden="1" x14ac:dyDescent="0.25">
      <c r="A4075">
        <v>4073</v>
      </c>
      <c r="B4075" s="8" t="s">
        <v>4069</v>
      </c>
      <c r="C4075" s="3" t="s">
        <v>8176</v>
      </c>
      <c r="D4075" s="1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9"/>
        <v>1</v>
      </c>
      <c r="P4075">
        <f t="shared" si="384"/>
        <v>18.5</v>
      </c>
      <c r="Q4075" s="9" t="s">
        <v>8315</v>
      </c>
      <c r="R4075" t="s">
        <v>8316</v>
      </c>
      <c r="S4075" s="13">
        <f t="shared" si="380"/>
        <v>42078.34520833334</v>
      </c>
      <c r="T4075" s="13">
        <f t="shared" si="381"/>
        <v>42133.166666666672</v>
      </c>
      <c r="U4075">
        <f t="shared" si="382"/>
        <v>2015</v>
      </c>
      <c r="V4075">
        <f t="shared" si="383"/>
        <v>3</v>
      </c>
    </row>
    <row r="4076" spans="1:22" ht="60" hidden="1" x14ac:dyDescent="0.25">
      <c r="A4076">
        <v>4074</v>
      </c>
      <c r="B4076" s="8" t="s">
        <v>4070</v>
      </c>
      <c r="C4076" s="3" t="s">
        <v>8177</v>
      </c>
      <c r="D4076" s="1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9"/>
        <v>27</v>
      </c>
      <c r="P4076">
        <f t="shared" si="384"/>
        <v>35</v>
      </c>
      <c r="Q4076" s="9" t="s">
        <v>8315</v>
      </c>
      <c r="R4076" t="s">
        <v>8316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>
        <f t="shared" si="383"/>
        <v>10</v>
      </c>
    </row>
    <row r="4077" spans="1:22" ht="60" hidden="1" x14ac:dyDescent="0.25">
      <c r="A4077">
        <v>4075</v>
      </c>
      <c r="B4077" s="8" t="s">
        <v>4071</v>
      </c>
      <c r="C4077" s="3" t="s">
        <v>8178</v>
      </c>
      <c r="D4077" s="1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9"/>
        <v>29</v>
      </c>
      <c r="P4077">
        <f t="shared" si="384"/>
        <v>44.31</v>
      </c>
      <c r="Q4077" s="9" t="s">
        <v>8315</v>
      </c>
      <c r="R4077" t="s">
        <v>8316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>
        <f t="shared" si="383"/>
        <v>5</v>
      </c>
    </row>
    <row r="4078" spans="1:22" ht="45" hidden="1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9"/>
        <v>0</v>
      </c>
      <c r="P4078">
        <f t="shared" si="384"/>
        <v>0</v>
      </c>
      <c r="Q4078" s="9" t="s">
        <v>8315</v>
      </c>
      <c r="R4078" t="s">
        <v>8316</v>
      </c>
      <c r="S4078" s="13">
        <f t="shared" si="380"/>
        <v>41905.795706018522</v>
      </c>
      <c r="T4078" s="13">
        <f t="shared" si="381"/>
        <v>41933.82708333333</v>
      </c>
      <c r="U4078">
        <f t="shared" si="382"/>
        <v>2014</v>
      </c>
      <c r="V4078">
        <f t="shared" si="383"/>
        <v>9</v>
      </c>
    </row>
    <row r="4079" spans="1:22" ht="60" hidden="1" x14ac:dyDescent="0.25">
      <c r="A4079">
        <v>4077</v>
      </c>
      <c r="B4079" s="8" t="s">
        <v>4073</v>
      </c>
      <c r="C4079" s="3" t="s">
        <v>8180</v>
      </c>
      <c r="D4079" s="18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9"/>
        <v>9</v>
      </c>
      <c r="P4079">
        <f t="shared" si="384"/>
        <v>222.5</v>
      </c>
      <c r="Q4079" s="9" t="s">
        <v>8315</v>
      </c>
      <c r="R4079" t="s">
        <v>8316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>
        <f t="shared" si="383"/>
        <v>11</v>
      </c>
    </row>
    <row r="4080" spans="1:22" ht="60" hidden="1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9"/>
        <v>0</v>
      </c>
      <c r="P4080">
        <f t="shared" si="384"/>
        <v>0</v>
      </c>
      <c r="Q4080" s="9" t="s">
        <v>8315</v>
      </c>
      <c r="R4080" t="s">
        <v>8316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2016</v>
      </c>
      <c r="V4080">
        <f t="shared" si="383"/>
        <v>12</v>
      </c>
    </row>
    <row r="4081" spans="1:22" ht="60" hidden="1" x14ac:dyDescent="0.25">
      <c r="A4081">
        <v>4079</v>
      </c>
      <c r="B4081" s="8" t="s">
        <v>4075</v>
      </c>
      <c r="C4081" s="3" t="s">
        <v>8182</v>
      </c>
      <c r="D4081" s="1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9"/>
        <v>0</v>
      </c>
      <c r="P4081">
        <f t="shared" si="384"/>
        <v>5</v>
      </c>
      <c r="Q4081" s="9" t="s">
        <v>8315</v>
      </c>
      <c r="R4081" t="s">
        <v>8316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>
        <f t="shared" si="383"/>
        <v>5</v>
      </c>
    </row>
    <row r="4082" spans="1:22" ht="60" hidden="1" x14ac:dyDescent="0.25">
      <c r="A4082">
        <v>4080</v>
      </c>
      <c r="B4082" s="8" t="s">
        <v>4076</v>
      </c>
      <c r="C4082" s="3" t="s">
        <v>8183</v>
      </c>
      <c r="D4082" s="1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9"/>
        <v>0</v>
      </c>
      <c r="P4082">
        <f t="shared" si="384"/>
        <v>0</v>
      </c>
      <c r="Q4082" s="9" t="s">
        <v>8315</v>
      </c>
      <c r="R4082" t="s">
        <v>8316</v>
      </c>
      <c r="S4082" s="13">
        <f t="shared" si="380"/>
        <v>42511.698101851856</v>
      </c>
      <c r="T4082" s="13">
        <f t="shared" si="381"/>
        <v>42535.787500000006</v>
      </c>
      <c r="U4082">
        <f t="shared" si="382"/>
        <v>2016</v>
      </c>
      <c r="V4082">
        <f t="shared" si="383"/>
        <v>5</v>
      </c>
    </row>
    <row r="4083" spans="1:22" ht="45" hidden="1" x14ac:dyDescent="0.25">
      <c r="A4083">
        <v>4081</v>
      </c>
      <c r="B4083" s="8" t="s">
        <v>4077</v>
      </c>
      <c r="C4083" s="3" t="s">
        <v>8184</v>
      </c>
      <c r="D4083" s="1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9"/>
        <v>16</v>
      </c>
      <c r="P4083">
        <f t="shared" si="384"/>
        <v>29.17</v>
      </c>
      <c r="Q4083" s="9" t="s">
        <v>8315</v>
      </c>
      <c r="R4083" t="s">
        <v>8316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>
        <f t="shared" si="383"/>
        <v>2</v>
      </c>
    </row>
    <row r="4084" spans="1:22" ht="60" hidden="1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9"/>
        <v>2</v>
      </c>
      <c r="P4084">
        <f t="shared" si="384"/>
        <v>1.5</v>
      </c>
      <c r="Q4084" s="9" t="s">
        <v>8315</v>
      </c>
      <c r="R4084" t="s">
        <v>8316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>
        <f t="shared" si="383"/>
        <v>10</v>
      </c>
    </row>
    <row r="4085" spans="1:22" ht="60" hidden="1" x14ac:dyDescent="0.25">
      <c r="A4085">
        <v>4083</v>
      </c>
      <c r="B4085" s="8" t="s">
        <v>4079</v>
      </c>
      <c r="C4085" s="3" t="s">
        <v>8186</v>
      </c>
      <c r="D4085" s="1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9"/>
        <v>22</v>
      </c>
      <c r="P4085">
        <f t="shared" si="384"/>
        <v>126.5</v>
      </c>
      <c r="Q4085" s="9" t="s">
        <v>8315</v>
      </c>
      <c r="R4085" t="s">
        <v>8316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2015</v>
      </c>
      <c r="V4085">
        <f t="shared" si="383"/>
        <v>12</v>
      </c>
    </row>
    <row r="4086" spans="1:22" ht="60" hidden="1" x14ac:dyDescent="0.25">
      <c r="A4086">
        <v>4084</v>
      </c>
      <c r="B4086" s="8" t="s">
        <v>4080</v>
      </c>
      <c r="C4086" s="3" t="s">
        <v>8187</v>
      </c>
      <c r="D4086" s="1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9"/>
        <v>0</v>
      </c>
      <c r="P4086">
        <f t="shared" si="384"/>
        <v>10</v>
      </c>
      <c r="Q4086" s="9" t="s">
        <v>8315</v>
      </c>
      <c r="R4086" t="s">
        <v>8316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>
        <f t="shared" si="383"/>
        <v>9</v>
      </c>
    </row>
    <row r="4087" spans="1:22" ht="60" hidden="1" x14ac:dyDescent="0.25">
      <c r="A4087">
        <v>4085</v>
      </c>
      <c r="B4087" s="8" t="s">
        <v>4081</v>
      </c>
      <c r="C4087" s="3" t="s">
        <v>8188</v>
      </c>
      <c r="D4087" s="1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9"/>
        <v>0</v>
      </c>
      <c r="P4087">
        <f t="shared" si="384"/>
        <v>10</v>
      </c>
      <c r="Q4087" s="9" t="s">
        <v>8315</v>
      </c>
      <c r="R4087" t="s">
        <v>8316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>
        <f t="shared" si="383"/>
        <v>2</v>
      </c>
    </row>
    <row r="4088" spans="1:22" ht="60" hidden="1" x14ac:dyDescent="0.25">
      <c r="A4088">
        <v>4086</v>
      </c>
      <c r="B4088" s="8" t="s">
        <v>4082</v>
      </c>
      <c r="C4088" s="3" t="s">
        <v>8189</v>
      </c>
      <c r="D4088" s="1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9"/>
        <v>5</v>
      </c>
      <c r="P4088">
        <f t="shared" si="384"/>
        <v>9.4</v>
      </c>
      <c r="Q4088" s="9" t="s">
        <v>8315</v>
      </c>
      <c r="R4088" t="s">
        <v>8316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>
        <f t="shared" si="383"/>
        <v>10</v>
      </c>
    </row>
    <row r="4089" spans="1:22" hidden="1" x14ac:dyDescent="0.25">
      <c r="A4089">
        <v>4087</v>
      </c>
      <c r="B4089" s="8" t="s">
        <v>4083</v>
      </c>
      <c r="C4089" s="3" t="s">
        <v>8190</v>
      </c>
      <c r="D4089" s="1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9"/>
        <v>0</v>
      </c>
      <c r="P4089">
        <f t="shared" si="384"/>
        <v>0</v>
      </c>
      <c r="Q4089" s="9" t="s">
        <v>8315</v>
      </c>
      <c r="R4089" t="s">
        <v>8316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>
        <f t="shared" si="383"/>
        <v>6</v>
      </c>
    </row>
    <row r="4090" spans="1:22" ht="45" hidden="1" x14ac:dyDescent="0.25">
      <c r="A4090">
        <v>4088</v>
      </c>
      <c r="B4090" s="8" t="s">
        <v>4084</v>
      </c>
      <c r="C4090" s="3" t="s">
        <v>8191</v>
      </c>
      <c r="D4090" s="1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9"/>
        <v>11</v>
      </c>
      <c r="P4090">
        <f t="shared" si="384"/>
        <v>72</v>
      </c>
      <c r="Q4090" s="9" t="s">
        <v>8315</v>
      </c>
      <c r="R4090" t="s">
        <v>8316</v>
      </c>
      <c r="S4090" s="13">
        <f t="shared" si="380"/>
        <v>41990.612546296295</v>
      </c>
      <c r="T4090" s="13">
        <f t="shared" si="381"/>
        <v>42020.434722222228</v>
      </c>
      <c r="U4090">
        <f t="shared" si="382"/>
        <v>2014</v>
      </c>
      <c r="V4090">
        <f t="shared" si="383"/>
        <v>12</v>
      </c>
    </row>
    <row r="4091" spans="1:22" ht="60" hidden="1" x14ac:dyDescent="0.25">
      <c r="A4091">
        <v>4089</v>
      </c>
      <c r="B4091" s="8" t="s">
        <v>4085</v>
      </c>
      <c r="C4091" s="3" t="s">
        <v>8192</v>
      </c>
      <c r="D4091" s="1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9"/>
        <v>5</v>
      </c>
      <c r="P4091">
        <f t="shared" si="384"/>
        <v>30</v>
      </c>
      <c r="Q4091" s="9" t="s">
        <v>8315</v>
      </c>
      <c r="R4091" t="s">
        <v>8316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>
        <f t="shared" si="383"/>
        <v>4</v>
      </c>
    </row>
    <row r="4092" spans="1:22" ht="45" hidden="1" x14ac:dyDescent="0.25">
      <c r="A4092">
        <v>4090</v>
      </c>
      <c r="B4092" s="8" t="s">
        <v>4086</v>
      </c>
      <c r="C4092" s="3" t="s">
        <v>8193</v>
      </c>
      <c r="D4092" s="1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9"/>
        <v>3</v>
      </c>
      <c r="P4092">
        <f t="shared" si="384"/>
        <v>10.67</v>
      </c>
      <c r="Q4092" s="9" t="s">
        <v>8315</v>
      </c>
      <c r="R4092" t="s">
        <v>8316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2015</v>
      </c>
      <c r="V4092">
        <f t="shared" si="383"/>
        <v>7</v>
      </c>
    </row>
    <row r="4093" spans="1:22" ht="60" hidden="1" x14ac:dyDescent="0.25">
      <c r="A4093">
        <v>4091</v>
      </c>
      <c r="B4093" s="8" t="s">
        <v>4087</v>
      </c>
      <c r="C4093" s="3" t="s">
        <v>8194</v>
      </c>
      <c r="D4093" s="1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9"/>
        <v>13</v>
      </c>
      <c r="P4093">
        <f t="shared" si="384"/>
        <v>25.5</v>
      </c>
      <c r="Q4093" s="9" t="s">
        <v>8315</v>
      </c>
      <c r="R4093" t="s">
        <v>8316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2014</v>
      </c>
      <c r="V4093">
        <f t="shared" si="383"/>
        <v>12</v>
      </c>
    </row>
    <row r="4094" spans="1:22" ht="45" x14ac:dyDescent="0.25">
      <c r="A4094">
        <v>4092</v>
      </c>
      <c r="B4094" s="8" t="s">
        <v>4088</v>
      </c>
      <c r="C4094" s="3" t="s">
        <v>8195</v>
      </c>
      <c r="D4094" s="2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9"/>
        <v>0</v>
      </c>
      <c r="P4094">
        <f t="shared" si="384"/>
        <v>20</v>
      </c>
      <c r="Q4094" s="9" t="s">
        <v>8315</v>
      </c>
      <c r="R4094" t="s">
        <v>8316</v>
      </c>
      <c r="S4094" s="13">
        <f t="shared" si="380"/>
        <v>42039.194988425923</v>
      </c>
      <c r="T4094" s="13">
        <f t="shared" si="381"/>
        <v>42099.153321759266</v>
      </c>
      <c r="U4094">
        <f t="shared" si="382"/>
        <v>2015</v>
      </c>
      <c r="V4094">
        <f t="shared" si="383"/>
        <v>2</v>
      </c>
    </row>
    <row r="4095" spans="1:22" ht="60" hidden="1" x14ac:dyDescent="0.25">
      <c r="A4095">
        <v>4093</v>
      </c>
      <c r="B4095" s="8" t="s">
        <v>4089</v>
      </c>
      <c r="C4095" s="3" t="s">
        <v>8196</v>
      </c>
      <c r="D4095" s="1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9"/>
        <v>2</v>
      </c>
      <c r="P4095">
        <f t="shared" si="384"/>
        <v>15</v>
      </c>
      <c r="Q4095" s="9" t="s">
        <v>8315</v>
      </c>
      <c r="R4095" t="s">
        <v>8316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>
        <f t="shared" si="383"/>
        <v>6</v>
      </c>
    </row>
    <row r="4096" spans="1:22" ht="45" hidden="1" x14ac:dyDescent="0.25">
      <c r="A4096">
        <v>4094</v>
      </c>
      <c r="B4096" s="8" t="s">
        <v>4090</v>
      </c>
      <c r="C4096" s="3" t="s">
        <v>8197</v>
      </c>
      <c r="D4096" s="1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9"/>
        <v>37</v>
      </c>
      <c r="P4096">
        <f t="shared" si="384"/>
        <v>91.25</v>
      </c>
      <c r="Q4096" s="9" t="s">
        <v>8315</v>
      </c>
      <c r="R4096" t="s">
        <v>8316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>
        <f t="shared" si="383"/>
        <v>9</v>
      </c>
    </row>
    <row r="4097" spans="1:22" ht="45" hidden="1" x14ac:dyDescent="0.25">
      <c r="A4097">
        <v>4095</v>
      </c>
      <c r="B4097" s="8" t="s">
        <v>4091</v>
      </c>
      <c r="C4097" s="3" t="s">
        <v>8198</v>
      </c>
      <c r="D4097" s="21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9"/>
        <v>3</v>
      </c>
      <c r="P4097">
        <f t="shared" si="384"/>
        <v>800</v>
      </c>
      <c r="Q4097" s="9" t="s">
        <v>8315</v>
      </c>
      <c r="R4097" t="s">
        <v>8316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>
        <f t="shared" si="383"/>
        <v>11</v>
      </c>
    </row>
    <row r="4098" spans="1:22" ht="45" hidden="1" x14ac:dyDescent="0.25">
      <c r="A4098">
        <v>4096</v>
      </c>
      <c r="B4098" s="8" t="s">
        <v>4092</v>
      </c>
      <c r="C4098" s="3" t="s">
        <v>8199</v>
      </c>
      <c r="D4098" s="1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9"/>
        <v>11</v>
      </c>
      <c r="P4098">
        <f t="shared" si="384"/>
        <v>80</v>
      </c>
      <c r="Q4098" s="9" t="s">
        <v>8315</v>
      </c>
      <c r="R4098" t="s">
        <v>8316</v>
      </c>
      <c r="S4098" s="13">
        <f t="shared" si="380"/>
        <v>42750.530312499999</v>
      </c>
      <c r="T4098" s="13">
        <f t="shared" si="381"/>
        <v>42794.368749999994</v>
      </c>
      <c r="U4098">
        <f t="shared" si="382"/>
        <v>2017</v>
      </c>
      <c r="V4098">
        <f t="shared" si="383"/>
        <v>1</v>
      </c>
    </row>
    <row r="4099" spans="1:22" ht="60" hidden="1" x14ac:dyDescent="0.25">
      <c r="A4099">
        <v>4097</v>
      </c>
      <c r="B4099" s="8" t="s">
        <v>4093</v>
      </c>
      <c r="C4099" s="3" t="s">
        <v>8200</v>
      </c>
      <c r="D4099" s="17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5">ROUND(E4099/D4099*100,0)</f>
        <v>0</v>
      </c>
      <c r="P4099">
        <f t="shared" si="384"/>
        <v>0</v>
      </c>
      <c r="Q4099" s="9" t="s">
        <v>8315</v>
      </c>
      <c r="R4099" t="s">
        <v>8316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>
        <f t="shared" ref="U4099:U4115" si="388">YEAR(S4099)</f>
        <v>2015</v>
      </c>
      <c r="V4099">
        <f t="shared" ref="V4099:V4115" si="389">MONTH(S4099)</f>
        <v>12</v>
      </c>
    </row>
    <row r="4100" spans="1:22" ht="45" x14ac:dyDescent="0.25">
      <c r="A4100">
        <v>4098</v>
      </c>
      <c r="B4100" s="8" t="s">
        <v>4094</v>
      </c>
      <c r="C4100" s="3" t="s">
        <v>8201</v>
      </c>
      <c r="D4100" s="2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5"/>
        <v>0</v>
      </c>
      <c r="P4100">
        <f t="shared" si="384"/>
        <v>0</v>
      </c>
      <c r="Q4100" s="9" t="s">
        <v>8315</v>
      </c>
      <c r="R4100" t="s">
        <v>8316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>
        <f t="shared" si="389"/>
        <v>5</v>
      </c>
    </row>
    <row r="4101" spans="1:22" ht="60" hidden="1" x14ac:dyDescent="0.25">
      <c r="A4101">
        <v>4099</v>
      </c>
      <c r="B4101" s="8" t="s">
        <v>4095</v>
      </c>
      <c r="C4101" s="3" t="s">
        <v>8202</v>
      </c>
      <c r="D4101" s="1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5"/>
        <v>1</v>
      </c>
      <c r="P4101">
        <f t="shared" si="384"/>
        <v>50</v>
      </c>
      <c r="Q4101" s="9" t="s">
        <v>8315</v>
      </c>
      <c r="R4101" t="s">
        <v>8316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>
        <f t="shared" si="389"/>
        <v>7</v>
      </c>
    </row>
    <row r="4102" spans="1:22" ht="45" hidden="1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5"/>
        <v>0</v>
      </c>
      <c r="P4102">
        <f t="shared" si="384"/>
        <v>0</v>
      </c>
      <c r="Q4102" s="9" t="s">
        <v>8315</v>
      </c>
      <c r="R4102" t="s">
        <v>8316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>
        <f t="shared" si="389"/>
        <v>10</v>
      </c>
    </row>
    <row r="4103" spans="1:22" ht="60" hidden="1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5"/>
        <v>0</v>
      </c>
      <c r="P4103">
        <f t="shared" si="384"/>
        <v>0</v>
      </c>
      <c r="Q4103" s="9" t="s">
        <v>8315</v>
      </c>
      <c r="R4103" t="s">
        <v>8316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2016</v>
      </c>
      <c r="V4103">
        <f t="shared" si="389"/>
        <v>12</v>
      </c>
    </row>
    <row r="4104" spans="1:22" ht="45" hidden="1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5"/>
        <v>27</v>
      </c>
      <c r="P4104">
        <f t="shared" si="384"/>
        <v>22.83</v>
      </c>
      <c r="Q4104" s="9" t="s">
        <v>8315</v>
      </c>
      <c r="R4104" t="s">
        <v>8316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>
        <f t="shared" si="389"/>
        <v>4</v>
      </c>
    </row>
    <row r="4105" spans="1:22" ht="45" hidden="1" x14ac:dyDescent="0.25">
      <c r="A4105">
        <v>4103</v>
      </c>
      <c r="B4105" s="8" t="s">
        <v>4099</v>
      </c>
      <c r="C4105" s="3" t="s">
        <v>8206</v>
      </c>
      <c r="D4105" s="1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5"/>
        <v>10</v>
      </c>
      <c r="P4105">
        <f t="shared" si="384"/>
        <v>16.670000000000002</v>
      </c>
      <c r="Q4105" s="9" t="s">
        <v>8315</v>
      </c>
      <c r="R4105" t="s">
        <v>8316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>
        <f t="shared" si="389"/>
        <v>7</v>
      </c>
    </row>
    <row r="4106" spans="1:22" ht="45" hidden="1" x14ac:dyDescent="0.25">
      <c r="A4106">
        <v>4104</v>
      </c>
      <c r="B4106" s="8" t="s">
        <v>4100</v>
      </c>
      <c r="C4106" s="3" t="s">
        <v>8207</v>
      </c>
      <c r="D4106" s="1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5"/>
        <v>21</v>
      </c>
      <c r="P4106">
        <f t="shared" si="384"/>
        <v>45.79</v>
      </c>
      <c r="Q4106" s="9" t="s">
        <v>8315</v>
      </c>
      <c r="R4106" t="s">
        <v>8316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>
        <f t="shared" si="389"/>
        <v>9</v>
      </c>
    </row>
    <row r="4107" spans="1:22" ht="60" hidden="1" x14ac:dyDescent="0.25">
      <c r="A4107">
        <v>4105</v>
      </c>
      <c r="B4107" s="8" t="s">
        <v>4101</v>
      </c>
      <c r="C4107" s="3" t="s">
        <v>8208</v>
      </c>
      <c r="D4107" s="21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5"/>
        <v>7</v>
      </c>
      <c r="P4107">
        <f t="shared" si="384"/>
        <v>383.33</v>
      </c>
      <c r="Q4107" s="9" t="s">
        <v>8315</v>
      </c>
      <c r="R4107" t="s">
        <v>8316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>
        <f t="shared" si="389"/>
        <v>11</v>
      </c>
    </row>
    <row r="4108" spans="1:22" ht="60" hidden="1" x14ac:dyDescent="0.25">
      <c r="A4108">
        <v>4106</v>
      </c>
      <c r="B4108" s="8" t="s">
        <v>4102</v>
      </c>
      <c r="C4108" s="3" t="s">
        <v>8209</v>
      </c>
      <c r="D4108" s="1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5"/>
        <v>71</v>
      </c>
      <c r="P4108">
        <f t="shared" si="384"/>
        <v>106.97</v>
      </c>
      <c r="Q4108" s="9" t="s">
        <v>8315</v>
      </c>
      <c r="R4108" t="s">
        <v>8316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>
        <f t="shared" si="389"/>
        <v>2</v>
      </c>
    </row>
    <row r="4109" spans="1:22" ht="60" hidden="1" x14ac:dyDescent="0.25">
      <c r="A4109">
        <v>4107</v>
      </c>
      <c r="B4109" s="8" t="s">
        <v>4103</v>
      </c>
      <c r="C4109" s="3" t="s">
        <v>8210</v>
      </c>
      <c r="D4109" s="1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5"/>
        <v>2</v>
      </c>
      <c r="P4109">
        <f t="shared" si="384"/>
        <v>10.25</v>
      </c>
      <c r="Q4109" s="9" t="s">
        <v>8315</v>
      </c>
      <c r="R4109" t="s">
        <v>8316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>
        <f t="shared" si="389"/>
        <v>9</v>
      </c>
    </row>
    <row r="4110" spans="1:22" ht="45" hidden="1" x14ac:dyDescent="0.25">
      <c r="A4110">
        <v>4108</v>
      </c>
      <c r="B4110" s="8" t="s">
        <v>4104</v>
      </c>
      <c r="C4110" s="3" t="s">
        <v>8211</v>
      </c>
      <c r="D4110" s="1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5"/>
        <v>2</v>
      </c>
      <c r="P4110">
        <f t="shared" si="384"/>
        <v>59</v>
      </c>
      <c r="Q4110" s="9" t="s">
        <v>8315</v>
      </c>
      <c r="R4110" t="s">
        <v>8316</v>
      </c>
      <c r="S4110" s="13">
        <f t="shared" si="386"/>
        <v>42767.031678240746</v>
      </c>
      <c r="T4110" s="13">
        <f t="shared" si="387"/>
        <v>42797.208333333328</v>
      </c>
      <c r="U4110">
        <f t="shared" si="388"/>
        <v>2017</v>
      </c>
      <c r="V4110">
        <f t="shared" si="389"/>
        <v>2</v>
      </c>
    </row>
    <row r="4111" spans="1:22" ht="45" hidden="1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5"/>
        <v>0</v>
      </c>
      <c r="P4111">
        <f t="shared" si="384"/>
        <v>0</v>
      </c>
      <c r="Q4111" s="9" t="s">
        <v>8315</v>
      </c>
      <c r="R4111" t="s">
        <v>8316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>
        <f t="shared" si="389"/>
        <v>10</v>
      </c>
    </row>
    <row r="4112" spans="1:22" ht="60" hidden="1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5"/>
        <v>29</v>
      </c>
      <c r="P4112">
        <f t="shared" si="384"/>
        <v>14.33</v>
      </c>
      <c r="Q4112" s="9" t="s">
        <v>8315</v>
      </c>
      <c r="R4112" t="s">
        <v>8316</v>
      </c>
      <c r="S4112" s="13">
        <f t="shared" si="386"/>
        <v>42512.626747685179</v>
      </c>
      <c r="T4112" s="13">
        <f t="shared" si="387"/>
        <v>42572.626747685179</v>
      </c>
      <c r="U4112">
        <f t="shared" si="388"/>
        <v>2016</v>
      </c>
      <c r="V4112">
        <f t="shared" si="389"/>
        <v>5</v>
      </c>
    </row>
    <row r="4113" spans="1:22" ht="45" hidden="1" x14ac:dyDescent="0.25">
      <c r="A4113">
        <v>4111</v>
      </c>
      <c r="B4113" s="8" t="s">
        <v>4107</v>
      </c>
      <c r="C4113" s="3" t="s">
        <v>8214</v>
      </c>
      <c r="D4113" s="1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5"/>
        <v>3</v>
      </c>
      <c r="P4113">
        <f t="shared" si="384"/>
        <v>15.67</v>
      </c>
      <c r="Q4113" s="9" t="s">
        <v>8315</v>
      </c>
      <c r="R4113" t="s">
        <v>8316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>
        <f t="shared" si="389"/>
        <v>1</v>
      </c>
    </row>
    <row r="4114" spans="1:22" ht="60" hidden="1" x14ac:dyDescent="0.25">
      <c r="A4114">
        <v>4112</v>
      </c>
      <c r="B4114" s="8" t="s">
        <v>4108</v>
      </c>
      <c r="C4114" s="3" t="s">
        <v>6961</v>
      </c>
      <c r="D4114" s="1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5"/>
        <v>0</v>
      </c>
      <c r="P4114">
        <f t="shared" si="384"/>
        <v>1</v>
      </c>
      <c r="Q4114" s="9" t="s">
        <v>8315</v>
      </c>
      <c r="R4114" t="s">
        <v>8316</v>
      </c>
      <c r="S4114" s="13">
        <f t="shared" si="386"/>
        <v>42400.946597222224</v>
      </c>
      <c r="T4114" s="13">
        <f t="shared" si="387"/>
        <v>42428</v>
      </c>
      <c r="U4114">
        <f t="shared" si="388"/>
        <v>2016</v>
      </c>
      <c r="V4114">
        <f t="shared" si="389"/>
        <v>1</v>
      </c>
    </row>
    <row r="4115" spans="1:22" ht="60" hidden="1" x14ac:dyDescent="0.25">
      <c r="A4115">
        <v>4113</v>
      </c>
      <c r="B4115" s="8" t="s">
        <v>4109</v>
      </c>
      <c r="C4115" s="3" t="s">
        <v>8215</v>
      </c>
      <c r="D4115" s="1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5"/>
        <v>0</v>
      </c>
      <c r="P4115">
        <f t="shared" si="384"/>
        <v>1</v>
      </c>
      <c r="Q4115" s="9" t="s">
        <v>8315</v>
      </c>
      <c r="R4115" t="s">
        <v>8316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2015</v>
      </c>
      <c r="V4115">
        <f t="shared" si="389"/>
        <v>12</v>
      </c>
    </row>
  </sheetData>
  <autoFilter ref="A1:V4115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2:F4115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H10" sqref="H10"/>
    </sheetView>
  </sheetViews>
  <sheetFormatPr defaultRowHeight="15" x14ac:dyDescent="0.25"/>
  <cols>
    <col min="1" max="1" width="16" customWidth="1"/>
    <col min="2" max="2" width="14" customWidth="1"/>
    <col min="3" max="3" width="12.140625" customWidth="1"/>
  </cols>
  <sheetData>
    <row r="1" spans="1:3" x14ac:dyDescent="0.25">
      <c r="B1" t="s">
        <v>8370</v>
      </c>
      <c r="C1" t="s">
        <v>8371</v>
      </c>
    </row>
    <row r="2" spans="1:3" x14ac:dyDescent="0.25">
      <c r="A2" t="s">
        <v>8372</v>
      </c>
      <c r="B2" s="5" t="e">
        <f>AVERAGE(#REF!)</f>
        <v>#REF!</v>
      </c>
      <c r="C2" s="5" t="e">
        <f>AVERAGE(#REF!)</f>
        <v>#REF!</v>
      </c>
    </row>
    <row r="3" spans="1:3" x14ac:dyDescent="0.25">
      <c r="A3" t="s">
        <v>8373</v>
      </c>
      <c r="B3" s="5" t="e">
        <f>MEDIAN(#REF!)</f>
        <v>#REF!</v>
      </c>
      <c r="C3" s="5" t="e">
        <f>MEDIAN(#REF!)</f>
        <v>#REF!</v>
      </c>
    </row>
    <row r="4" spans="1:3" x14ac:dyDescent="0.25">
      <c r="A4" t="s">
        <v>8376</v>
      </c>
      <c r="B4" s="5" t="e">
        <f>_xlfn.STDEV.P(#REF!)</f>
        <v>#REF!</v>
      </c>
      <c r="C4" s="5" t="e">
        <f>_xlfn.STDEV.P(#REF!)</f>
        <v>#REF!</v>
      </c>
    </row>
    <row r="5" spans="1:3" x14ac:dyDescent="0.25">
      <c r="A5" t="s">
        <v>8377</v>
      </c>
      <c r="B5" s="5" t="e">
        <f>_xlfn.QUARTILE.EXC(#REF!,3)</f>
        <v>#REF!</v>
      </c>
      <c r="C5" s="5" t="e">
        <f>_xlfn.QUARTILE.EXC(#REF!,3)</f>
        <v>#REF!</v>
      </c>
    </row>
    <row r="6" spans="1:3" x14ac:dyDescent="0.25">
      <c r="A6" t="s">
        <v>8378</v>
      </c>
      <c r="B6" s="5" t="e">
        <f>_xlfn.QUARTILE.EXC(#REF!,1)</f>
        <v>#REF!</v>
      </c>
      <c r="C6" s="5" t="e">
        <f>_xlfn.QUARTILE.EXC(#REF!,1)</f>
        <v>#REF!</v>
      </c>
    </row>
    <row r="7" spans="1:3" x14ac:dyDescent="0.25">
      <c r="A7" t="s">
        <v>8379</v>
      </c>
      <c r="B7" s="5" t="e">
        <f>B5-B6</f>
        <v>#REF!</v>
      </c>
      <c r="C7" s="5" t="e">
        <f>C5-C6</f>
        <v>#REF!</v>
      </c>
    </row>
    <row r="9" spans="1:3" x14ac:dyDescent="0.25">
      <c r="A9" t="s">
        <v>8374</v>
      </c>
      <c r="B9" s="5" t="e">
        <f>AVERAGE(#REF!)</f>
        <v>#REF!</v>
      </c>
      <c r="C9" s="5" t="e">
        <f>AVERAGE(#REF!)</f>
        <v>#REF!</v>
      </c>
    </row>
    <row r="10" spans="1:3" x14ac:dyDescent="0.25">
      <c r="A10" t="s">
        <v>8375</v>
      </c>
      <c r="B10" s="5" t="e">
        <f>MEDIAN(#REF!)</f>
        <v>#REF!</v>
      </c>
      <c r="C10" s="5" t="e">
        <f>MEDIAN(#REF!)</f>
        <v>#REF!</v>
      </c>
    </row>
    <row r="11" spans="1:3" x14ac:dyDescent="0.25">
      <c r="A11" t="s">
        <v>8380</v>
      </c>
      <c r="B11" s="5" t="e">
        <f>_xlfn.STDEV.P(#REF!)</f>
        <v>#REF!</v>
      </c>
      <c r="C11" s="5" t="e">
        <f>_xlfn.STDEV.P(#REF!)</f>
        <v>#REF!</v>
      </c>
    </row>
    <row r="12" spans="1:3" x14ac:dyDescent="0.25">
      <c r="A12" t="s">
        <v>8381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25">
      <c r="A13" t="s">
        <v>8382</v>
      </c>
      <c r="B13" s="5" t="e">
        <f>_xlfn.QUARTILE.EXC(#REF!,1)</f>
        <v>#REF!</v>
      </c>
      <c r="C13" s="5" t="e">
        <f>_xlfn.QUARTILE.EXC(#REF!,1)</f>
        <v>#REF!</v>
      </c>
    </row>
    <row r="14" spans="1:3" x14ac:dyDescent="0.25">
      <c r="A14" t="s">
        <v>8383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3" sqref="E13:E23"/>
    </sheetView>
  </sheetViews>
  <sheetFormatPr defaultRowHeight="15" x14ac:dyDescent="0.25"/>
  <cols>
    <col min="1" max="1" width="33.28515625" customWidth="1"/>
  </cols>
  <sheetData>
    <row r="1" spans="1:5" x14ac:dyDescent="0.25">
      <c r="A1" t="s">
        <v>8369</v>
      </c>
      <c r="B1" t="s">
        <v>4110</v>
      </c>
      <c r="C1" t="s">
        <v>8216</v>
      </c>
      <c r="D1" t="s">
        <v>8217</v>
      </c>
      <c r="E1" t="s">
        <v>8261</v>
      </c>
    </row>
    <row r="2" spans="1:5" x14ac:dyDescent="0.25">
      <c r="A2" t="s">
        <v>3473</v>
      </c>
      <c r="B2" t="str">
        <f>VLOOKUP(A2,'Kickstarter worksheet'!B:C,2,FALSE)</f>
        <v>Help us get actor-writer Ian Bonar's debut play - a hilarious, heartbreaking story of grief and loss - to the 2016 Edinburgh Fringe.</v>
      </c>
      <c r="C2">
        <f>VLOOKUP(A2,'Kickstarter worksheet'!B:E,3,FALSE)</f>
        <v>2000</v>
      </c>
      <c r="D2">
        <f>VLOOKUP(A2,'Kickstarter worksheet'!B:E,4,FALSE)</f>
        <v>2020</v>
      </c>
      <c r="E2">
        <f>VLOOKUP(A2,'Kickstarter worksheet'!B:L,11,FALSE)</f>
        <v>39</v>
      </c>
    </row>
    <row r="3" spans="1:5" x14ac:dyDescent="0.25">
      <c r="A3" t="s">
        <v>3616</v>
      </c>
      <c r="B3" t="str">
        <f>VLOOKUP(A3,'Kickstarter worksheet'!B:C,2,FALSE)</f>
        <v>The play yet to be described as "A surefire Edinburgh Fringe Festival Cult Hit". Coming to the Underbelly, Edinburgh, 5th-30th August.</v>
      </c>
      <c r="C3">
        <f>VLOOKUP(A3,'Kickstarter worksheet'!B:E,3,FALSE)</f>
        <v>2000</v>
      </c>
      <c r="D3">
        <f>VLOOKUP(A3,'Kickstarter worksheet'!B:E,4,FALSE)</f>
        <v>2020</v>
      </c>
      <c r="E3">
        <f>VLOOKUP(A3,'Kickstarter worksheet'!B:L,11,FALSE)</f>
        <v>56</v>
      </c>
    </row>
    <row r="4" spans="1:5" x14ac:dyDescent="0.25">
      <c r="A4" t="s">
        <v>3178</v>
      </c>
      <c r="B4" t="str">
        <f>VLOOKUP(A4,'Kickstarter worksheet'!B:C,2,FALSE)</f>
        <v>Cutting Off Kate Bush is a one-woman show written &amp; performed by Lucy Benson-Brown, premiering at the Edinburgh Fringe Festival 2014</v>
      </c>
      <c r="C4">
        <f>VLOOKUP(A4,'Kickstarter worksheet'!B:E,3,FALSE)</f>
        <v>1500</v>
      </c>
      <c r="D4">
        <f>VLOOKUP(A4,'Kickstarter worksheet'!B:E,4,FALSE)</f>
        <v>2576</v>
      </c>
      <c r="E4">
        <f>VLOOKUP(A4,'Kickstarter worksheet'!B:L,11,FALSE)</f>
        <v>78</v>
      </c>
    </row>
    <row r="5" spans="1:5" x14ac:dyDescent="0.25">
      <c r="A5" t="s">
        <v>3329</v>
      </c>
      <c r="B5" t="str">
        <f>VLOOKUP(A5,'Kickstarter worksheet'!B:C,2,FALSE)</f>
        <v>Jestia and Raedon is a brand new romantic comedy play going to the Edinburgh Fringe Festival this summer.</v>
      </c>
      <c r="C5">
        <f>VLOOKUP(A5,'Kickstarter worksheet'!B:E,3,FALSE)</f>
        <v>1000</v>
      </c>
      <c r="D5">
        <f>VLOOKUP(A5,'Kickstarter worksheet'!B:E,4,FALSE)</f>
        <v>1168</v>
      </c>
      <c r="E5">
        <f>VLOOKUP(A5,'Kickstarter worksheet'!B:L,11,FALSE)</f>
        <v>26</v>
      </c>
    </row>
    <row r="6" spans="1:5" x14ac:dyDescent="0.25">
      <c r="A6" t="s">
        <v>3221</v>
      </c>
      <c r="B6" t="str">
        <f>VLOOKUP(A6,'Kickstarter worksheet'!B:C,2,FALSE)</f>
        <v>A one-man show about love, loss, and motorways, written &amp; performed by Ben Norris. Help us get to the 2015 Edinburgh Fringe and beyond!</v>
      </c>
      <c r="C6">
        <f>VLOOKUP(A6,'Kickstarter worksheet'!B:E,3,FALSE)</f>
        <v>4000</v>
      </c>
      <c r="D6">
        <f>VLOOKUP(A6,'Kickstarter worksheet'!B:E,4,FALSE)</f>
        <v>4137</v>
      </c>
      <c r="E6">
        <f>VLOOKUP(A6,'Kickstarter worksheet'!B:L,11,FALSE)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 worksheet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GARRIDO, Jose</cp:lastModifiedBy>
  <dcterms:created xsi:type="dcterms:W3CDTF">2017-04-20T15:17:24Z</dcterms:created>
  <dcterms:modified xsi:type="dcterms:W3CDTF">2021-12-27T03:24:09Z</dcterms:modified>
</cp:coreProperties>
</file>