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1524131_ed_ac_uk/Documents/Documents/UNIVERSITY/PhD/Project/Sep_22 -/Mouse_NH3/"/>
    </mc:Choice>
  </mc:AlternateContent>
  <xr:revisionPtr revIDLastSave="319" documentId="8_{26878387-195B-4436-93C9-DBBD21929FA8}" xr6:coauthVersionLast="47" xr6:coauthVersionMax="47" xr10:uidLastSave="{F4AF56C6-1720-4AFC-895D-66D6E03AC69C}"/>
  <bookViews>
    <workbookView xWindow="28680" yWindow="-120" windowWidth="29040" windowHeight="15840" tabRatio="643" firstSheet="1" activeTab="8" xr2:uid="{6A81F29E-B362-4F09-8E8D-6B0BAF512BAD}"/>
  </bookViews>
  <sheets>
    <sheet name="AA01_Rest" sheetId="1" r:id="rId1"/>
    <sheet name="AA01_Stress" sheetId="2" r:id="rId2"/>
    <sheet name="AA02_Rest" sheetId="6" r:id="rId3"/>
    <sheet name="AA02_Stress" sheetId="5" r:id="rId4"/>
    <sheet name="AA03_Rest" sheetId="9" r:id="rId5"/>
    <sheet name="AA03_Stress" sheetId="7" r:id="rId6"/>
    <sheet name="AA04_Rest" sheetId="10" r:id="rId7"/>
    <sheet name="AA05_Rest" sheetId="11" r:id="rId8"/>
    <sheet name="AA05_Stress" sheetId="8" r:id="rId9"/>
    <sheet name="AA05_Times" sheetId="12" r:id="rId10"/>
    <sheet name="Info" sheetId="13" r:id="rId11"/>
    <sheet name="Dose-Weight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4" l="1"/>
  <c r="D19" i="14"/>
  <c r="F20" i="14"/>
  <c r="F19" i="14"/>
  <c r="E20" i="14"/>
  <c r="E19" i="14"/>
  <c r="F14" i="14"/>
  <c r="F13" i="14"/>
  <c r="E14" i="14"/>
  <c r="E13" i="14"/>
  <c r="F12" i="14"/>
  <c r="E12" i="14"/>
  <c r="D12" i="14"/>
  <c r="C12" i="14"/>
  <c r="F9" i="14"/>
  <c r="E9" i="14"/>
  <c r="D9" i="14"/>
  <c r="C9" i="14"/>
  <c r="F7" i="14"/>
  <c r="E7" i="14"/>
  <c r="D7" i="14"/>
  <c r="C7" i="14"/>
  <c r="F11" i="14"/>
  <c r="E11" i="14"/>
  <c r="D11" i="14"/>
  <c r="C11" i="14"/>
  <c r="F10" i="14"/>
  <c r="E10" i="14"/>
  <c r="D10" i="14"/>
  <c r="C10" i="14"/>
  <c r="F8" i="14"/>
  <c r="E8" i="14"/>
  <c r="D8" i="14"/>
  <c r="C8" i="14"/>
  <c r="F6" i="14"/>
  <c r="E6" i="14"/>
  <c r="D6" i="14"/>
  <c r="C6" i="14"/>
  <c r="F5" i="14"/>
  <c r="E5" i="14"/>
  <c r="D5" i="14"/>
  <c r="C5" i="14"/>
  <c r="F4" i="14"/>
  <c r="E4" i="14"/>
  <c r="D4" i="14"/>
  <c r="C4" i="14"/>
  <c r="F17" i="13" l="1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16" i="13"/>
  <c r="F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16" i="13"/>
  <c r="A5" i="8"/>
  <c r="A5" i="11"/>
  <c r="A5" i="10"/>
  <c r="A5" i="7"/>
  <c r="A5" i="9"/>
  <c r="A5" i="5"/>
  <c r="A5" i="6"/>
  <c r="A5" i="2"/>
  <c r="A5" i="1"/>
  <c r="A3" i="1"/>
  <c r="D4" i="13" l="1"/>
  <c r="A3" i="8"/>
  <c r="A3" i="11"/>
  <c r="A3" i="10"/>
  <c r="A3" i="7"/>
  <c r="C8" i="13" s="1"/>
  <c r="A3" i="9"/>
  <c r="A7" i="9" s="1"/>
  <c r="A3" i="5"/>
  <c r="C6" i="13" s="1"/>
  <c r="A3" i="6"/>
  <c r="C5" i="13" s="1"/>
  <c r="A3" i="2"/>
  <c r="A7" i="2" s="1"/>
  <c r="A7" i="1"/>
  <c r="A9" i="8"/>
  <c r="A7" i="8"/>
  <c r="A9" i="11"/>
  <c r="A7" i="11"/>
  <c r="A9" i="10"/>
  <c r="A7" i="10"/>
  <c r="A9" i="7"/>
  <c r="A9" i="9"/>
  <c r="A9" i="5"/>
  <c r="A9" i="6"/>
  <c r="A7" i="6"/>
  <c r="A9" i="2"/>
  <c r="A9" i="1"/>
  <c r="D11" i="13"/>
  <c r="D10" i="13"/>
  <c r="D9" i="13"/>
  <c r="D8" i="13"/>
  <c r="D7" i="13"/>
  <c r="D6" i="13"/>
  <c r="D5" i="13"/>
  <c r="D3" i="13"/>
  <c r="C11" i="13"/>
  <c r="C10" i="13"/>
  <c r="C9" i="13"/>
  <c r="C7" i="13"/>
  <c r="C3" i="13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" i="12"/>
  <c r="M4" i="12"/>
  <c r="N4" i="12" s="1"/>
  <c r="M5" i="12" s="1"/>
  <c r="N5" i="12" s="1"/>
  <c r="M6" i="12" s="1"/>
  <c r="N6" i="12" s="1"/>
  <c r="M7" i="12" s="1"/>
  <c r="N7" i="12" s="1"/>
  <c r="M8" i="12" s="1"/>
  <c r="N8" i="12" s="1"/>
  <c r="M9" i="12" s="1"/>
  <c r="N9" i="12" s="1"/>
  <c r="M10" i="12" s="1"/>
  <c r="N10" i="12" s="1"/>
  <c r="M11" i="12" s="1"/>
  <c r="N11" i="12" s="1"/>
  <c r="M12" i="12" s="1"/>
  <c r="N12" i="12" s="1"/>
  <c r="M13" i="12" s="1"/>
  <c r="N13" i="12" s="1"/>
  <c r="M14" i="12" s="1"/>
  <c r="N14" i="12" s="1"/>
  <c r="M15" i="12" s="1"/>
  <c r="N15" i="12" s="1"/>
  <c r="M16" i="12" s="1"/>
  <c r="N16" i="12" s="1"/>
  <c r="M17" i="12" s="1"/>
  <c r="N17" i="12" s="1"/>
  <c r="M18" i="12" s="1"/>
  <c r="N18" i="12" s="1"/>
  <c r="M19" i="12" s="1"/>
  <c r="N19" i="12" s="1"/>
  <c r="M20" i="12" s="1"/>
  <c r="N20" i="12" s="1"/>
  <c r="M21" i="12" s="1"/>
  <c r="N21" i="12" s="1"/>
  <c r="M22" i="12" s="1"/>
  <c r="N22" i="12" s="1"/>
  <c r="M23" i="12" s="1"/>
  <c r="N23" i="12" s="1"/>
  <c r="M24" i="12" s="1"/>
  <c r="N24" i="12" s="1"/>
  <c r="M25" i="12" s="1"/>
  <c r="N25" i="12" s="1"/>
  <c r="M26" i="12" s="1"/>
  <c r="N26" i="12" s="1"/>
  <c r="M27" i="12" s="1"/>
  <c r="N27" i="12" s="1"/>
  <c r="N3" i="12"/>
  <c r="M3" i="12"/>
  <c r="B3" i="12"/>
  <c r="C3" i="12" s="1"/>
  <c r="G2" i="12"/>
  <c r="D2" i="12"/>
  <c r="C4" i="13" l="1"/>
  <c r="A7" i="7"/>
  <c r="A7" i="5"/>
  <c r="B4" i="12"/>
  <c r="C4" i="12" s="1"/>
  <c r="D3" i="12"/>
  <c r="G3" i="12" s="1"/>
  <c r="E3" i="13" l="1"/>
  <c r="E7" i="13"/>
  <c r="E4" i="13"/>
  <c r="E11" i="13"/>
  <c r="E5" i="13"/>
  <c r="E10" i="13"/>
  <c r="E9" i="13"/>
  <c r="B5" i="12"/>
  <c r="C5" i="12" s="1"/>
  <c r="D4" i="12"/>
  <c r="G4" i="12" s="1"/>
  <c r="I3" i="13" l="1"/>
  <c r="F3" i="13"/>
  <c r="E6" i="13"/>
  <c r="I11" i="13"/>
  <c r="F11" i="13"/>
  <c r="I10" i="13"/>
  <c r="F10" i="13"/>
  <c r="I9" i="13"/>
  <c r="F9" i="13"/>
  <c r="I5" i="13"/>
  <c r="F5" i="13"/>
  <c r="E8" i="13"/>
  <c r="I4" i="13"/>
  <c r="F4" i="13"/>
  <c r="I7" i="13"/>
  <c r="F7" i="13"/>
  <c r="D5" i="12"/>
  <c r="G5" i="12" s="1"/>
  <c r="B6" i="12"/>
  <c r="C6" i="12" s="1"/>
  <c r="I6" i="13" l="1"/>
  <c r="F6" i="13"/>
  <c r="I8" i="13"/>
  <c r="F8" i="13"/>
  <c r="B7" i="12"/>
  <c r="C7" i="12" s="1"/>
  <c r="D6" i="12"/>
  <c r="G6" i="12" s="1"/>
  <c r="B8" i="12" l="1"/>
  <c r="C8" i="12" s="1"/>
  <c r="D7" i="12"/>
  <c r="G7" i="12" s="1"/>
  <c r="D8" i="12" l="1"/>
  <c r="G8" i="12" s="1"/>
  <c r="B9" i="12"/>
  <c r="C9" i="12" s="1"/>
  <c r="D9" i="12" l="1"/>
  <c r="G9" i="12" s="1"/>
  <c r="B10" i="12"/>
  <c r="C10" i="12" s="1"/>
  <c r="B11" i="12" l="1"/>
  <c r="C11" i="12" s="1"/>
  <c r="D10" i="12"/>
  <c r="G10" i="12" s="1"/>
  <c r="B12" i="12" l="1"/>
  <c r="C12" i="12" s="1"/>
  <c r="D11" i="12"/>
  <c r="G11" i="12" s="1"/>
  <c r="B13" i="12" l="1"/>
  <c r="C13" i="12" s="1"/>
  <c r="D12" i="12"/>
  <c r="G12" i="12" s="1"/>
  <c r="D13" i="12" l="1"/>
  <c r="G13" i="12" s="1"/>
  <c r="B14" i="12"/>
  <c r="C14" i="12" s="1"/>
  <c r="B15" i="12" l="1"/>
  <c r="C15" i="12" s="1"/>
  <c r="D14" i="12"/>
  <c r="G14" i="12" s="1"/>
  <c r="B16" i="12" l="1"/>
  <c r="C16" i="12" s="1"/>
  <c r="D15" i="12"/>
  <c r="G15" i="12" s="1"/>
  <c r="B17" i="12" l="1"/>
  <c r="C17" i="12" s="1"/>
  <c r="D16" i="12"/>
  <c r="G16" i="12" s="1"/>
  <c r="D17" i="12" l="1"/>
  <c r="G17" i="12" s="1"/>
  <c r="B18" i="12"/>
  <c r="C18" i="12" s="1"/>
  <c r="B19" i="12" l="1"/>
  <c r="C19" i="12" s="1"/>
  <c r="D18" i="12"/>
  <c r="G18" i="12" s="1"/>
  <c r="B20" i="12" l="1"/>
  <c r="C20" i="12" s="1"/>
  <c r="D19" i="12"/>
  <c r="G19" i="12" s="1"/>
  <c r="B21" i="12" l="1"/>
  <c r="C21" i="12" s="1"/>
  <c r="D20" i="12"/>
  <c r="G20" i="12" s="1"/>
  <c r="D21" i="12" l="1"/>
  <c r="G21" i="12" s="1"/>
  <c r="B22" i="12"/>
  <c r="C22" i="12" s="1"/>
  <c r="B23" i="12" l="1"/>
  <c r="C23" i="12" s="1"/>
  <c r="D22" i="12"/>
  <c r="G22" i="12" s="1"/>
  <c r="B24" i="12" l="1"/>
  <c r="C24" i="12" s="1"/>
  <c r="D23" i="12"/>
  <c r="G23" i="12" s="1"/>
  <c r="B25" i="12" l="1"/>
  <c r="C25" i="12" s="1"/>
  <c r="D25" i="12" s="1"/>
  <c r="G25" i="12" s="1"/>
  <c r="D24" i="12"/>
  <c r="G24" i="12" s="1"/>
</calcChain>
</file>

<file path=xl/sharedStrings.xml><?xml version="1.0" encoding="utf-8"?>
<sst xmlns="http://schemas.openxmlformats.org/spreadsheetml/2006/main" count="152" uniqueCount="55">
  <si>
    <t>Heart</t>
  </si>
  <si>
    <t>Liver</t>
  </si>
  <si>
    <t>Lungs</t>
  </si>
  <si>
    <t>Kidneys</t>
  </si>
  <si>
    <t>Femur</t>
  </si>
  <si>
    <t>Time (min)</t>
  </si>
  <si>
    <t>Vena_Cava</t>
  </si>
  <si>
    <t>Compare blood curve peak to dose activity</t>
  </si>
  <si>
    <t>&gt;40 MBq reaches saturation</t>
  </si>
  <si>
    <t>kg</t>
  </si>
  <si>
    <t>Mouse</t>
  </si>
  <si>
    <t>Injected Dose</t>
  </si>
  <si>
    <t>Subject Weight</t>
  </si>
  <si>
    <t>VC Max</t>
  </si>
  <si>
    <t>AA01_Rest</t>
  </si>
  <si>
    <t>AA01_Stress</t>
  </si>
  <si>
    <t>AA02_Rest</t>
  </si>
  <si>
    <t>AA02_Stress</t>
  </si>
  <si>
    <t>AA03_Rest</t>
  </si>
  <si>
    <t>AA03_Stress</t>
  </si>
  <si>
    <t>AA04_Rest</t>
  </si>
  <si>
    <t>AA05_Rest</t>
  </si>
  <si>
    <t>AA05_Stress</t>
  </si>
  <si>
    <t>VC Max / ID (%)</t>
  </si>
  <si>
    <t>Subject Weight (corr)</t>
  </si>
  <si>
    <t>Time (AA05)</t>
  </si>
  <si>
    <t xml:space="preserve">Time </t>
  </si>
  <si>
    <t>Vena Cava (SUV)</t>
  </si>
  <si>
    <t>Estimated in order to calculate SUVs</t>
  </si>
  <si>
    <t>Whole FOV Dose</t>
  </si>
  <si>
    <t>VC Max / WFOVD (%)</t>
  </si>
  <si>
    <t>Use for Suvs</t>
  </si>
  <si>
    <t>kBq</t>
  </si>
  <si>
    <t>Bq</t>
  </si>
  <si>
    <t>g</t>
  </si>
  <si>
    <t>AA01 Rest</t>
  </si>
  <si>
    <t>AA01 Stress</t>
  </si>
  <si>
    <t>AA02 Rest</t>
  </si>
  <si>
    <t>AA02 Stress</t>
  </si>
  <si>
    <t>AA03 Rest</t>
  </si>
  <si>
    <t>AA03 Stress</t>
  </si>
  <si>
    <t>AA04 Rest</t>
  </si>
  <si>
    <t>AA05 Rest</t>
  </si>
  <si>
    <t>AA05 Stress</t>
  </si>
  <si>
    <t>Dose/Weight</t>
  </si>
  <si>
    <t>Dose (Bq)</t>
  </si>
  <si>
    <t>Weight (kg)</t>
  </si>
  <si>
    <t>Dose (kBq)</t>
  </si>
  <si>
    <t>Weight (g)</t>
  </si>
  <si>
    <r>
      <t xml:space="preserve">80.1 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</rPr>
      <t xml:space="preserve"> 45.1 MBq</t>
    </r>
  </si>
  <si>
    <r>
      <t xml:space="preserve">24.6 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</rPr>
      <t xml:space="preserve"> 0.3</t>
    </r>
  </si>
  <si>
    <t>REST</t>
  </si>
  <si>
    <t>STRESS</t>
  </si>
  <si>
    <r>
      <t xml:space="preserve">66.4 </t>
    </r>
    <r>
      <rPr>
        <sz val="11"/>
        <color theme="1"/>
        <rFont val="Aptos Narrow"/>
        <family val="2"/>
      </rPr>
      <t xml:space="preserve">± </t>
    </r>
    <r>
      <rPr>
        <sz val="11"/>
        <color theme="1"/>
        <rFont val="Calibri"/>
        <family val="2"/>
      </rPr>
      <t>28.3 MBq</t>
    </r>
  </si>
  <si>
    <r>
      <t xml:space="preserve">24.7 </t>
    </r>
    <r>
      <rPr>
        <sz val="11"/>
        <color theme="1"/>
        <rFont val="Aptos Narrow"/>
        <family val="2"/>
      </rPr>
      <t>±</t>
    </r>
    <r>
      <rPr>
        <sz val="11"/>
        <color theme="1"/>
        <rFont val="Calibri"/>
        <family val="2"/>
      </rPr>
      <t xml:space="preserve"> 0.3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</si>
</sst>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00"/>
    <numFmt numFmtId="167" formatCode="0.000"/>
    <numFmt numFmtId="170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2">
    <xf numFmtId="0" fontId="0" fillId="0" borderId="0" xfId="0"/>
    <xf numFmtId="0" fontId="1" fillId="3" borderId="0" xfId="2" applyBorder="1"/>
    <xf numFmtId="0" fontId="0" fillId="2" borderId="0" xfId="1" applyFont="1" applyBorder="1"/>
    <xf numFmtId="164" fontId="0" fillId="2" borderId="0" xfId="1" applyNumberFormat="1" applyFont="1" applyBorder="1"/>
    <xf numFmtId="0" fontId="1" fillId="5" borderId="0" xfId="4"/>
    <xf numFmtId="0" fontId="1" fillId="3" borderId="0" xfId="2"/>
    <xf numFmtId="0" fontId="1" fillId="5" borderId="2" xfId="4" applyBorder="1"/>
    <xf numFmtId="0" fontId="1" fillId="3" borderId="2" xfId="2" applyBorder="1"/>
    <xf numFmtId="165" fontId="1" fillId="3" borderId="2" xfId="2" applyNumberFormat="1" applyBorder="1"/>
    <xf numFmtId="0" fontId="2" fillId="4" borderId="2" xfId="3" applyBorder="1" applyAlignment="1">
      <alignment horizontal="center"/>
    </xf>
    <xf numFmtId="0" fontId="1" fillId="6" borderId="2" xfId="5" applyBorder="1" applyAlignment="1">
      <alignment horizontal="center"/>
    </xf>
    <xf numFmtId="166" fontId="1" fillId="3" borderId="2" xfId="2" applyNumberFormat="1" applyBorder="1"/>
    <xf numFmtId="166" fontId="3" fillId="3" borderId="2" xfId="2" applyNumberFormat="1" applyFont="1" applyBorder="1"/>
    <xf numFmtId="0" fontId="2" fillId="4" borderId="3" xfId="3" applyBorder="1" applyAlignment="1">
      <alignment horizontal="center"/>
    </xf>
    <xf numFmtId="165" fontId="0" fillId="0" borderId="0" xfId="0" applyNumberFormat="1"/>
    <xf numFmtId="0" fontId="0" fillId="0" borderId="2" xfId="0" applyBorder="1"/>
    <xf numFmtId="167" fontId="0" fillId="0" borderId="2" xfId="0" applyNumberFormat="1" applyBorder="1"/>
    <xf numFmtId="167" fontId="0" fillId="0" borderId="0" xfId="0" applyNumberFormat="1"/>
    <xf numFmtId="1" fontId="0" fillId="0" borderId="0" xfId="0" applyNumberFormat="1"/>
    <xf numFmtId="0" fontId="2" fillId="4" borderId="0" xfId="3" applyBorder="1" applyAlignment="1">
      <alignment horizontal="center"/>
    </xf>
    <xf numFmtId="0" fontId="0" fillId="0" borderId="2" xfId="0" applyBorder="1" applyAlignment="1">
      <alignment horizontal="center"/>
    </xf>
    <xf numFmtId="170" fontId="0" fillId="2" borderId="0" xfId="1" applyNumberFormat="1" applyFont="1" applyBorder="1"/>
  </cellXfs>
  <cellStyles count="6">
    <cellStyle name="20% - Accent1" xfId="2" builtinId="30"/>
    <cellStyle name="40% - Accent1" xfId="4" builtinId="31"/>
    <cellStyle name="60% - Accent1" xfId="5" builtinId="32"/>
    <cellStyle name="Accent1" xfId="3" builtinId="29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AA01 Rest - All Organs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AA01_Rest!$C$3:$C$28</c:f>
              <c:numCache>
                <c:formatCode>General</c:formatCode>
                <c:ptCount val="26"/>
                <c:pt idx="0">
                  <c:v>2.0743903624363438</c:v>
                </c:pt>
                <c:pt idx="1">
                  <c:v>5.9792959502826388</c:v>
                </c:pt>
                <c:pt idx="2">
                  <c:v>3.1430644378934067</c:v>
                </c:pt>
                <c:pt idx="3">
                  <c:v>2.364665925590542</c:v>
                </c:pt>
                <c:pt idx="4">
                  <c:v>2.1268181930417862</c:v>
                </c:pt>
                <c:pt idx="5">
                  <c:v>1.9433918553761436</c:v>
                </c:pt>
                <c:pt idx="6">
                  <c:v>1.863900957979109</c:v>
                </c:pt>
                <c:pt idx="7">
                  <c:v>1.8583748262196709</c:v>
                </c:pt>
                <c:pt idx="8">
                  <c:v>1.8466999868217606</c:v>
                </c:pt>
                <c:pt idx="9">
                  <c:v>1.8088146697384451</c:v>
                </c:pt>
                <c:pt idx="10">
                  <c:v>1.8396904538555059</c:v>
                </c:pt>
                <c:pt idx="11">
                  <c:v>1.8083564445021663</c:v>
                </c:pt>
                <c:pt idx="12">
                  <c:v>1.8017752585002151</c:v>
                </c:pt>
                <c:pt idx="13">
                  <c:v>1.8241667728944557</c:v>
                </c:pt>
                <c:pt idx="14">
                  <c:v>1.8074505171379658</c:v>
                </c:pt>
                <c:pt idx="15">
                  <c:v>1.7910994105409275</c:v>
                </c:pt>
                <c:pt idx="16">
                  <c:v>1.8058147394017527</c:v>
                </c:pt>
                <c:pt idx="17">
                  <c:v>1.8052361686250742</c:v>
                </c:pt>
                <c:pt idx="18">
                  <c:v>1.7980819410971149</c:v>
                </c:pt>
                <c:pt idx="19">
                  <c:v>1.8007386853890606</c:v>
                </c:pt>
                <c:pt idx="20">
                  <c:v>1.7861813840469782</c:v>
                </c:pt>
                <c:pt idx="21">
                  <c:v>1.7700152692282494</c:v>
                </c:pt>
                <c:pt idx="22">
                  <c:v>1.7545254843441613</c:v>
                </c:pt>
                <c:pt idx="23">
                  <c:v>1.7287571280971294</c:v>
                </c:pt>
                <c:pt idx="24">
                  <c:v>1.6718983525869593</c:v>
                </c:pt>
                <c:pt idx="25">
                  <c:v>1.6399500721613522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4-4E61-8EC8-9DB2A571E7F5}"/>
            </c:ext>
          </c:extLst>
        </c:ser>
        <c:ser>
          <c:idx val="1"/>
          <c:order val="1"/>
          <c:tx>
            <c:strRef>
              <c:f>AA01_Rest!$D$2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AA01_Rest!$D$3:$D$28</c:f>
              <c:numCache>
                <c:formatCode>General</c:formatCode>
                <c:ptCount val="26"/>
                <c:pt idx="0">
                  <c:v>0.53331568731017609</c:v>
                </c:pt>
                <c:pt idx="1">
                  <c:v>1.2204215228136064</c:v>
                </c:pt>
                <c:pt idx="2">
                  <c:v>0.92165027522102194</c:v>
                </c:pt>
                <c:pt idx="3">
                  <c:v>0.92720301245385639</c:v>
                </c:pt>
                <c:pt idx="4">
                  <c:v>1.0087247904622172</c:v>
                </c:pt>
                <c:pt idx="5">
                  <c:v>1.0668403647782851</c:v>
                </c:pt>
                <c:pt idx="6">
                  <c:v>1.1158720725250337</c:v>
                </c:pt>
                <c:pt idx="7">
                  <c:v>1.1585265417031434</c:v>
                </c:pt>
                <c:pt idx="8">
                  <c:v>1.2201884039642272</c:v>
                </c:pt>
                <c:pt idx="9">
                  <c:v>1.2362978297107325</c:v>
                </c:pt>
                <c:pt idx="10">
                  <c:v>1.300753775065989</c:v>
                </c:pt>
                <c:pt idx="11">
                  <c:v>1.3468449395173918</c:v>
                </c:pt>
                <c:pt idx="12">
                  <c:v>1.388991488359705</c:v>
                </c:pt>
                <c:pt idx="13">
                  <c:v>1.401878171127896</c:v>
                </c:pt>
                <c:pt idx="14">
                  <c:v>1.426333386280572</c:v>
                </c:pt>
                <c:pt idx="15">
                  <c:v>1.4259064860346968</c:v>
                </c:pt>
                <c:pt idx="16">
                  <c:v>1.5024127883103828</c:v>
                </c:pt>
                <c:pt idx="17">
                  <c:v>1.5164374958017786</c:v>
                </c:pt>
                <c:pt idx="18">
                  <c:v>1.5403362481786529</c:v>
                </c:pt>
                <c:pt idx="19">
                  <c:v>1.5868302309081315</c:v>
                </c:pt>
                <c:pt idx="20">
                  <c:v>1.6576512349631578</c:v>
                </c:pt>
                <c:pt idx="21">
                  <c:v>1.7165304129853154</c:v>
                </c:pt>
                <c:pt idx="22">
                  <c:v>1.7614293845749431</c:v>
                </c:pt>
                <c:pt idx="23">
                  <c:v>1.7564781722891982</c:v>
                </c:pt>
                <c:pt idx="24">
                  <c:v>1.7172710560911346</c:v>
                </c:pt>
                <c:pt idx="25">
                  <c:v>1.6946361385012805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4-4E61-8EC8-9DB2A571E7F5}"/>
            </c:ext>
          </c:extLst>
        </c:ser>
        <c:ser>
          <c:idx val="2"/>
          <c:order val="2"/>
          <c:tx>
            <c:strRef>
              <c:f>AA01_Rest!$E$2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AA01_Rest!$E$3:$E$28</c:f>
              <c:numCache>
                <c:formatCode>General</c:formatCode>
                <c:ptCount val="26"/>
                <c:pt idx="0">
                  <c:v>0.7295446566182342</c:v>
                </c:pt>
                <c:pt idx="1">
                  <c:v>2.5886688414041958</c:v>
                </c:pt>
                <c:pt idx="2">
                  <c:v>1.3406489214000297</c:v>
                </c:pt>
                <c:pt idx="3">
                  <c:v>1.0578232410097896</c:v>
                </c:pt>
                <c:pt idx="4">
                  <c:v>0.92311922896178844</c:v>
                </c:pt>
                <c:pt idx="5">
                  <c:v>0.85373168796536525</c:v>
                </c:pt>
                <c:pt idx="6">
                  <c:v>0.84413131891220194</c:v>
                </c:pt>
                <c:pt idx="7">
                  <c:v>0.82911328511722193</c:v>
                </c:pt>
                <c:pt idx="8">
                  <c:v>0.80690834510408715</c:v>
                </c:pt>
                <c:pt idx="9">
                  <c:v>0.78946617619299675</c:v>
                </c:pt>
                <c:pt idx="10">
                  <c:v>0.78421153411358191</c:v>
                </c:pt>
                <c:pt idx="11">
                  <c:v>0.78734484588819498</c:v>
                </c:pt>
                <c:pt idx="12">
                  <c:v>0.7832935469045601</c:v>
                </c:pt>
                <c:pt idx="13">
                  <c:v>0.75638129761571982</c:v>
                </c:pt>
                <c:pt idx="14">
                  <c:v>0.78083287432512993</c:v>
                </c:pt>
                <c:pt idx="15">
                  <c:v>0.69605504237872384</c:v>
                </c:pt>
                <c:pt idx="16">
                  <c:v>0.71938292995142128</c:v>
                </c:pt>
                <c:pt idx="17">
                  <c:v>0.74522490466256452</c:v>
                </c:pt>
                <c:pt idx="18">
                  <c:v>0.72287593922178972</c:v>
                </c:pt>
                <c:pt idx="19">
                  <c:v>0.6983923778183726</c:v>
                </c:pt>
                <c:pt idx="20">
                  <c:v>0.67732422328015285</c:v>
                </c:pt>
                <c:pt idx="21">
                  <c:v>0.65078580860522428</c:v>
                </c:pt>
                <c:pt idx="22">
                  <c:v>0.61644152455693413</c:v>
                </c:pt>
                <c:pt idx="23">
                  <c:v>0.58892995104764534</c:v>
                </c:pt>
                <c:pt idx="24">
                  <c:v>0.56067239764900056</c:v>
                </c:pt>
                <c:pt idx="25">
                  <c:v>0.55922699348365157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A4-4E61-8EC8-9DB2A571E7F5}"/>
            </c:ext>
          </c:extLst>
        </c:ser>
        <c:ser>
          <c:idx val="3"/>
          <c:order val="3"/>
          <c:tx>
            <c:strRef>
              <c:f>AA01_Rest!$F$2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AA01_Rest!$F$3:$F$28</c:f>
              <c:numCache>
                <c:formatCode>General</c:formatCode>
                <c:ptCount val="26"/>
                <c:pt idx="0">
                  <c:v>8.2845458071394387E-2</c:v>
                </c:pt>
                <c:pt idx="1">
                  <c:v>1.5538144347432885</c:v>
                </c:pt>
                <c:pt idx="2">
                  <c:v>2.2077383029315159</c:v>
                </c:pt>
                <c:pt idx="3">
                  <c:v>2.2919154672454569</c:v>
                </c:pt>
                <c:pt idx="4">
                  <c:v>2.4116971145233865</c:v>
                </c:pt>
                <c:pt idx="5">
                  <c:v>2.4177526612108839</c:v>
                </c:pt>
                <c:pt idx="6">
                  <c:v>2.5028805664390719</c:v>
                </c:pt>
                <c:pt idx="7">
                  <c:v>2.4677325923674847</c:v>
                </c:pt>
                <c:pt idx="8">
                  <c:v>2.4719750703690733</c:v>
                </c:pt>
                <c:pt idx="9">
                  <c:v>2.4047093277712364</c:v>
                </c:pt>
                <c:pt idx="10">
                  <c:v>2.4897497976241691</c:v>
                </c:pt>
                <c:pt idx="11">
                  <c:v>2.3819192413782542</c:v>
                </c:pt>
                <c:pt idx="12">
                  <c:v>2.3712213329990521</c:v>
                </c:pt>
                <c:pt idx="13">
                  <c:v>2.3961083500939684</c:v>
                </c:pt>
                <c:pt idx="14">
                  <c:v>2.3215164236587267</c:v>
                </c:pt>
                <c:pt idx="15">
                  <c:v>2.2611529373908801</c:v>
                </c:pt>
                <c:pt idx="16">
                  <c:v>2.2593484885748616</c:v>
                </c:pt>
                <c:pt idx="17">
                  <c:v>2.2020283693464671</c:v>
                </c:pt>
                <c:pt idx="18">
                  <c:v>2.1034519389250175</c:v>
                </c:pt>
                <c:pt idx="19">
                  <c:v>2.0618727206073424</c:v>
                </c:pt>
                <c:pt idx="20">
                  <c:v>1.9508618957502071</c:v>
                </c:pt>
                <c:pt idx="21">
                  <c:v>1.7108846562584197</c:v>
                </c:pt>
                <c:pt idx="22">
                  <c:v>1.5100688020880009</c:v>
                </c:pt>
                <c:pt idx="23">
                  <c:v>1.3242924797340838</c:v>
                </c:pt>
                <c:pt idx="24">
                  <c:v>1.1735328212859657</c:v>
                </c:pt>
                <c:pt idx="25">
                  <c:v>1.1322417378404035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4-4E61-8EC8-9DB2A571E7F5}"/>
            </c:ext>
          </c:extLst>
        </c:ser>
        <c:ser>
          <c:idx val="4"/>
          <c:order val="4"/>
          <c:tx>
            <c:strRef>
              <c:f>AA01_Rest!$G$2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AA01_Rest!$G$3:$G$28</c:f>
              <c:numCache>
                <c:formatCode>General</c:formatCode>
                <c:ptCount val="26"/>
                <c:pt idx="0">
                  <c:v>3.4552419892199724E-3</c:v>
                </c:pt>
                <c:pt idx="1">
                  <c:v>0.91427079599133432</c:v>
                </c:pt>
                <c:pt idx="2">
                  <c:v>1.0855681262642483</c:v>
                </c:pt>
                <c:pt idx="3">
                  <c:v>1.1313951572237624</c:v>
                </c:pt>
                <c:pt idx="4">
                  <c:v>1.1773434111851944</c:v>
                </c:pt>
                <c:pt idx="5">
                  <c:v>1.1596521649416487</c:v>
                </c:pt>
                <c:pt idx="6">
                  <c:v>1.1408812303771732</c:v>
                </c:pt>
                <c:pt idx="7">
                  <c:v>1.1343324041443772</c:v>
                </c:pt>
                <c:pt idx="8">
                  <c:v>1.1665856588159502</c:v>
                </c:pt>
                <c:pt idx="9">
                  <c:v>1.0803086600754419</c:v>
                </c:pt>
                <c:pt idx="10">
                  <c:v>1.039849726926763</c:v>
                </c:pt>
                <c:pt idx="11">
                  <c:v>1.1255999585554295</c:v>
                </c:pt>
                <c:pt idx="12">
                  <c:v>1.1959947752216908</c:v>
                </c:pt>
                <c:pt idx="13">
                  <c:v>1.067734015397064</c:v>
                </c:pt>
                <c:pt idx="14">
                  <c:v>1.0435638410680219</c:v>
                </c:pt>
                <c:pt idx="15">
                  <c:v>1.0510315756944033</c:v>
                </c:pt>
                <c:pt idx="16">
                  <c:v>1.0727728572398272</c:v>
                </c:pt>
                <c:pt idx="17">
                  <c:v>1.0536333995541953</c:v>
                </c:pt>
                <c:pt idx="18">
                  <c:v>1.019520016482351</c:v>
                </c:pt>
                <c:pt idx="19">
                  <c:v>0.98000975511907318</c:v>
                </c:pt>
                <c:pt idx="20">
                  <c:v>0.99167956250879541</c:v>
                </c:pt>
                <c:pt idx="21">
                  <c:v>0.99962917353865621</c:v>
                </c:pt>
                <c:pt idx="22">
                  <c:v>0.97719384865247938</c:v>
                </c:pt>
                <c:pt idx="23">
                  <c:v>0.96668627998021317</c:v>
                </c:pt>
                <c:pt idx="24">
                  <c:v>0.94982127027727203</c:v>
                </c:pt>
                <c:pt idx="25">
                  <c:v>0.96446653724370501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A4-4E61-8EC8-9DB2A571E7F5}"/>
            </c:ext>
          </c:extLst>
        </c:ser>
        <c:ser>
          <c:idx val="5"/>
          <c:order val="5"/>
          <c:tx>
            <c:strRef>
              <c:f>AA01_Rest!$H$2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AA01_Rest!$H$3:$H$28</c:f>
              <c:numCache>
                <c:formatCode>General</c:formatCode>
                <c:ptCount val="26"/>
                <c:pt idx="0">
                  <c:v>3.2076040880193308</c:v>
                </c:pt>
                <c:pt idx="1">
                  <c:v>2.8114775792440625</c:v>
                </c:pt>
                <c:pt idx="2">
                  <c:v>1.5936278627046465</c:v>
                </c:pt>
                <c:pt idx="3">
                  <c:v>1.4884053522794103</c:v>
                </c:pt>
                <c:pt idx="4">
                  <c:v>1.6158023054646475</c:v>
                </c:pt>
                <c:pt idx="5">
                  <c:v>1.5428448309285527</c:v>
                </c:pt>
                <c:pt idx="6">
                  <c:v>1.5184585164376101</c:v>
                </c:pt>
                <c:pt idx="7">
                  <c:v>1.5298393680764661</c:v>
                </c:pt>
                <c:pt idx="8">
                  <c:v>1.5299122398195399</c:v>
                </c:pt>
                <c:pt idx="9">
                  <c:v>1.4623044085396757</c:v>
                </c:pt>
                <c:pt idx="10">
                  <c:v>1.6854934112817941</c:v>
                </c:pt>
                <c:pt idx="11">
                  <c:v>1.3980658237336876</c:v>
                </c:pt>
                <c:pt idx="12">
                  <c:v>1.4054773086615904</c:v>
                </c:pt>
                <c:pt idx="13">
                  <c:v>1.3869078738971741</c:v>
                </c:pt>
                <c:pt idx="14">
                  <c:v>1.3635546235286287</c:v>
                </c:pt>
                <c:pt idx="15">
                  <c:v>1.4227736312087786</c:v>
                </c:pt>
                <c:pt idx="16">
                  <c:v>1.5374094562098826</c:v>
                </c:pt>
                <c:pt idx="17">
                  <c:v>1.4633331860889509</c:v>
                </c:pt>
                <c:pt idx="18">
                  <c:v>1.4441764908068235</c:v>
                </c:pt>
                <c:pt idx="19">
                  <c:v>1.3353146798010262</c:v>
                </c:pt>
                <c:pt idx="20">
                  <c:v>1.3628601986828679</c:v>
                </c:pt>
                <c:pt idx="21">
                  <c:v>1.2555929928784475</c:v>
                </c:pt>
                <c:pt idx="22">
                  <c:v>1.2078448548727152</c:v>
                </c:pt>
                <c:pt idx="23">
                  <c:v>1.2077805562758857</c:v>
                </c:pt>
                <c:pt idx="24">
                  <c:v>1.1691370995812382</c:v>
                </c:pt>
                <c:pt idx="25">
                  <c:v>1.1171795467697221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B-470F-B0C8-7EEC4FC54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Stress - </a:t>
            </a:r>
            <a:r>
              <a:rPr lang="en-GB"/>
              <a:t>Liver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AA01_Stress!$D$2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AA01_Stress!$D$3:$D$28</c:f>
              <c:numCache>
                <c:formatCode>0.0000000</c:formatCode>
                <c:ptCount val="26"/>
                <c:pt idx="0">
                  <c:v>0.21358356733576273</c:v>
                </c:pt>
                <c:pt idx="1">
                  <c:v>2.3210078349462901</c:v>
                </c:pt>
                <c:pt idx="2">
                  <c:v>4.0959963925863674</c:v>
                </c:pt>
                <c:pt idx="3">
                  <c:v>4.0852517147823173</c:v>
                </c:pt>
                <c:pt idx="4">
                  <c:v>3.9772238015881856</c:v>
                </c:pt>
                <c:pt idx="5">
                  <c:v>3.9603663243387683</c:v>
                </c:pt>
                <c:pt idx="6">
                  <c:v>3.9848920862888537</c:v>
                </c:pt>
                <c:pt idx="7">
                  <c:v>4.0046451705805417</c:v>
                </c:pt>
                <c:pt idx="8">
                  <c:v>3.9766495036334017</c:v>
                </c:pt>
                <c:pt idx="9">
                  <c:v>4.0374591967351474</c:v>
                </c:pt>
                <c:pt idx="10">
                  <c:v>4.0320289602043529</c:v>
                </c:pt>
                <c:pt idx="11">
                  <c:v>4.0567408241181875</c:v>
                </c:pt>
                <c:pt idx="12">
                  <c:v>4.0633984111482508</c:v>
                </c:pt>
                <c:pt idx="13">
                  <c:v>4.0527660766509515</c:v>
                </c:pt>
                <c:pt idx="14">
                  <c:v>4.0699187463124815</c:v>
                </c:pt>
                <c:pt idx="15">
                  <c:v>4.1130472071831949</c:v>
                </c:pt>
                <c:pt idx="16">
                  <c:v>4.1026577579704151</c:v>
                </c:pt>
                <c:pt idx="17">
                  <c:v>4.1154213651463154</c:v>
                </c:pt>
                <c:pt idx="18">
                  <c:v>4.0740857831832642</c:v>
                </c:pt>
                <c:pt idx="19">
                  <c:v>4.0939095039702806</c:v>
                </c:pt>
                <c:pt idx="20">
                  <c:v>4.1083505723269687</c:v>
                </c:pt>
                <c:pt idx="21">
                  <c:v>4.1148204304562022</c:v>
                </c:pt>
                <c:pt idx="22">
                  <c:v>4.1559942481475902</c:v>
                </c:pt>
                <c:pt idx="23">
                  <c:v>4.1982724568014778</c:v>
                </c:pt>
                <c:pt idx="24">
                  <c:v>4.2474046219288972</c:v>
                </c:pt>
                <c:pt idx="25">
                  <c:v>4.2933240244592232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4-4347-9435-6C2F23E9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Stress - </a:t>
            </a:r>
            <a:r>
              <a:rPr lang="en-GB"/>
              <a:t>Lungs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AA01_Stress!$E$2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AA01_Stress!$E$3:$E$28</c:f>
              <c:numCache>
                <c:formatCode>0.0000000</c:formatCode>
                <c:ptCount val="26"/>
                <c:pt idx="0">
                  <c:v>6.8435902940918669E-2</c:v>
                </c:pt>
                <c:pt idx="1">
                  <c:v>1.029957564071845</c:v>
                </c:pt>
                <c:pt idx="2">
                  <c:v>1.0584742693854026</c:v>
                </c:pt>
                <c:pt idx="3">
                  <c:v>1.266132460766171</c:v>
                </c:pt>
                <c:pt idx="4">
                  <c:v>1.3691741043496652</c:v>
                </c:pt>
                <c:pt idx="5">
                  <c:v>1.3762090737413006</c:v>
                </c:pt>
                <c:pt idx="6">
                  <c:v>1.3798196233012863</c:v>
                </c:pt>
                <c:pt idx="7">
                  <c:v>1.3784256466802918</c:v>
                </c:pt>
                <c:pt idx="8">
                  <c:v>1.3668977806650162</c:v>
                </c:pt>
                <c:pt idx="9">
                  <c:v>1.4023602927848891</c:v>
                </c:pt>
                <c:pt idx="10">
                  <c:v>1.4232505735916134</c:v>
                </c:pt>
                <c:pt idx="11">
                  <c:v>1.4938542670921124</c:v>
                </c:pt>
                <c:pt idx="12">
                  <c:v>1.4859771974372771</c:v>
                </c:pt>
                <c:pt idx="13">
                  <c:v>1.4711313220788829</c:v>
                </c:pt>
                <c:pt idx="14">
                  <c:v>1.4721116645910508</c:v>
                </c:pt>
                <c:pt idx="15">
                  <c:v>1.4764770855308249</c:v>
                </c:pt>
                <c:pt idx="16">
                  <c:v>1.4554938082556226</c:v>
                </c:pt>
                <c:pt idx="17">
                  <c:v>1.4708000133565244</c:v>
                </c:pt>
                <c:pt idx="18">
                  <c:v>1.4880340762593021</c:v>
                </c:pt>
                <c:pt idx="19">
                  <c:v>1.5446990054451366</c:v>
                </c:pt>
                <c:pt idx="20">
                  <c:v>1.5799359164131004</c:v>
                </c:pt>
                <c:pt idx="21">
                  <c:v>1.6048449705186842</c:v>
                </c:pt>
                <c:pt idx="22">
                  <c:v>1.5603782108431545</c:v>
                </c:pt>
                <c:pt idx="23">
                  <c:v>1.487963490891445</c:v>
                </c:pt>
                <c:pt idx="24">
                  <c:v>1.4023034505490188</c:v>
                </c:pt>
                <c:pt idx="25">
                  <c:v>1.3977595842382577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7-4A08-8951-8D8D3F7E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Stress - </a:t>
            </a:r>
            <a:r>
              <a:rPr lang="en-GB"/>
              <a:t>Kidneys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AA01_Stress!$F$2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AA01_Stress!$F$3:$F$28</c:f>
              <c:numCache>
                <c:formatCode>0.0000000</c:formatCode>
                <c:ptCount val="26"/>
                <c:pt idx="0">
                  <c:v>0.15618568386426696</c:v>
                </c:pt>
                <c:pt idx="1">
                  <c:v>1.2959361494944572</c:v>
                </c:pt>
                <c:pt idx="2">
                  <c:v>2.0982489942618785</c:v>
                </c:pt>
                <c:pt idx="3">
                  <c:v>2.037904087796043</c:v>
                </c:pt>
                <c:pt idx="4">
                  <c:v>1.9605819222348646</c:v>
                </c:pt>
                <c:pt idx="5">
                  <c:v>2.0123469405106835</c:v>
                </c:pt>
                <c:pt idx="6">
                  <c:v>1.9903314422538558</c:v>
                </c:pt>
                <c:pt idx="7">
                  <c:v>2.0173074290093025</c:v>
                </c:pt>
                <c:pt idx="8">
                  <c:v>1.9409401153606585</c:v>
                </c:pt>
                <c:pt idx="9">
                  <c:v>2.0038338931937933</c:v>
                </c:pt>
                <c:pt idx="10">
                  <c:v>1.9950086804987088</c:v>
                </c:pt>
                <c:pt idx="11">
                  <c:v>2.0123323471728667</c:v>
                </c:pt>
                <c:pt idx="12">
                  <c:v>2.0624005967063597</c:v>
                </c:pt>
                <c:pt idx="13">
                  <c:v>2.0280868457292063</c:v>
                </c:pt>
                <c:pt idx="14">
                  <c:v>2.0081160440739558</c:v>
                </c:pt>
                <c:pt idx="15">
                  <c:v>2.0547674237119158</c:v>
                </c:pt>
                <c:pt idx="16">
                  <c:v>2.0019734545810755</c:v>
                </c:pt>
                <c:pt idx="17">
                  <c:v>2.0371272519191739</c:v>
                </c:pt>
                <c:pt idx="18">
                  <c:v>2.0646092824710793</c:v>
                </c:pt>
                <c:pt idx="19">
                  <c:v>2.0546120070343146</c:v>
                </c:pt>
                <c:pt idx="20">
                  <c:v>2.0531134229299837</c:v>
                </c:pt>
                <c:pt idx="21">
                  <c:v>2.0924187634835243</c:v>
                </c:pt>
                <c:pt idx="22">
                  <c:v>2.1195392892931215</c:v>
                </c:pt>
                <c:pt idx="23">
                  <c:v>2.1999652045407183</c:v>
                </c:pt>
                <c:pt idx="24">
                  <c:v>2.305973174278388</c:v>
                </c:pt>
                <c:pt idx="25">
                  <c:v>2.3397441126810423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6-4454-BD01-7F157FC83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Stress - </a:t>
            </a:r>
            <a:r>
              <a:rPr lang="en-GB"/>
              <a:t>Femur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AA01_Stress!$G$2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AA01_Stress!$G$3:$G$28</c:f>
              <c:numCache>
                <c:formatCode>0.0000000</c:formatCode>
                <c:ptCount val="26"/>
                <c:pt idx="0">
                  <c:v>8.3365495978242596E-2</c:v>
                </c:pt>
                <c:pt idx="1">
                  <c:v>0.27696175933628336</c:v>
                </c:pt>
                <c:pt idx="2">
                  <c:v>0.39047544365274983</c:v>
                </c:pt>
                <c:pt idx="3">
                  <c:v>0.38395544809682147</c:v>
                </c:pt>
                <c:pt idx="4">
                  <c:v>0.36744285645282054</c:v>
                </c:pt>
                <c:pt idx="5">
                  <c:v>0.3881546526118253</c:v>
                </c:pt>
                <c:pt idx="6">
                  <c:v>0.34094749128989005</c:v>
                </c:pt>
                <c:pt idx="7">
                  <c:v>0.40880686156536178</c:v>
                </c:pt>
                <c:pt idx="8">
                  <c:v>0.35623420328054933</c:v>
                </c:pt>
                <c:pt idx="9">
                  <c:v>0.35374370255577658</c:v>
                </c:pt>
                <c:pt idx="10">
                  <c:v>0.35837175448033659</c:v>
                </c:pt>
                <c:pt idx="11">
                  <c:v>0.36032539948889786</c:v>
                </c:pt>
                <c:pt idx="12">
                  <c:v>0.36610364175522409</c:v>
                </c:pt>
                <c:pt idx="13">
                  <c:v>0.34949304721367414</c:v>
                </c:pt>
                <c:pt idx="14">
                  <c:v>0.35894835249414087</c:v>
                </c:pt>
                <c:pt idx="15">
                  <c:v>0.36670643497970573</c:v>
                </c:pt>
                <c:pt idx="16">
                  <c:v>0.33035357451622605</c:v>
                </c:pt>
                <c:pt idx="17">
                  <c:v>0.33966536329196667</c:v>
                </c:pt>
                <c:pt idx="18">
                  <c:v>0.33676383325066017</c:v>
                </c:pt>
                <c:pt idx="19">
                  <c:v>0.36462127386268067</c:v>
                </c:pt>
                <c:pt idx="20">
                  <c:v>0.35518902808751962</c:v>
                </c:pt>
                <c:pt idx="21">
                  <c:v>0.34841178245920879</c:v>
                </c:pt>
                <c:pt idx="22">
                  <c:v>0.35088516733185549</c:v>
                </c:pt>
                <c:pt idx="23">
                  <c:v>0.3393904742420073</c:v>
                </c:pt>
                <c:pt idx="24">
                  <c:v>0.35621775953458479</c:v>
                </c:pt>
                <c:pt idx="25">
                  <c:v>0.3532109282338583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1-495C-B569-EA87DD86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Stress - </a:t>
            </a:r>
            <a:r>
              <a:rPr lang="en-GB"/>
              <a:t>Vena Cava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AA01_Stress!$H$2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AA01_Stress!$H$3:$H$28</c:f>
              <c:numCache>
                <c:formatCode>0.0000000</c:formatCode>
                <c:ptCount val="26"/>
                <c:pt idx="0">
                  <c:v>1.0293991515239524</c:v>
                </c:pt>
                <c:pt idx="1">
                  <c:v>13.389268939503928</c:v>
                </c:pt>
                <c:pt idx="2">
                  <c:v>15.234970651174498</c:v>
                </c:pt>
                <c:pt idx="3">
                  <c:v>5.1578815072905098</c:v>
                </c:pt>
                <c:pt idx="4">
                  <c:v>4.4289595200064014</c:v>
                </c:pt>
                <c:pt idx="5">
                  <c:v>4.7553627138664352</c:v>
                </c:pt>
                <c:pt idx="6">
                  <c:v>4.5139123844664448</c:v>
                </c:pt>
                <c:pt idx="7">
                  <c:v>4.5971384270502593</c:v>
                </c:pt>
                <c:pt idx="8">
                  <c:v>4.2559048806061277</c:v>
                </c:pt>
                <c:pt idx="9">
                  <c:v>4.5352098542732877</c:v>
                </c:pt>
                <c:pt idx="10">
                  <c:v>4.3245375853731707</c:v>
                </c:pt>
                <c:pt idx="11">
                  <c:v>4.2556001473338521</c:v>
                </c:pt>
                <c:pt idx="12">
                  <c:v>4.3555865198928432</c:v>
                </c:pt>
                <c:pt idx="13">
                  <c:v>4.1932991227796546</c:v>
                </c:pt>
                <c:pt idx="14">
                  <c:v>4.1225671443591558</c:v>
                </c:pt>
                <c:pt idx="15">
                  <c:v>4.5821387782037863</c:v>
                </c:pt>
                <c:pt idx="16">
                  <c:v>3.9660019609142605</c:v>
                </c:pt>
                <c:pt idx="17">
                  <c:v>4.2944028506703251</c:v>
                </c:pt>
                <c:pt idx="18">
                  <c:v>4.5780756679067736</c:v>
                </c:pt>
                <c:pt idx="19">
                  <c:v>4.3682498803185341</c:v>
                </c:pt>
                <c:pt idx="20">
                  <c:v>4.4323454452539117</c:v>
                </c:pt>
                <c:pt idx="21">
                  <c:v>4.6204674520056077</c:v>
                </c:pt>
                <c:pt idx="22">
                  <c:v>4.5343633729614101</c:v>
                </c:pt>
                <c:pt idx="23">
                  <c:v>4.3203728973187321</c:v>
                </c:pt>
                <c:pt idx="24">
                  <c:v>4.1468442283838076</c:v>
                </c:pt>
                <c:pt idx="25">
                  <c:v>4.0429640417901789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1-4AC6-B0A0-A3E25E7CE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Rest - </a:t>
            </a:r>
            <a:r>
              <a:rPr lang="en-GB"/>
              <a:t>All Organs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AA02_Rest!$C$3:$C$28</c:f>
              <c:numCache>
                <c:formatCode>General</c:formatCode>
                <c:ptCount val="26"/>
                <c:pt idx="0">
                  <c:v>0.28049297169187382</c:v>
                </c:pt>
                <c:pt idx="1">
                  <c:v>2.2143678555725028</c:v>
                </c:pt>
                <c:pt idx="2">
                  <c:v>3.0340589780470024</c:v>
                </c:pt>
                <c:pt idx="3">
                  <c:v>2.5932314112638766</c:v>
                </c:pt>
                <c:pt idx="4">
                  <c:v>2.0893317178846655</c:v>
                </c:pt>
                <c:pt idx="5">
                  <c:v>2.0368419667728603</c:v>
                </c:pt>
                <c:pt idx="6">
                  <c:v>1.8221310020001706</c:v>
                </c:pt>
                <c:pt idx="7">
                  <c:v>1.7521342815203185</c:v>
                </c:pt>
                <c:pt idx="8">
                  <c:v>1.7130010991472246</c:v>
                </c:pt>
                <c:pt idx="9">
                  <c:v>1.7364575673587996</c:v>
                </c:pt>
                <c:pt idx="10">
                  <c:v>1.6662011089877788</c:v>
                </c:pt>
                <c:pt idx="11">
                  <c:v>1.6158753293320705</c:v>
                </c:pt>
                <c:pt idx="12">
                  <c:v>1.6503943304152744</c:v>
                </c:pt>
                <c:pt idx="13">
                  <c:v>1.6916237222635453</c:v>
                </c:pt>
                <c:pt idx="14">
                  <c:v>1.6892316051320693</c:v>
                </c:pt>
                <c:pt idx="15">
                  <c:v>1.6163838494231169</c:v>
                </c:pt>
                <c:pt idx="16">
                  <c:v>1.670904715217163</c:v>
                </c:pt>
                <c:pt idx="17">
                  <c:v>1.6714333826877639</c:v>
                </c:pt>
                <c:pt idx="18">
                  <c:v>1.5631418030158795</c:v>
                </c:pt>
                <c:pt idx="19">
                  <c:v>1.5463687802305526</c:v>
                </c:pt>
                <c:pt idx="20">
                  <c:v>1.5556260832442785</c:v>
                </c:pt>
                <c:pt idx="21">
                  <c:v>1.5195067481875582</c:v>
                </c:pt>
                <c:pt idx="22">
                  <c:v>1.5108338520588689</c:v>
                </c:pt>
                <c:pt idx="23">
                  <c:v>1.501672415676915</c:v>
                </c:pt>
                <c:pt idx="24">
                  <c:v>1.5064308331008012</c:v>
                </c:pt>
                <c:pt idx="25">
                  <c:v>1.571881671560815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4-48A1-965D-74E356A48B68}"/>
            </c:ext>
          </c:extLst>
        </c:ser>
        <c:ser>
          <c:idx val="1"/>
          <c:order val="1"/>
          <c:tx>
            <c:strRef>
              <c:f>AA02_Rest!$D$2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AA02_Rest!$D$3:$D$28</c:f>
              <c:numCache>
                <c:formatCode>General</c:formatCode>
                <c:ptCount val="26"/>
                <c:pt idx="0">
                  <c:v>9.0971841122973768E-2</c:v>
                </c:pt>
                <c:pt idx="1">
                  <c:v>0.49517204382904428</c:v>
                </c:pt>
                <c:pt idx="2">
                  <c:v>0.81293490422030434</c:v>
                </c:pt>
                <c:pt idx="3">
                  <c:v>0.78646068323587182</c:v>
                </c:pt>
                <c:pt idx="4">
                  <c:v>0.90723424818920351</c:v>
                </c:pt>
                <c:pt idx="5">
                  <c:v>1.0236049482458673</c:v>
                </c:pt>
                <c:pt idx="6">
                  <c:v>1.0983545900091691</c:v>
                </c:pt>
                <c:pt idx="7">
                  <c:v>1.1526018023161126</c:v>
                </c:pt>
                <c:pt idx="8">
                  <c:v>1.1892203598584039</c:v>
                </c:pt>
                <c:pt idx="9">
                  <c:v>1.2625582715395507</c:v>
                </c:pt>
                <c:pt idx="10">
                  <c:v>1.3293070503318518</c:v>
                </c:pt>
                <c:pt idx="11">
                  <c:v>1.3767566885276001</c:v>
                </c:pt>
                <c:pt idx="12">
                  <c:v>1.4469216016891124</c:v>
                </c:pt>
                <c:pt idx="13">
                  <c:v>1.4989331481418102</c:v>
                </c:pt>
                <c:pt idx="14">
                  <c:v>1.5444616445340063</c:v>
                </c:pt>
                <c:pt idx="15">
                  <c:v>1.5708809618870969</c:v>
                </c:pt>
                <c:pt idx="16">
                  <c:v>1.6009900786511064</c:v>
                </c:pt>
                <c:pt idx="17">
                  <c:v>1.668349876509486</c:v>
                </c:pt>
                <c:pt idx="18">
                  <c:v>1.7021700781925595</c:v>
                </c:pt>
                <c:pt idx="19">
                  <c:v>1.7757251894866322</c:v>
                </c:pt>
                <c:pt idx="20">
                  <c:v>1.8924258428431759</c:v>
                </c:pt>
                <c:pt idx="21">
                  <c:v>2.0320494305262282</c:v>
                </c:pt>
                <c:pt idx="22">
                  <c:v>2.1607749285499951</c:v>
                </c:pt>
                <c:pt idx="23">
                  <c:v>2.2175125337553254</c:v>
                </c:pt>
                <c:pt idx="24">
                  <c:v>2.2487846735065444</c:v>
                </c:pt>
                <c:pt idx="25">
                  <c:v>2.2966175143992342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54-48A1-965D-74E356A48B68}"/>
            </c:ext>
          </c:extLst>
        </c:ser>
        <c:ser>
          <c:idx val="2"/>
          <c:order val="2"/>
          <c:tx>
            <c:strRef>
              <c:f>AA02_Rest!$E$2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AA02_Rest!$E$3:$E$28</c:f>
              <c:numCache>
                <c:formatCode>General</c:formatCode>
                <c:ptCount val="26"/>
                <c:pt idx="0">
                  <c:v>0.15898237892782696</c:v>
                </c:pt>
                <c:pt idx="1">
                  <c:v>1.1828208438146228</c:v>
                </c:pt>
                <c:pt idx="2">
                  <c:v>1.5706620098257489</c:v>
                </c:pt>
                <c:pt idx="3">
                  <c:v>1.2938778833853399</c:v>
                </c:pt>
                <c:pt idx="4">
                  <c:v>1.0525886907772357</c:v>
                </c:pt>
                <c:pt idx="5">
                  <c:v>0.96453141595309078</c:v>
                </c:pt>
                <c:pt idx="6">
                  <c:v>0.92351614826705264</c:v>
                </c:pt>
                <c:pt idx="7">
                  <c:v>0.88208961752587289</c:v>
                </c:pt>
                <c:pt idx="8">
                  <c:v>0.89091494200349119</c:v>
                </c:pt>
                <c:pt idx="9">
                  <c:v>0.89270760237694102</c:v>
                </c:pt>
                <c:pt idx="10">
                  <c:v>0.89334908130752111</c:v>
                </c:pt>
                <c:pt idx="11">
                  <c:v>0.85002203180691516</c:v>
                </c:pt>
                <c:pt idx="12">
                  <c:v>0.82668654608680925</c:v>
                </c:pt>
                <c:pt idx="13">
                  <c:v>0.8287651598243656</c:v>
                </c:pt>
                <c:pt idx="14">
                  <c:v>0.82582508095773521</c:v>
                </c:pt>
                <c:pt idx="15">
                  <c:v>0.81766188926710326</c:v>
                </c:pt>
                <c:pt idx="16">
                  <c:v>0.82612243871695945</c:v>
                </c:pt>
                <c:pt idx="17">
                  <c:v>0.78564977913243372</c:v>
                </c:pt>
                <c:pt idx="18">
                  <c:v>0.76648813640940539</c:v>
                </c:pt>
                <c:pt idx="19">
                  <c:v>0.76888021117399641</c:v>
                </c:pt>
                <c:pt idx="20">
                  <c:v>0.73392896387300266</c:v>
                </c:pt>
                <c:pt idx="21">
                  <c:v>0.72610016630209862</c:v>
                </c:pt>
                <c:pt idx="22">
                  <c:v>0.6941644995082259</c:v>
                </c:pt>
                <c:pt idx="23">
                  <c:v>0.67265586808924793</c:v>
                </c:pt>
                <c:pt idx="24">
                  <c:v>0.66758683977422273</c:v>
                </c:pt>
                <c:pt idx="25">
                  <c:v>0.67946652779058558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54-48A1-965D-74E356A48B68}"/>
            </c:ext>
          </c:extLst>
        </c:ser>
        <c:ser>
          <c:idx val="3"/>
          <c:order val="3"/>
          <c:tx>
            <c:strRef>
              <c:f>AA02_Rest!$F$2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AA02_Rest!$F$3:$F$28</c:f>
              <c:numCache>
                <c:formatCode>General</c:formatCode>
                <c:ptCount val="26"/>
                <c:pt idx="0">
                  <c:v>2.2557926280879576E-2</c:v>
                </c:pt>
                <c:pt idx="1">
                  <c:v>0.88061898399328487</c:v>
                </c:pt>
                <c:pt idx="2">
                  <c:v>2.000389845612272</c:v>
                </c:pt>
                <c:pt idx="3">
                  <c:v>2.6201729929106401</c:v>
                </c:pt>
                <c:pt idx="4">
                  <c:v>2.8572958414603007</c:v>
                </c:pt>
                <c:pt idx="5">
                  <c:v>2.6931536188738212</c:v>
                </c:pt>
                <c:pt idx="6">
                  <c:v>2.5575491618786659</c:v>
                </c:pt>
                <c:pt idx="7">
                  <c:v>2.7320320029493761</c:v>
                </c:pt>
                <c:pt idx="8">
                  <c:v>2.6403481882508246</c:v>
                </c:pt>
                <c:pt idx="9">
                  <c:v>2.6642021290964943</c:v>
                </c:pt>
                <c:pt idx="10">
                  <c:v>2.5891989850771795</c:v>
                </c:pt>
                <c:pt idx="11">
                  <c:v>2.5927369454240234</c:v>
                </c:pt>
                <c:pt idx="12">
                  <c:v>2.5824951669565799</c:v>
                </c:pt>
                <c:pt idx="13">
                  <c:v>2.4535891763741495</c:v>
                </c:pt>
                <c:pt idx="14">
                  <c:v>2.4000809542350008</c:v>
                </c:pt>
                <c:pt idx="15">
                  <c:v>2.3408553248253048</c:v>
                </c:pt>
                <c:pt idx="16">
                  <c:v>2.2829369140956968</c:v>
                </c:pt>
                <c:pt idx="17">
                  <c:v>2.1964778972677066</c:v>
                </c:pt>
                <c:pt idx="18">
                  <c:v>2.0940375541528118</c:v>
                </c:pt>
                <c:pt idx="19">
                  <c:v>1.9070845462357833</c:v>
                </c:pt>
                <c:pt idx="20">
                  <c:v>1.8481045099549898</c:v>
                </c:pt>
                <c:pt idx="21">
                  <c:v>1.6283189687311157</c:v>
                </c:pt>
                <c:pt idx="22">
                  <c:v>1.4990645682931134</c:v>
                </c:pt>
                <c:pt idx="23">
                  <c:v>1.3674793440515323</c:v>
                </c:pt>
                <c:pt idx="24">
                  <c:v>1.3101975785760867</c:v>
                </c:pt>
                <c:pt idx="25">
                  <c:v>1.2864348170441011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54-48A1-965D-74E356A48B68}"/>
            </c:ext>
          </c:extLst>
        </c:ser>
        <c:ser>
          <c:idx val="4"/>
          <c:order val="4"/>
          <c:tx>
            <c:strRef>
              <c:f>AA02_Rest!$G$2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AA02_Rest!$G$3:$G$28</c:f>
              <c:numCache>
                <c:formatCode>General</c:formatCode>
                <c:ptCount val="26"/>
                <c:pt idx="0">
                  <c:v>9.5262518508331567E-4</c:v>
                </c:pt>
                <c:pt idx="1">
                  <c:v>0.25858456249510708</c:v>
                </c:pt>
                <c:pt idx="2">
                  <c:v>0.42400993359372896</c:v>
                </c:pt>
                <c:pt idx="3">
                  <c:v>0.6773595879389146</c:v>
                </c:pt>
                <c:pt idx="4">
                  <c:v>0.85526757789649022</c:v>
                </c:pt>
                <c:pt idx="5">
                  <c:v>0.84235355630591047</c:v>
                </c:pt>
                <c:pt idx="6">
                  <c:v>0.88993391559936097</c:v>
                </c:pt>
                <c:pt idx="7">
                  <c:v>0.81869329952625958</c:v>
                </c:pt>
                <c:pt idx="8">
                  <c:v>0.94425801609939286</c:v>
                </c:pt>
                <c:pt idx="9">
                  <c:v>0.80608673249389118</c:v>
                </c:pt>
                <c:pt idx="10">
                  <c:v>0.93791317644638916</c:v>
                </c:pt>
                <c:pt idx="11">
                  <c:v>0.91849323630627988</c:v>
                </c:pt>
                <c:pt idx="12">
                  <c:v>0.94054449701021248</c:v>
                </c:pt>
                <c:pt idx="13">
                  <c:v>0.9521021042642237</c:v>
                </c:pt>
                <c:pt idx="14">
                  <c:v>1.0326653665679943</c:v>
                </c:pt>
                <c:pt idx="15">
                  <c:v>1.0991090652734079</c:v>
                </c:pt>
                <c:pt idx="16">
                  <c:v>1.011975120859181</c:v>
                </c:pt>
                <c:pt idx="17">
                  <c:v>0.95148743394297053</c:v>
                </c:pt>
                <c:pt idx="18">
                  <c:v>0.88829601375351153</c:v>
                </c:pt>
                <c:pt idx="19">
                  <c:v>0.98055515149181616</c:v>
                </c:pt>
                <c:pt idx="20">
                  <c:v>0.90597013011146743</c:v>
                </c:pt>
                <c:pt idx="21">
                  <c:v>0.95317505525405954</c:v>
                </c:pt>
                <c:pt idx="22">
                  <c:v>0.92939589388606891</c:v>
                </c:pt>
                <c:pt idx="23">
                  <c:v>0.95578523281653249</c:v>
                </c:pt>
                <c:pt idx="24">
                  <c:v>0.98314298822555557</c:v>
                </c:pt>
                <c:pt idx="25">
                  <c:v>0.92984997252997303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54-48A1-965D-74E356A48B68}"/>
            </c:ext>
          </c:extLst>
        </c:ser>
        <c:ser>
          <c:idx val="5"/>
          <c:order val="5"/>
          <c:tx>
            <c:strRef>
              <c:f>AA02_Rest!$H$2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AA02_Rest!$H$3:$H$28</c:f>
              <c:numCache>
                <c:formatCode>General</c:formatCode>
                <c:ptCount val="26"/>
                <c:pt idx="0">
                  <c:v>0.57819050755596035</c:v>
                </c:pt>
                <c:pt idx="1">
                  <c:v>3.8164860257141888</c:v>
                </c:pt>
                <c:pt idx="2">
                  <c:v>16.533195404310597</c:v>
                </c:pt>
                <c:pt idx="3">
                  <c:v>19.410580910073467</c:v>
                </c:pt>
                <c:pt idx="4">
                  <c:v>14.474203311782038</c:v>
                </c:pt>
                <c:pt idx="5">
                  <c:v>10.160830756471132</c:v>
                </c:pt>
                <c:pt idx="6">
                  <c:v>7.6831768100772679</c:v>
                </c:pt>
                <c:pt idx="7">
                  <c:v>9.8569446454318239</c:v>
                </c:pt>
                <c:pt idx="8">
                  <c:v>11.070621095116886</c:v>
                </c:pt>
                <c:pt idx="9">
                  <c:v>9.8739106570811046</c:v>
                </c:pt>
                <c:pt idx="10">
                  <c:v>9.236366069497624</c:v>
                </c:pt>
                <c:pt idx="11">
                  <c:v>8.3105726029511331</c:v>
                </c:pt>
                <c:pt idx="12">
                  <c:v>7.893201013308869</c:v>
                </c:pt>
                <c:pt idx="13">
                  <c:v>7.2814424525112988</c:v>
                </c:pt>
                <c:pt idx="14">
                  <c:v>6.7197923619877624</c:v>
                </c:pt>
                <c:pt idx="15">
                  <c:v>6.5282555267281328</c:v>
                </c:pt>
                <c:pt idx="16">
                  <c:v>5.9119714123124227</c:v>
                </c:pt>
                <c:pt idx="17">
                  <c:v>5.8549879520738104</c:v>
                </c:pt>
                <c:pt idx="18">
                  <c:v>5.0638248912482178</c:v>
                </c:pt>
                <c:pt idx="19">
                  <c:v>4.2241902625211081</c:v>
                </c:pt>
                <c:pt idx="20">
                  <c:v>3.6857456703373921</c:v>
                </c:pt>
                <c:pt idx="21">
                  <c:v>2.8589173954658675</c:v>
                </c:pt>
                <c:pt idx="22">
                  <c:v>2.2950334146457183</c:v>
                </c:pt>
                <c:pt idx="23">
                  <c:v>1.8443961172588867</c:v>
                </c:pt>
                <c:pt idx="24">
                  <c:v>1.606286520849862</c:v>
                </c:pt>
                <c:pt idx="25">
                  <c:v>1.6866333923630557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2-4B4E-98D8-517A6D16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Rest - </a:t>
            </a:r>
            <a:r>
              <a:rPr lang="en-GB"/>
              <a:t>Heart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AA02_Rest!$C$3:$C$28</c:f>
              <c:numCache>
                <c:formatCode>General</c:formatCode>
                <c:ptCount val="26"/>
                <c:pt idx="0">
                  <c:v>0.28049297169187382</c:v>
                </c:pt>
                <c:pt idx="1">
                  <c:v>2.2143678555725028</c:v>
                </c:pt>
                <c:pt idx="2">
                  <c:v>3.0340589780470024</c:v>
                </c:pt>
                <c:pt idx="3">
                  <c:v>2.5932314112638766</c:v>
                </c:pt>
                <c:pt idx="4">
                  <c:v>2.0893317178846655</c:v>
                </c:pt>
                <c:pt idx="5">
                  <c:v>2.0368419667728603</c:v>
                </c:pt>
                <c:pt idx="6">
                  <c:v>1.8221310020001706</c:v>
                </c:pt>
                <c:pt idx="7">
                  <c:v>1.7521342815203185</c:v>
                </c:pt>
                <c:pt idx="8">
                  <c:v>1.7130010991472246</c:v>
                </c:pt>
                <c:pt idx="9">
                  <c:v>1.7364575673587996</c:v>
                </c:pt>
                <c:pt idx="10">
                  <c:v>1.6662011089877788</c:v>
                </c:pt>
                <c:pt idx="11">
                  <c:v>1.6158753293320705</c:v>
                </c:pt>
                <c:pt idx="12">
                  <c:v>1.6503943304152744</c:v>
                </c:pt>
                <c:pt idx="13">
                  <c:v>1.6916237222635453</c:v>
                </c:pt>
                <c:pt idx="14">
                  <c:v>1.6892316051320693</c:v>
                </c:pt>
                <c:pt idx="15">
                  <c:v>1.6163838494231169</c:v>
                </c:pt>
                <c:pt idx="16">
                  <c:v>1.670904715217163</c:v>
                </c:pt>
                <c:pt idx="17">
                  <c:v>1.6714333826877639</c:v>
                </c:pt>
                <c:pt idx="18">
                  <c:v>1.5631418030158795</c:v>
                </c:pt>
                <c:pt idx="19">
                  <c:v>1.5463687802305526</c:v>
                </c:pt>
                <c:pt idx="20">
                  <c:v>1.5556260832442785</c:v>
                </c:pt>
                <c:pt idx="21">
                  <c:v>1.5195067481875582</c:v>
                </c:pt>
                <c:pt idx="22">
                  <c:v>1.5108338520588689</c:v>
                </c:pt>
                <c:pt idx="23">
                  <c:v>1.501672415676915</c:v>
                </c:pt>
                <c:pt idx="24">
                  <c:v>1.5064308331008012</c:v>
                </c:pt>
                <c:pt idx="25">
                  <c:v>1.571881671560815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7-4453-B517-3AA7DF43E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Rest - </a:t>
            </a:r>
            <a:r>
              <a:rPr lang="en-GB"/>
              <a:t>Liver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AA02_Rest!$D$3:$D$28</c:f>
              <c:numCache>
                <c:formatCode>General</c:formatCode>
                <c:ptCount val="26"/>
                <c:pt idx="0">
                  <c:v>9.0971841122973768E-2</c:v>
                </c:pt>
                <c:pt idx="1">
                  <c:v>0.49517204382904428</c:v>
                </c:pt>
                <c:pt idx="2">
                  <c:v>0.81293490422030434</c:v>
                </c:pt>
                <c:pt idx="3">
                  <c:v>0.78646068323587182</c:v>
                </c:pt>
                <c:pt idx="4">
                  <c:v>0.90723424818920351</c:v>
                </c:pt>
                <c:pt idx="5">
                  <c:v>1.0236049482458673</c:v>
                </c:pt>
                <c:pt idx="6">
                  <c:v>1.0983545900091691</c:v>
                </c:pt>
                <c:pt idx="7">
                  <c:v>1.1526018023161126</c:v>
                </c:pt>
                <c:pt idx="8">
                  <c:v>1.1892203598584039</c:v>
                </c:pt>
                <c:pt idx="9">
                  <c:v>1.2625582715395507</c:v>
                </c:pt>
                <c:pt idx="10">
                  <c:v>1.3293070503318518</c:v>
                </c:pt>
                <c:pt idx="11">
                  <c:v>1.3767566885276001</c:v>
                </c:pt>
                <c:pt idx="12">
                  <c:v>1.4469216016891124</c:v>
                </c:pt>
                <c:pt idx="13">
                  <c:v>1.4989331481418102</c:v>
                </c:pt>
                <c:pt idx="14">
                  <c:v>1.5444616445340063</c:v>
                </c:pt>
                <c:pt idx="15">
                  <c:v>1.5708809618870969</c:v>
                </c:pt>
                <c:pt idx="16">
                  <c:v>1.6009900786511064</c:v>
                </c:pt>
                <c:pt idx="17">
                  <c:v>1.668349876509486</c:v>
                </c:pt>
                <c:pt idx="18">
                  <c:v>1.7021700781925595</c:v>
                </c:pt>
                <c:pt idx="19">
                  <c:v>1.7757251894866322</c:v>
                </c:pt>
                <c:pt idx="20">
                  <c:v>1.8924258428431759</c:v>
                </c:pt>
                <c:pt idx="21">
                  <c:v>2.0320494305262282</c:v>
                </c:pt>
                <c:pt idx="22">
                  <c:v>2.1607749285499951</c:v>
                </c:pt>
                <c:pt idx="23">
                  <c:v>2.2175125337553254</c:v>
                </c:pt>
                <c:pt idx="24">
                  <c:v>2.2487846735065444</c:v>
                </c:pt>
                <c:pt idx="25">
                  <c:v>2.2966175143992342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33F-950F-20E9CE70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Rest - </a:t>
            </a:r>
            <a:r>
              <a:rPr lang="en-GB"/>
              <a:t>Lungs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AA02_Rest!$E$3:$E$28</c:f>
              <c:numCache>
                <c:formatCode>General</c:formatCode>
                <c:ptCount val="26"/>
                <c:pt idx="0">
                  <c:v>0.15898237892782696</c:v>
                </c:pt>
                <c:pt idx="1">
                  <c:v>1.1828208438146228</c:v>
                </c:pt>
                <c:pt idx="2">
                  <c:v>1.5706620098257489</c:v>
                </c:pt>
                <c:pt idx="3">
                  <c:v>1.2938778833853399</c:v>
                </c:pt>
                <c:pt idx="4">
                  <c:v>1.0525886907772357</c:v>
                </c:pt>
                <c:pt idx="5">
                  <c:v>0.96453141595309078</c:v>
                </c:pt>
                <c:pt idx="6">
                  <c:v>0.92351614826705264</c:v>
                </c:pt>
                <c:pt idx="7">
                  <c:v>0.88208961752587289</c:v>
                </c:pt>
                <c:pt idx="8">
                  <c:v>0.89091494200349119</c:v>
                </c:pt>
                <c:pt idx="9">
                  <c:v>0.89270760237694102</c:v>
                </c:pt>
                <c:pt idx="10">
                  <c:v>0.89334908130752111</c:v>
                </c:pt>
                <c:pt idx="11">
                  <c:v>0.85002203180691516</c:v>
                </c:pt>
                <c:pt idx="12">
                  <c:v>0.82668654608680925</c:v>
                </c:pt>
                <c:pt idx="13">
                  <c:v>0.8287651598243656</c:v>
                </c:pt>
                <c:pt idx="14">
                  <c:v>0.82582508095773521</c:v>
                </c:pt>
                <c:pt idx="15">
                  <c:v>0.81766188926710326</c:v>
                </c:pt>
                <c:pt idx="16">
                  <c:v>0.82612243871695945</c:v>
                </c:pt>
                <c:pt idx="17">
                  <c:v>0.78564977913243372</c:v>
                </c:pt>
                <c:pt idx="18">
                  <c:v>0.76648813640940539</c:v>
                </c:pt>
                <c:pt idx="19">
                  <c:v>0.76888021117399641</c:v>
                </c:pt>
                <c:pt idx="20">
                  <c:v>0.73392896387300266</c:v>
                </c:pt>
                <c:pt idx="21">
                  <c:v>0.72610016630209862</c:v>
                </c:pt>
                <c:pt idx="22">
                  <c:v>0.6941644995082259</c:v>
                </c:pt>
                <c:pt idx="23">
                  <c:v>0.67265586808924793</c:v>
                </c:pt>
                <c:pt idx="24">
                  <c:v>0.66758683977422273</c:v>
                </c:pt>
                <c:pt idx="25">
                  <c:v>0.67946652779058558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2-49D2-A878-D474BDFA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Rest - </a:t>
            </a:r>
            <a:r>
              <a:rPr lang="en-GB"/>
              <a:t>Kidneys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AA02_Rest!$F$3:$F$28</c:f>
              <c:numCache>
                <c:formatCode>General</c:formatCode>
                <c:ptCount val="26"/>
                <c:pt idx="0">
                  <c:v>2.2557926280879576E-2</c:v>
                </c:pt>
                <c:pt idx="1">
                  <c:v>0.88061898399328487</c:v>
                </c:pt>
                <c:pt idx="2">
                  <c:v>2.000389845612272</c:v>
                </c:pt>
                <c:pt idx="3">
                  <c:v>2.6201729929106401</c:v>
                </c:pt>
                <c:pt idx="4">
                  <c:v>2.8572958414603007</c:v>
                </c:pt>
                <c:pt idx="5">
                  <c:v>2.6931536188738212</c:v>
                </c:pt>
                <c:pt idx="6">
                  <c:v>2.5575491618786659</c:v>
                </c:pt>
                <c:pt idx="7">
                  <c:v>2.7320320029493761</c:v>
                </c:pt>
                <c:pt idx="8">
                  <c:v>2.6403481882508246</c:v>
                </c:pt>
                <c:pt idx="9">
                  <c:v>2.6642021290964943</c:v>
                </c:pt>
                <c:pt idx="10">
                  <c:v>2.5891989850771795</c:v>
                </c:pt>
                <c:pt idx="11">
                  <c:v>2.5927369454240234</c:v>
                </c:pt>
                <c:pt idx="12">
                  <c:v>2.5824951669565799</c:v>
                </c:pt>
                <c:pt idx="13">
                  <c:v>2.4535891763741495</c:v>
                </c:pt>
                <c:pt idx="14">
                  <c:v>2.4000809542350008</c:v>
                </c:pt>
                <c:pt idx="15">
                  <c:v>2.3408553248253048</c:v>
                </c:pt>
                <c:pt idx="16">
                  <c:v>2.2829369140956968</c:v>
                </c:pt>
                <c:pt idx="17">
                  <c:v>2.1964778972677066</c:v>
                </c:pt>
                <c:pt idx="18">
                  <c:v>2.0940375541528118</c:v>
                </c:pt>
                <c:pt idx="19">
                  <c:v>1.9070845462357833</c:v>
                </c:pt>
                <c:pt idx="20">
                  <c:v>1.8481045099549898</c:v>
                </c:pt>
                <c:pt idx="21">
                  <c:v>1.6283189687311157</c:v>
                </c:pt>
                <c:pt idx="22">
                  <c:v>1.4990645682931134</c:v>
                </c:pt>
                <c:pt idx="23">
                  <c:v>1.3674793440515323</c:v>
                </c:pt>
                <c:pt idx="24">
                  <c:v>1.3101975785760867</c:v>
                </c:pt>
                <c:pt idx="25">
                  <c:v>1.2864348170441011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F-4F8E-97A2-7C98BE21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Rest - </a:t>
            </a:r>
            <a:r>
              <a:rPr lang="en-GB" sz="1400"/>
              <a:t>Heart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AA01_Rest!$C$3:$C$28</c:f>
              <c:numCache>
                <c:formatCode>General</c:formatCode>
                <c:ptCount val="26"/>
                <c:pt idx="0">
                  <c:v>2.0743903624363438</c:v>
                </c:pt>
                <c:pt idx="1">
                  <c:v>5.9792959502826388</c:v>
                </c:pt>
                <c:pt idx="2">
                  <c:v>3.1430644378934067</c:v>
                </c:pt>
                <c:pt idx="3">
                  <c:v>2.364665925590542</c:v>
                </c:pt>
                <c:pt idx="4">
                  <c:v>2.1268181930417862</c:v>
                </c:pt>
                <c:pt idx="5">
                  <c:v>1.9433918553761436</c:v>
                </c:pt>
                <c:pt idx="6">
                  <c:v>1.863900957979109</c:v>
                </c:pt>
                <c:pt idx="7">
                  <c:v>1.8583748262196709</c:v>
                </c:pt>
                <c:pt idx="8">
                  <c:v>1.8466999868217606</c:v>
                </c:pt>
                <c:pt idx="9">
                  <c:v>1.8088146697384451</c:v>
                </c:pt>
                <c:pt idx="10">
                  <c:v>1.8396904538555059</c:v>
                </c:pt>
                <c:pt idx="11">
                  <c:v>1.8083564445021663</c:v>
                </c:pt>
                <c:pt idx="12">
                  <c:v>1.8017752585002151</c:v>
                </c:pt>
                <c:pt idx="13">
                  <c:v>1.8241667728944557</c:v>
                </c:pt>
                <c:pt idx="14">
                  <c:v>1.8074505171379658</c:v>
                </c:pt>
                <c:pt idx="15">
                  <c:v>1.7910994105409275</c:v>
                </c:pt>
                <c:pt idx="16">
                  <c:v>1.8058147394017527</c:v>
                </c:pt>
                <c:pt idx="17">
                  <c:v>1.8052361686250742</c:v>
                </c:pt>
                <c:pt idx="18">
                  <c:v>1.7980819410971149</c:v>
                </c:pt>
                <c:pt idx="19">
                  <c:v>1.8007386853890606</c:v>
                </c:pt>
                <c:pt idx="20">
                  <c:v>1.7861813840469782</c:v>
                </c:pt>
                <c:pt idx="21">
                  <c:v>1.7700152692282494</c:v>
                </c:pt>
                <c:pt idx="22">
                  <c:v>1.7545254843441613</c:v>
                </c:pt>
                <c:pt idx="23">
                  <c:v>1.7287571280971294</c:v>
                </c:pt>
                <c:pt idx="24">
                  <c:v>1.6718983525869593</c:v>
                </c:pt>
                <c:pt idx="25">
                  <c:v>1.6399500721613522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6-42CF-9318-0904B0560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Rest - </a:t>
            </a:r>
            <a:r>
              <a:rPr lang="en-GB"/>
              <a:t>Femur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AA02_Rest!$G$3:$G$28</c:f>
              <c:numCache>
                <c:formatCode>General</c:formatCode>
                <c:ptCount val="26"/>
                <c:pt idx="0">
                  <c:v>9.5262518508331567E-4</c:v>
                </c:pt>
                <c:pt idx="1">
                  <c:v>0.25858456249510708</c:v>
                </c:pt>
                <c:pt idx="2">
                  <c:v>0.42400993359372896</c:v>
                </c:pt>
                <c:pt idx="3">
                  <c:v>0.6773595879389146</c:v>
                </c:pt>
                <c:pt idx="4">
                  <c:v>0.85526757789649022</c:v>
                </c:pt>
                <c:pt idx="5">
                  <c:v>0.84235355630591047</c:v>
                </c:pt>
                <c:pt idx="6">
                  <c:v>0.88993391559936097</c:v>
                </c:pt>
                <c:pt idx="7">
                  <c:v>0.81869329952625958</c:v>
                </c:pt>
                <c:pt idx="8">
                  <c:v>0.94425801609939286</c:v>
                </c:pt>
                <c:pt idx="9">
                  <c:v>0.80608673249389118</c:v>
                </c:pt>
                <c:pt idx="10">
                  <c:v>0.93791317644638916</c:v>
                </c:pt>
                <c:pt idx="11">
                  <c:v>0.91849323630627988</c:v>
                </c:pt>
                <c:pt idx="12">
                  <c:v>0.94054449701021248</c:v>
                </c:pt>
                <c:pt idx="13">
                  <c:v>0.9521021042642237</c:v>
                </c:pt>
                <c:pt idx="14">
                  <c:v>1.0326653665679943</c:v>
                </c:pt>
                <c:pt idx="15">
                  <c:v>1.0991090652734079</c:v>
                </c:pt>
                <c:pt idx="16">
                  <c:v>1.011975120859181</c:v>
                </c:pt>
                <c:pt idx="17">
                  <c:v>0.95148743394297053</c:v>
                </c:pt>
                <c:pt idx="18">
                  <c:v>0.88829601375351153</c:v>
                </c:pt>
                <c:pt idx="19">
                  <c:v>0.98055515149181616</c:v>
                </c:pt>
                <c:pt idx="20">
                  <c:v>0.90597013011146743</c:v>
                </c:pt>
                <c:pt idx="21">
                  <c:v>0.95317505525405954</c:v>
                </c:pt>
                <c:pt idx="22">
                  <c:v>0.92939589388606891</c:v>
                </c:pt>
                <c:pt idx="23">
                  <c:v>0.95578523281653249</c:v>
                </c:pt>
                <c:pt idx="24">
                  <c:v>0.98314298822555557</c:v>
                </c:pt>
                <c:pt idx="25">
                  <c:v>0.92984997252997303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8-4C7A-A999-C7A3C6FF2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Rest - </a:t>
            </a:r>
            <a:r>
              <a:rPr lang="en-GB"/>
              <a:t>Vena Cava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AA02_Rest!$H$3:$H$28</c:f>
              <c:numCache>
                <c:formatCode>General</c:formatCode>
                <c:ptCount val="26"/>
                <c:pt idx="0">
                  <c:v>0.57819050755596035</c:v>
                </c:pt>
                <c:pt idx="1">
                  <c:v>3.8164860257141888</c:v>
                </c:pt>
                <c:pt idx="2">
                  <c:v>16.533195404310597</c:v>
                </c:pt>
                <c:pt idx="3">
                  <c:v>19.410580910073467</c:v>
                </c:pt>
                <c:pt idx="4">
                  <c:v>14.474203311782038</c:v>
                </c:pt>
                <c:pt idx="5">
                  <c:v>10.160830756471132</c:v>
                </c:pt>
                <c:pt idx="6">
                  <c:v>7.6831768100772679</c:v>
                </c:pt>
                <c:pt idx="7">
                  <c:v>9.8569446454318239</c:v>
                </c:pt>
                <c:pt idx="8">
                  <c:v>11.070621095116886</c:v>
                </c:pt>
                <c:pt idx="9">
                  <c:v>9.8739106570811046</c:v>
                </c:pt>
                <c:pt idx="10">
                  <c:v>9.236366069497624</c:v>
                </c:pt>
                <c:pt idx="11">
                  <c:v>8.3105726029511331</c:v>
                </c:pt>
                <c:pt idx="12">
                  <c:v>7.893201013308869</c:v>
                </c:pt>
                <c:pt idx="13">
                  <c:v>7.2814424525112988</c:v>
                </c:pt>
                <c:pt idx="14">
                  <c:v>6.7197923619877624</c:v>
                </c:pt>
                <c:pt idx="15">
                  <c:v>6.5282555267281328</c:v>
                </c:pt>
                <c:pt idx="16">
                  <c:v>5.9119714123124227</c:v>
                </c:pt>
                <c:pt idx="17">
                  <c:v>5.8549879520738104</c:v>
                </c:pt>
                <c:pt idx="18">
                  <c:v>5.0638248912482178</c:v>
                </c:pt>
                <c:pt idx="19">
                  <c:v>4.2241902625211081</c:v>
                </c:pt>
                <c:pt idx="20">
                  <c:v>3.6857456703373921</c:v>
                </c:pt>
                <c:pt idx="21">
                  <c:v>2.8589173954658675</c:v>
                </c:pt>
                <c:pt idx="22">
                  <c:v>2.2950334146457183</c:v>
                </c:pt>
                <c:pt idx="23">
                  <c:v>1.8443961172588867</c:v>
                </c:pt>
                <c:pt idx="24">
                  <c:v>1.606286520849862</c:v>
                </c:pt>
                <c:pt idx="25">
                  <c:v>1.6866333923630557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6-41DA-A213-26A9C20E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Stress - </a:t>
            </a:r>
            <a:r>
              <a:rPr lang="en-GB"/>
              <a:t>All Organs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AA02_Stress!$C$2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AA02_Stress!$C$3:$C$28</c:f>
              <c:numCache>
                <c:formatCode>General</c:formatCode>
                <c:ptCount val="26"/>
                <c:pt idx="0">
                  <c:v>9.4011781638580039E-2</c:v>
                </c:pt>
                <c:pt idx="1">
                  <c:v>1.0575920128440108</c:v>
                </c:pt>
                <c:pt idx="2">
                  <c:v>2.5631460180133945</c:v>
                </c:pt>
                <c:pt idx="3">
                  <c:v>5.4414388360749211</c:v>
                </c:pt>
                <c:pt idx="4">
                  <c:v>8.3373248788717298</c:v>
                </c:pt>
                <c:pt idx="5">
                  <c:v>8.2745851116259068</c:v>
                </c:pt>
                <c:pt idx="6">
                  <c:v>7.3688711029928662</c:v>
                </c:pt>
                <c:pt idx="7">
                  <c:v>6.6315168690950115</c:v>
                </c:pt>
                <c:pt idx="8">
                  <c:v>6.4741320605413808</c:v>
                </c:pt>
                <c:pt idx="9">
                  <c:v>6.3075412706139469</c:v>
                </c:pt>
                <c:pt idx="10">
                  <c:v>6.1565611007811478</c:v>
                </c:pt>
                <c:pt idx="11">
                  <c:v>6.1047280170675267</c:v>
                </c:pt>
                <c:pt idx="12">
                  <c:v>5.9076668633040406</c:v>
                </c:pt>
                <c:pt idx="13">
                  <c:v>5.8089309242523139</c:v>
                </c:pt>
                <c:pt idx="14">
                  <c:v>5.6732226609325016</c:v>
                </c:pt>
                <c:pt idx="15">
                  <c:v>5.6316386259202247</c:v>
                </c:pt>
                <c:pt idx="16">
                  <c:v>5.468146268047188</c:v>
                </c:pt>
                <c:pt idx="17">
                  <c:v>5.4537899794206481</c:v>
                </c:pt>
                <c:pt idx="18">
                  <c:v>5.2871847304760164</c:v>
                </c:pt>
                <c:pt idx="19">
                  <c:v>5.314558803690872</c:v>
                </c:pt>
                <c:pt idx="20">
                  <c:v>5.1485251911716876</c:v>
                </c:pt>
                <c:pt idx="21">
                  <c:v>5.1318082098635518</c:v>
                </c:pt>
                <c:pt idx="22">
                  <c:v>5.1848451791794341</c:v>
                </c:pt>
                <c:pt idx="23">
                  <c:v>5.2977598468373674</c:v>
                </c:pt>
                <c:pt idx="24">
                  <c:v>5.363123064903708</c:v>
                </c:pt>
                <c:pt idx="25">
                  <c:v>5.477027989644828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C-4A17-9F0C-7A15DB467E28}"/>
            </c:ext>
          </c:extLst>
        </c:ser>
        <c:ser>
          <c:idx val="1"/>
          <c:order val="1"/>
          <c:tx>
            <c:strRef>
              <c:f>AA02_Stress!$D$2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AA02_Stress!$D$3:$D$28</c:f>
              <c:numCache>
                <c:formatCode>General</c:formatCode>
                <c:ptCount val="26"/>
                <c:pt idx="0">
                  <c:v>0.11840330919574091</c:v>
                </c:pt>
                <c:pt idx="1">
                  <c:v>0.42403346312561269</c:v>
                </c:pt>
                <c:pt idx="2">
                  <c:v>0.93574808006527588</c:v>
                </c:pt>
                <c:pt idx="3">
                  <c:v>1.9258962165355633</c:v>
                </c:pt>
                <c:pt idx="4">
                  <c:v>2.5089332223558611</c:v>
                </c:pt>
                <c:pt idx="5">
                  <c:v>2.0175811480125909</c:v>
                </c:pt>
                <c:pt idx="6">
                  <c:v>1.8041023456934544</c:v>
                </c:pt>
                <c:pt idx="7">
                  <c:v>1.6461814822078933</c:v>
                </c:pt>
                <c:pt idx="8">
                  <c:v>1.5918919238718587</c:v>
                </c:pt>
                <c:pt idx="9">
                  <c:v>1.559844308200685</c:v>
                </c:pt>
                <c:pt idx="10">
                  <c:v>1.5511156122150898</c:v>
                </c:pt>
                <c:pt idx="11">
                  <c:v>1.5645155818264791</c:v>
                </c:pt>
                <c:pt idx="12">
                  <c:v>1.5598819297886217</c:v>
                </c:pt>
                <c:pt idx="13">
                  <c:v>1.5260525079271925</c:v>
                </c:pt>
                <c:pt idx="14">
                  <c:v>1.5447631467519893</c:v>
                </c:pt>
                <c:pt idx="15">
                  <c:v>1.5386698086040755</c:v>
                </c:pt>
                <c:pt idx="16">
                  <c:v>1.5239779218395353</c:v>
                </c:pt>
                <c:pt idx="17">
                  <c:v>1.5413490808784209</c:v>
                </c:pt>
                <c:pt idx="18">
                  <c:v>1.5137717875058623</c:v>
                </c:pt>
                <c:pt idx="19">
                  <c:v>1.5206693311059056</c:v>
                </c:pt>
                <c:pt idx="20">
                  <c:v>1.5224086288626915</c:v>
                </c:pt>
                <c:pt idx="21">
                  <c:v>1.5201249374400398</c:v>
                </c:pt>
                <c:pt idx="22">
                  <c:v>1.5717165412632423</c:v>
                </c:pt>
                <c:pt idx="23">
                  <c:v>1.7111413725070834</c:v>
                </c:pt>
                <c:pt idx="24">
                  <c:v>1.9749837610985994</c:v>
                </c:pt>
                <c:pt idx="25">
                  <c:v>2.1423230155162809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C-4A17-9F0C-7A15DB467E28}"/>
            </c:ext>
          </c:extLst>
        </c:ser>
        <c:ser>
          <c:idx val="2"/>
          <c:order val="2"/>
          <c:tx>
            <c:strRef>
              <c:f>AA02_Stress!$E$2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AA02_Stress!$E$3:$E$28</c:f>
              <c:numCache>
                <c:formatCode>General</c:formatCode>
                <c:ptCount val="26"/>
                <c:pt idx="0">
                  <c:v>4.6813109135052204E-2</c:v>
                </c:pt>
                <c:pt idx="1">
                  <c:v>0.64258325917710979</c:v>
                </c:pt>
                <c:pt idx="2">
                  <c:v>1.6815508255931166</c:v>
                </c:pt>
                <c:pt idx="3">
                  <c:v>3.0964155226913945</c:v>
                </c:pt>
                <c:pt idx="4">
                  <c:v>4.2923677959415718</c:v>
                </c:pt>
                <c:pt idx="5">
                  <c:v>4.9674249347079575</c:v>
                </c:pt>
                <c:pt idx="6">
                  <c:v>5.0304997129059332</c:v>
                </c:pt>
                <c:pt idx="7">
                  <c:v>4.8325945507127477</c:v>
                </c:pt>
                <c:pt idx="8">
                  <c:v>4.8686781338762009</c:v>
                </c:pt>
                <c:pt idx="9">
                  <c:v>4.8485687645073341</c:v>
                </c:pt>
                <c:pt idx="10">
                  <c:v>4.8403986843615945</c:v>
                </c:pt>
                <c:pt idx="11">
                  <c:v>4.8036799074059031</c:v>
                </c:pt>
                <c:pt idx="12">
                  <c:v>4.8274186371769652</c:v>
                </c:pt>
                <c:pt idx="13">
                  <c:v>4.8352630781809705</c:v>
                </c:pt>
                <c:pt idx="14">
                  <c:v>4.8205090319457327</c:v>
                </c:pt>
                <c:pt idx="15">
                  <c:v>4.8410268255537892</c:v>
                </c:pt>
                <c:pt idx="16">
                  <c:v>4.8589766892532884</c:v>
                </c:pt>
                <c:pt idx="17">
                  <c:v>4.8851122734363663</c:v>
                </c:pt>
                <c:pt idx="18">
                  <c:v>4.7917207777867983</c:v>
                </c:pt>
                <c:pt idx="19">
                  <c:v>4.8753432549564852</c:v>
                </c:pt>
                <c:pt idx="20">
                  <c:v>4.8303697382796997</c:v>
                </c:pt>
                <c:pt idx="21">
                  <c:v>4.9128559679818338</c:v>
                </c:pt>
                <c:pt idx="22">
                  <c:v>5.0711294232502597</c:v>
                </c:pt>
                <c:pt idx="23">
                  <c:v>5.407831329928495</c:v>
                </c:pt>
                <c:pt idx="24">
                  <c:v>5.8878872011050962</c:v>
                </c:pt>
                <c:pt idx="25">
                  <c:v>6.1488335943063763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2C-4A17-9F0C-7A15DB467E28}"/>
            </c:ext>
          </c:extLst>
        </c:ser>
        <c:ser>
          <c:idx val="3"/>
          <c:order val="3"/>
          <c:tx>
            <c:strRef>
              <c:f>AA02_Stress!$F$2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AA02_Stress!$F$3:$F$28</c:f>
              <c:numCache>
                <c:formatCode>General</c:formatCode>
                <c:ptCount val="26"/>
                <c:pt idx="0">
                  <c:v>7.1279548055965106E-2</c:v>
                </c:pt>
                <c:pt idx="1">
                  <c:v>0.32739260317926727</c:v>
                </c:pt>
                <c:pt idx="2">
                  <c:v>0.92798417327964167</c:v>
                </c:pt>
                <c:pt idx="3">
                  <c:v>1.575486330577532</c:v>
                </c:pt>
                <c:pt idx="4">
                  <c:v>1.7852315782767201</c:v>
                </c:pt>
                <c:pt idx="5">
                  <c:v>1.5798813766927851</c:v>
                </c:pt>
                <c:pt idx="6">
                  <c:v>1.5492706157939697</c:v>
                </c:pt>
                <c:pt idx="7">
                  <c:v>1.5221396311502879</c:v>
                </c:pt>
                <c:pt idx="8">
                  <c:v>1.5011016221512252</c:v>
                </c:pt>
                <c:pt idx="9">
                  <c:v>1.6116744565641448</c:v>
                </c:pt>
                <c:pt idx="10">
                  <c:v>1.5539305348437222</c:v>
                </c:pt>
                <c:pt idx="11">
                  <c:v>1.5972319593266073</c:v>
                </c:pt>
                <c:pt idx="12">
                  <c:v>1.5375631121039826</c:v>
                </c:pt>
                <c:pt idx="13">
                  <c:v>1.5886660313738712</c:v>
                </c:pt>
                <c:pt idx="14">
                  <c:v>1.4925911577816533</c:v>
                </c:pt>
                <c:pt idx="15">
                  <c:v>1.5729237976828825</c:v>
                </c:pt>
                <c:pt idx="16">
                  <c:v>1.6138185512108587</c:v>
                </c:pt>
                <c:pt idx="17">
                  <c:v>1.6063587904802425</c:v>
                </c:pt>
                <c:pt idx="18">
                  <c:v>1.5681536741570767</c:v>
                </c:pt>
                <c:pt idx="19">
                  <c:v>1.6154882703400597</c:v>
                </c:pt>
                <c:pt idx="20">
                  <c:v>1.6072457752390388</c:v>
                </c:pt>
                <c:pt idx="21">
                  <c:v>1.6180449105293948</c:v>
                </c:pt>
                <c:pt idx="22">
                  <c:v>1.6303361093806248</c:v>
                </c:pt>
                <c:pt idx="23">
                  <c:v>1.6498446810765801</c:v>
                </c:pt>
                <c:pt idx="24">
                  <c:v>1.7016648988186334</c:v>
                </c:pt>
                <c:pt idx="25">
                  <c:v>1.7674873263301432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C-4A17-9F0C-7A15DB467E28}"/>
            </c:ext>
          </c:extLst>
        </c:ser>
        <c:ser>
          <c:idx val="4"/>
          <c:order val="4"/>
          <c:tx>
            <c:strRef>
              <c:f>AA02_Stress!$G$2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AA02_Stress!$G$3:$G$28</c:f>
              <c:numCache>
                <c:formatCode>General</c:formatCode>
                <c:ptCount val="26"/>
                <c:pt idx="0">
                  <c:v>4.5873248696005627E-2</c:v>
                </c:pt>
                <c:pt idx="1">
                  <c:v>7.2985688342863231E-2</c:v>
                </c:pt>
                <c:pt idx="2">
                  <c:v>0.19233662458178513</c:v>
                </c:pt>
                <c:pt idx="3">
                  <c:v>0.28030842786253274</c:v>
                </c:pt>
                <c:pt idx="4">
                  <c:v>0.33793485971720538</c:v>
                </c:pt>
                <c:pt idx="5">
                  <c:v>0.43118938065939477</c:v>
                </c:pt>
                <c:pt idx="6">
                  <c:v>0.37952056884613561</c:v>
                </c:pt>
                <c:pt idx="7">
                  <c:v>0.42753892673481725</c:v>
                </c:pt>
                <c:pt idx="8">
                  <c:v>0.46144294320392454</c:v>
                </c:pt>
                <c:pt idx="9">
                  <c:v>0.44393487431448059</c:v>
                </c:pt>
                <c:pt idx="10">
                  <c:v>0.32526914516180616</c:v>
                </c:pt>
                <c:pt idx="11">
                  <c:v>0.41233343418407242</c:v>
                </c:pt>
                <c:pt idx="12">
                  <c:v>0.4439325551041049</c:v>
                </c:pt>
                <c:pt idx="13">
                  <c:v>0.42799527784729829</c:v>
                </c:pt>
                <c:pt idx="14">
                  <c:v>0.40608449062830221</c:v>
                </c:pt>
                <c:pt idx="15">
                  <c:v>0.37490891716797664</c:v>
                </c:pt>
                <c:pt idx="16">
                  <c:v>0.39731593086186784</c:v>
                </c:pt>
                <c:pt idx="17">
                  <c:v>0.47251850057527983</c:v>
                </c:pt>
                <c:pt idx="18">
                  <c:v>0.45703864804294847</c:v>
                </c:pt>
                <c:pt idx="19">
                  <c:v>0.44656299366784341</c:v>
                </c:pt>
                <c:pt idx="20">
                  <c:v>0.42044789439538788</c:v>
                </c:pt>
                <c:pt idx="21">
                  <c:v>0.41870989956577942</c:v>
                </c:pt>
                <c:pt idx="22">
                  <c:v>0.40822660250939152</c:v>
                </c:pt>
                <c:pt idx="23">
                  <c:v>0.41832041930866942</c:v>
                </c:pt>
                <c:pt idx="24">
                  <c:v>0.41962484919535281</c:v>
                </c:pt>
                <c:pt idx="25">
                  <c:v>0.43335282174791656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2C-4A17-9F0C-7A15DB467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Stress - </a:t>
            </a:r>
            <a:r>
              <a:rPr lang="en-GB"/>
              <a:t>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AA02_Stress!$C$2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AA02_Stress!$C$3:$C$28</c:f>
              <c:numCache>
                <c:formatCode>General</c:formatCode>
                <c:ptCount val="26"/>
                <c:pt idx="0">
                  <c:v>9.4011781638580039E-2</c:v>
                </c:pt>
                <c:pt idx="1">
                  <c:v>1.0575920128440108</c:v>
                </c:pt>
                <c:pt idx="2">
                  <c:v>2.5631460180133945</c:v>
                </c:pt>
                <c:pt idx="3">
                  <c:v>5.4414388360749211</c:v>
                </c:pt>
                <c:pt idx="4">
                  <c:v>8.3373248788717298</c:v>
                </c:pt>
                <c:pt idx="5">
                  <c:v>8.2745851116259068</c:v>
                </c:pt>
                <c:pt idx="6">
                  <c:v>7.3688711029928662</c:v>
                </c:pt>
                <c:pt idx="7">
                  <c:v>6.6315168690950115</c:v>
                </c:pt>
                <c:pt idx="8">
                  <c:v>6.4741320605413808</c:v>
                </c:pt>
                <c:pt idx="9">
                  <c:v>6.3075412706139469</c:v>
                </c:pt>
                <c:pt idx="10">
                  <c:v>6.1565611007811478</c:v>
                </c:pt>
                <c:pt idx="11">
                  <c:v>6.1047280170675267</c:v>
                </c:pt>
                <c:pt idx="12">
                  <c:v>5.9076668633040406</c:v>
                </c:pt>
                <c:pt idx="13">
                  <c:v>5.8089309242523139</c:v>
                </c:pt>
                <c:pt idx="14">
                  <c:v>5.6732226609325016</c:v>
                </c:pt>
                <c:pt idx="15">
                  <c:v>5.6316386259202247</c:v>
                </c:pt>
                <c:pt idx="16">
                  <c:v>5.468146268047188</c:v>
                </c:pt>
                <c:pt idx="17">
                  <c:v>5.4537899794206481</c:v>
                </c:pt>
                <c:pt idx="18">
                  <c:v>5.2871847304760164</c:v>
                </c:pt>
                <c:pt idx="19">
                  <c:v>5.314558803690872</c:v>
                </c:pt>
                <c:pt idx="20">
                  <c:v>5.1485251911716876</c:v>
                </c:pt>
                <c:pt idx="21">
                  <c:v>5.1318082098635518</c:v>
                </c:pt>
                <c:pt idx="22">
                  <c:v>5.1848451791794341</c:v>
                </c:pt>
                <c:pt idx="23">
                  <c:v>5.2977598468373674</c:v>
                </c:pt>
                <c:pt idx="24">
                  <c:v>5.363123064903708</c:v>
                </c:pt>
                <c:pt idx="25">
                  <c:v>5.477027989644828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3-4AB9-8B2D-622F6493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Stress - </a:t>
            </a:r>
            <a:r>
              <a:rPr lang="en-GB"/>
              <a:t>Liver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AA02_Stress!$D$2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AA02_Stress!$D$3:$D$28</c:f>
              <c:numCache>
                <c:formatCode>General</c:formatCode>
                <c:ptCount val="26"/>
                <c:pt idx="0">
                  <c:v>0.11840330919574091</c:v>
                </c:pt>
                <c:pt idx="1">
                  <c:v>0.42403346312561269</c:v>
                </c:pt>
                <c:pt idx="2">
                  <c:v>0.93574808006527588</c:v>
                </c:pt>
                <c:pt idx="3">
                  <c:v>1.9258962165355633</c:v>
                </c:pt>
                <c:pt idx="4">
                  <c:v>2.5089332223558611</c:v>
                </c:pt>
                <c:pt idx="5">
                  <c:v>2.0175811480125909</c:v>
                </c:pt>
                <c:pt idx="6">
                  <c:v>1.8041023456934544</c:v>
                </c:pt>
                <c:pt idx="7">
                  <c:v>1.6461814822078933</c:v>
                </c:pt>
                <c:pt idx="8">
                  <c:v>1.5918919238718587</c:v>
                </c:pt>
                <c:pt idx="9">
                  <c:v>1.559844308200685</c:v>
                </c:pt>
                <c:pt idx="10">
                  <c:v>1.5511156122150898</c:v>
                </c:pt>
                <c:pt idx="11">
                  <c:v>1.5645155818264791</c:v>
                </c:pt>
                <c:pt idx="12">
                  <c:v>1.5598819297886217</c:v>
                </c:pt>
                <c:pt idx="13">
                  <c:v>1.5260525079271925</c:v>
                </c:pt>
                <c:pt idx="14">
                  <c:v>1.5447631467519893</c:v>
                </c:pt>
                <c:pt idx="15">
                  <c:v>1.5386698086040755</c:v>
                </c:pt>
                <c:pt idx="16">
                  <c:v>1.5239779218395353</c:v>
                </c:pt>
                <c:pt idx="17">
                  <c:v>1.5413490808784209</c:v>
                </c:pt>
                <c:pt idx="18">
                  <c:v>1.5137717875058623</c:v>
                </c:pt>
                <c:pt idx="19">
                  <c:v>1.5206693311059056</c:v>
                </c:pt>
                <c:pt idx="20">
                  <c:v>1.5224086288626915</c:v>
                </c:pt>
                <c:pt idx="21">
                  <c:v>1.5201249374400398</c:v>
                </c:pt>
                <c:pt idx="22">
                  <c:v>1.5717165412632423</c:v>
                </c:pt>
                <c:pt idx="23">
                  <c:v>1.7111413725070834</c:v>
                </c:pt>
                <c:pt idx="24">
                  <c:v>1.9749837610985994</c:v>
                </c:pt>
                <c:pt idx="25">
                  <c:v>2.1423230155162809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A-401D-8775-EE1173619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Stress - </a:t>
            </a:r>
            <a:r>
              <a:rPr lang="en-GB"/>
              <a:t>Lungs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AA02_Stress!$E$2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AA02_Stress!$E$3:$E$28</c:f>
              <c:numCache>
                <c:formatCode>General</c:formatCode>
                <c:ptCount val="26"/>
                <c:pt idx="0">
                  <c:v>4.6813109135052204E-2</c:v>
                </c:pt>
                <c:pt idx="1">
                  <c:v>0.64258325917710979</c:v>
                </c:pt>
                <c:pt idx="2">
                  <c:v>1.6815508255931166</c:v>
                </c:pt>
                <c:pt idx="3">
                  <c:v>3.0964155226913945</c:v>
                </c:pt>
                <c:pt idx="4">
                  <c:v>4.2923677959415718</c:v>
                </c:pt>
                <c:pt idx="5">
                  <c:v>4.9674249347079575</c:v>
                </c:pt>
                <c:pt idx="6">
                  <c:v>5.0304997129059332</c:v>
                </c:pt>
                <c:pt idx="7">
                  <c:v>4.8325945507127477</c:v>
                </c:pt>
                <c:pt idx="8">
                  <c:v>4.8686781338762009</c:v>
                </c:pt>
                <c:pt idx="9">
                  <c:v>4.8485687645073341</c:v>
                </c:pt>
                <c:pt idx="10">
                  <c:v>4.8403986843615945</c:v>
                </c:pt>
                <c:pt idx="11">
                  <c:v>4.8036799074059031</c:v>
                </c:pt>
                <c:pt idx="12">
                  <c:v>4.8274186371769652</c:v>
                </c:pt>
                <c:pt idx="13">
                  <c:v>4.8352630781809705</c:v>
                </c:pt>
                <c:pt idx="14">
                  <c:v>4.8205090319457327</c:v>
                </c:pt>
                <c:pt idx="15">
                  <c:v>4.8410268255537892</c:v>
                </c:pt>
                <c:pt idx="16">
                  <c:v>4.8589766892532884</c:v>
                </c:pt>
                <c:pt idx="17">
                  <c:v>4.8851122734363663</c:v>
                </c:pt>
                <c:pt idx="18">
                  <c:v>4.7917207777867983</c:v>
                </c:pt>
                <c:pt idx="19">
                  <c:v>4.8753432549564852</c:v>
                </c:pt>
                <c:pt idx="20">
                  <c:v>4.8303697382796997</c:v>
                </c:pt>
                <c:pt idx="21">
                  <c:v>4.9128559679818338</c:v>
                </c:pt>
                <c:pt idx="22">
                  <c:v>5.0711294232502597</c:v>
                </c:pt>
                <c:pt idx="23">
                  <c:v>5.407831329928495</c:v>
                </c:pt>
                <c:pt idx="24">
                  <c:v>5.8878872011050962</c:v>
                </c:pt>
                <c:pt idx="25">
                  <c:v>6.1488335943063763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4-408D-B0C6-111405ED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Stress - </a:t>
            </a:r>
            <a:r>
              <a:rPr lang="en-GB"/>
              <a:t>Kidneys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AA02_Stress!$F$2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AA02_Stress!$F$3:$F$28</c:f>
              <c:numCache>
                <c:formatCode>General</c:formatCode>
                <c:ptCount val="26"/>
                <c:pt idx="0">
                  <c:v>7.1279548055965106E-2</c:v>
                </c:pt>
                <c:pt idx="1">
                  <c:v>0.32739260317926727</c:v>
                </c:pt>
                <c:pt idx="2">
                  <c:v>0.92798417327964167</c:v>
                </c:pt>
                <c:pt idx="3">
                  <c:v>1.575486330577532</c:v>
                </c:pt>
                <c:pt idx="4">
                  <c:v>1.7852315782767201</c:v>
                </c:pt>
                <c:pt idx="5">
                  <c:v>1.5798813766927851</c:v>
                </c:pt>
                <c:pt idx="6">
                  <c:v>1.5492706157939697</c:v>
                </c:pt>
                <c:pt idx="7">
                  <c:v>1.5221396311502879</c:v>
                </c:pt>
                <c:pt idx="8">
                  <c:v>1.5011016221512252</c:v>
                </c:pt>
                <c:pt idx="9">
                  <c:v>1.6116744565641448</c:v>
                </c:pt>
                <c:pt idx="10">
                  <c:v>1.5539305348437222</c:v>
                </c:pt>
                <c:pt idx="11">
                  <c:v>1.5972319593266073</c:v>
                </c:pt>
                <c:pt idx="12">
                  <c:v>1.5375631121039826</c:v>
                </c:pt>
                <c:pt idx="13">
                  <c:v>1.5886660313738712</c:v>
                </c:pt>
                <c:pt idx="14">
                  <c:v>1.4925911577816533</c:v>
                </c:pt>
                <c:pt idx="15">
                  <c:v>1.5729237976828825</c:v>
                </c:pt>
                <c:pt idx="16">
                  <c:v>1.6138185512108587</c:v>
                </c:pt>
                <c:pt idx="17">
                  <c:v>1.6063587904802425</c:v>
                </c:pt>
                <c:pt idx="18">
                  <c:v>1.5681536741570767</c:v>
                </c:pt>
                <c:pt idx="19">
                  <c:v>1.6154882703400597</c:v>
                </c:pt>
                <c:pt idx="20">
                  <c:v>1.6072457752390388</c:v>
                </c:pt>
                <c:pt idx="21">
                  <c:v>1.6180449105293948</c:v>
                </c:pt>
                <c:pt idx="22">
                  <c:v>1.6303361093806248</c:v>
                </c:pt>
                <c:pt idx="23">
                  <c:v>1.6498446810765801</c:v>
                </c:pt>
                <c:pt idx="24">
                  <c:v>1.7016648988186334</c:v>
                </c:pt>
                <c:pt idx="25">
                  <c:v>1.7674873263301432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2-4419-9621-EC1DE816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Stress - </a:t>
            </a:r>
            <a:r>
              <a:rPr lang="en-GB"/>
              <a:t>Femur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AA02_Stress!$G$2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AA02_Stress!$G$3:$G$28</c:f>
              <c:numCache>
                <c:formatCode>General</c:formatCode>
                <c:ptCount val="26"/>
                <c:pt idx="0">
                  <c:v>4.5873248696005627E-2</c:v>
                </c:pt>
                <c:pt idx="1">
                  <c:v>7.2985688342863231E-2</c:v>
                </c:pt>
                <c:pt idx="2">
                  <c:v>0.19233662458178513</c:v>
                </c:pt>
                <c:pt idx="3">
                  <c:v>0.28030842786253274</c:v>
                </c:pt>
                <c:pt idx="4">
                  <c:v>0.33793485971720538</c:v>
                </c:pt>
                <c:pt idx="5">
                  <c:v>0.43118938065939477</c:v>
                </c:pt>
                <c:pt idx="6">
                  <c:v>0.37952056884613561</c:v>
                </c:pt>
                <c:pt idx="7">
                  <c:v>0.42753892673481725</c:v>
                </c:pt>
                <c:pt idx="8">
                  <c:v>0.46144294320392454</c:v>
                </c:pt>
                <c:pt idx="9">
                  <c:v>0.44393487431448059</c:v>
                </c:pt>
                <c:pt idx="10">
                  <c:v>0.32526914516180616</c:v>
                </c:pt>
                <c:pt idx="11">
                  <c:v>0.41233343418407242</c:v>
                </c:pt>
                <c:pt idx="12">
                  <c:v>0.4439325551041049</c:v>
                </c:pt>
                <c:pt idx="13">
                  <c:v>0.42799527784729829</c:v>
                </c:pt>
                <c:pt idx="14">
                  <c:v>0.40608449062830221</c:v>
                </c:pt>
                <c:pt idx="15">
                  <c:v>0.37490891716797664</c:v>
                </c:pt>
                <c:pt idx="16">
                  <c:v>0.39731593086186784</c:v>
                </c:pt>
                <c:pt idx="17">
                  <c:v>0.47251850057527983</c:v>
                </c:pt>
                <c:pt idx="18">
                  <c:v>0.45703864804294847</c:v>
                </c:pt>
                <c:pt idx="19">
                  <c:v>0.44656299366784341</c:v>
                </c:pt>
                <c:pt idx="20">
                  <c:v>0.42044789439538788</c:v>
                </c:pt>
                <c:pt idx="21">
                  <c:v>0.41870989956577942</c:v>
                </c:pt>
                <c:pt idx="22">
                  <c:v>0.40822660250939152</c:v>
                </c:pt>
                <c:pt idx="23">
                  <c:v>0.41832041930866942</c:v>
                </c:pt>
                <c:pt idx="24">
                  <c:v>0.41962484919535281</c:v>
                </c:pt>
                <c:pt idx="25">
                  <c:v>0.43335282174791656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5-4BB3-832F-61F6C2ED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AA02 Stress - </a:t>
            </a:r>
            <a:r>
              <a:rPr lang="en-GB"/>
              <a:t>Vena Cava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AA02_Stress!$H$2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AA02_Stress!$B$3:$B$28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AA02_Stress!$H$3:$H$28</c:f>
              <c:numCache>
                <c:formatCode>General</c:formatCode>
                <c:ptCount val="26"/>
                <c:pt idx="0">
                  <c:v>0.24810281403012643</c:v>
                </c:pt>
                <c:pt idx="1">
                  <c:v>2.9397511593238321</c:v>
                </c:pt>
                <c:pt idx="2">
                  <c:v>7.5269234416749597</c:v>
                </c:pt>
                <c:pt idx="3">
                  <c:v>13.089438055044708</c:v>
                </c:pt>
                <c:pt idx="4">
                  <c:v>12.770771021404887</c:v>
                </c:pt>
                <c:pt idx="5">
                  <c:v>7.9575263968168262</c:v>
                </c:pt>
                <c:pt idx="6">
                  <c:v>5.4332410742279107</c:v>
                </c:pt>
                <c:pt idx="7">
                  <c:v>4.6954426353942624</c:v>
                </c:pt>
                <c:pt idx="8">
                  <c:v>4.0596604991525211</c:v>
                </c:pt>
                <c:pt idx="9">
                  <c:v>3.9540133728264286</c:v>
                </c:pt>
                <c:pt idx="10">
                  <c:v>4.455570846652444</c:v>
                </c:pt>
                <c:pt idx="11">
                  <c:v>4.196404154111101</c:v>
                </c:pt>
                <c:pt idx="12">
                  <c:v>4.4351525300866799</c:v>
                </c:pt>
                <c:pt idx="13">
                  <c:v>4.7687076782728912</c:v>
                </c:pt>
                <c:pt idx="14">
                  <c:v>4.6137346244064759</c:v>
                </c:pt>
                <c:pt idx="15">
                  <c:v>4.6622440509156675</c:v>
                </c:pt>
                <c:pt idx="16">
                  <c:v>4.7621814608112869</c:v>
                </c:pt>
                <c:pt idx="17">
                  <c:v>4.6696446772829523</c:v>
                </c:pt>
                <c:pt idx="18">
                  <c:v>5.000495527727753</c:v>
                </c:pt>
                <c:pt idx="19">
                  <c:v>4.9453093232831318</c:v>
                </c:pt>
                <c:pt idx="20">
                  <c:v>4.923130607331097</c:v>
                </c:pt>
                <c:pt idx="21">
                  <c:v>5.0576100643948347</c:v>
                </c:pt>
                <c:pt idx="22">
                  <c:v>4.9033666497477304</c:v>
                </c:pt>
                <c:pt idx="23">
                  <c:v>4.6850018456131863</c:v>
                </c:pt>
                <c:pt idx="24">
                  <c:v>4.8443701071578245</c:v>
                </c:pt>
                <c:pt idx="25">
                  <c:v>5.0679408292142689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0-4977-93A9-96106057C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Rest - </a:t>
            </a:r>
            <a:r>
              <a:rPr lang="en-GB"/>
              <a:t>All Organs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AA03_Rest!$C$3:$C$28</c:f>
              <c:numCache>
                <c:formatCode>General</c:formatCode>
                <c:ptCount val="26"/>
                <c:pt idx="0">
                  <c:v>0</c:v>
                </c:pt>
                <c:pt idx="1">
                  <c:v>7.7109951098322194</c:v>
                </c:pt>
                <c:pt idx="2">
                  <c:v>4.0023307966233714</c:v>
                </c:pt>
                <c:pt idx="3">
                  <c:v>2.68513647738799</c:v>
                </c:pt>
                <c:pt idx="4">
                  <c:v>2.2512794161593916</c:v>
                </c:pt>
                <c:pt idx="5">
                  <c:v>1.9795869835975952</c:v>
                </c:pt>
                <c:pt idx="6">
                  <c:v>1.8373870645285832</c:v>
                </c:pt>
                <c:pt idx="7">
                  <c:v>1.8168150238981562</c:v>
                </c:pt>
                <c:pt idx="8">
                  <c:v>1.7813044713204658</c:v>
                </c:pt>
                <c:pt idx="9">
                  <c:v>1.7468307724984014</c:v>
                </c:pt>
                <c:pt idx="10">
                  <c:v>1.7342309487413139</c:v>
                </c:pt>
                <c:pt idx="11">
                  <c:v>1.7185165298641019</c:v>
                </c:pt>
                <c:pt idx="12">
                  <c:v>1.7191810834760888</c:v>
                </c:pt>
                <c:pt idx="13">
                  <c:v>1.7374521858851497</c:v>
                </c:pt>
                <c:pt idx="14">
                  <c:v>1.6885886429600216</c:v>
                </c:pt>
                <c:pt idx="15">
                  <c:v>1.6504803903843259</c:v>
                </c:pt>
                <c:pt idx="16">
                  <c:v>1.6906229541976547</c:v>
                </c:pt>
                <c:pt idx="17">
                  <c:v>1.7328289710361826</c:v>
                </c:pt>
                <c:pt idx="18">
                  <c:v>1.6959515854072427</c:v>
                </c:pt>
                <c:pt idx="19">
                  <c:v>1.6871284674068374</c:v>
                </c:pt>
                <c:pt idx="20">
                  <c:v>1.7228996041945117</c:v>
                </c:pt>
                <c:pt idx="21">
                  <c:v>1.697526755462196</c:v>
                </c:pt>
                <c:pt idx="22">
                  <c:v>1.6791397357535487</c:v>
                </c:pt>
                <c:pt idx="23">
                  <c:v>1.6308133789098123</c:v>
                </c:pt>
                <c:pt idx="24">
                  <c:v>1.5677072808582142</c:v>
                </c:pt>
                <c:pt idx="25">
                  <c:v>1.5409378695146343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3-4845-AD45-476870FE106A}"/>
            </c:ext>
          </c:extLst>
        </c:ser>
        <c:ser>
          <c:idx val="1"/>
          <c:order val="1"/>
          <c:tx>
            <c:strRef>
              <c:f>AA03_Rest!$D$2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AA03_Rest!$D$3:$D$28</c:f>
              <c:numCache>
                <c:formatCode>General</c:formatCode>
                <c:ptCount val="26"/>
                <c:pt idx="0">
                  <c:v>0</c:v>
                </c:pt>
                <c:pt idx="1">
                  <c:v>1.6001708336254308</c:v>
                </c:pt>
                <c:pt idx="2">
                  <c:v>1.0336862760121728</c:v>
                </c:pt>
                <c:pt idx="3">
                  <c:v>1.0729926778439294</c:v>
                </c:pt>
                <c:pt idx="4">
                  <c:v>1.2097442177828206</c:v>
                </c:pt>
                <c:pt idx="5">
                  <c:v>1.284054180025906</c:v>
                </c:pt>
                <c:pt idx="6">
                  <c:v>1.4070212905985287</c:v>
                </c:pt>
                <c:pt idx="7">
                  <c:v>1.4708530681333538</c:v>
                </c:pt>
                <c:pt idx="8">
                  <c:v>1.5476614128428607</c:v>
                </c:pt>
                <c:pt idx="9">
                  <c:v>1.5788288645434949</c:v>
                </c:pt>
                <c:pt idx="10">
                  <c:v>1.6792097452165928</c:v>
                </c:pt>
                <c:pt idx="11">
                  <c:v>1.701526294967368</c:v>
                </c:pt>
                <c:pt idx="12">
                  <c:v>1.8029812989976444</c:v>
                </c:pt>
                <c:pt idx="13">
                  <c:v>1.8342459905798909</c:v>
                </c:pt>
                <c:pt idx="14">
                  <c:v>1.8500651748460644</c:v>
                </c:pt>
                <c:pt idx="15">
                  <c:v>1.888105846399956</c:v>
                </c:pt>
                <c:pt idx="16">
                  <c:v>1.9384063968886402</c:v>
                </c:pt>
                <c:pt idx="17">
                  <c:v>1.9819736323937243</c:v>
                </c:pt>
                <c:pt idx="18">
                  <c:v>2.0205955059575844</c:v>
                </c:pt>
                <c:pt idx="19">
                  <c:v>2.0680841759616357</c:v>
                </c:pt>
                <c:pt idx="20">
                  <c:v>2.1524310642020512</c:v>
                </c:pt>
                <c:pt idx="21">
                  <c:v>2.23491804038501</c:v>
                </c:pt>
                <c:pt idx="22">
                  <c:v>2.2215210104601457</c:v>
                </c:pt>
                <c:pt idx="23">
                  <c:v>2.115567179849136</c:v>
                </c:pt>
                <c:pt idx="24">
                  <c:v>1.9511397770309868</c:v>
                </c:pt>
                <c:pt idx="25">
                  <c:v>1.8606252949351327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3-4845-AD45-476870FE106A}"/>
            </c:ext>
          </c:extLst>
        </c:ser>
        <c:ser>
          <c:idx val="2"/>
          <c:order val="2"/>
          <c:tx>
            <c:strRef>
              <c:f>AA03_Rest!$E$2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AA03_Rest!$E$3:$E$28</c:f>
              <c:numCache>
                <c:formatCode>General</c:formatCode>
                <c:ptCount val="26"/>
                <c:pt idx="0">
                  <c:v>0</c:v>
                </c:pt>
                <c:pt idx="1">
                  <c:v>2.9188763483435207</c:v>
                </c:pt>
                <c:pt idx="2">
                  <c:v>1.8770665439599086</c:v>
                </c:pt>
                <c:pt idx="3">
                  <c:v>1.2608781281107448</c:v>
                </c:pt>
                <c:pt idx="4">
                  <c:v>1.0831433163783075</c:v>
                </c:pt>
                <c:pt idx="5">
                  <c:v>0.96602598572786624</c:v>
                </c:pt>
                <c:pt idx="6">
                  <c:v>0.95264302268067891</c:v>
                </c:pt>
                <c:pt idx="7">
                  <c:v>0.90550652001267506</c:v>
                </c:pt>
                <c:pt idx="8">
                  <c:v>0.87636852857940584</c:v>
                </c:pt>
                <c:pt idx="9">
                  <c:v>0.83557713665368538</c:v>
                </c:pt>
                <c:pt idx="10">
                  <c:v>0.82051676489435477</c:v>
                </c:pt>
                <c:pt idx="11">
                  <c:v>0.8433232688007456</c:v>
                </c:pt>
                <c:pt idx="12">
                  <c:v>0.81148071881098061</c:v>
                </c:pt>
                <c:pt idx="13">
                  <c:v>0.7846713490409204</c:v>
                </c:pt>
                <c:pt idx="14">
                  <c:v>0.81489957682721692</c:v>
                </c:pt>
                <c:pt idx="15">
                  <c:v>0.81855281538908764</c:v>
                </c:pt>
                <c:pt idx="16">
                  <c:v>0.81273811336205681</c:v>
                </c:pt>
                <c:pt idx="17">
                  <c:v>0.80374967438360345</c:v>
                </c:pt>
                <c:pt idx="18">
                  <c:v>0.78527669480190387</c:v>
                </c:pt>
                <c:pt idx="19">
                  <c:v>0.75140560241574783</c:v>
                </c:pt>
                <c:pt idx="20">
                  <c:v>0.74572400719949206</c:v>
                </c:pt>
                <c:pt idx="21">
                  <c:v>0.71153195829284976</c:v>
                </c:pt>
                <c:pt idx="22">
                  <c:v>0.67393610361637979</c:v>
                </c:pt>
                <c:pt idx="23">
                  <c:v>0.62513297241650356</c:v>
                </c:pt>
                <c:pt idx="24">
                  <c:v>0.58298960039511638</c:v>
                </c:pt>
                <c:pt idx="25">
                  <c:v>0.56667339219901713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3-4845-AD45-476870FE106A}"/>
            </c:ext>
          </c:extLst>
        </c:ser>
        <c:ser>
          <c:idx val="3"/>
          <c:order val="3"/>
          <c:tx>
            <c:strRef>
              <c:f>AA03_Rest!$F$2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AA03_Rest!$F$3:$F$28</c:f>
              <c:numCache>
                <c:formatCode>General</c:formatCode>
                <c:ptCount val="26"/>
                <c:pt idx="0">
                  <c:v>0</c:v>
                </c:pt>
                <c:pt idx="1">
                  <c:v>0.66219797052763218</c:v>
                </c:pt>
                <c:pt idx="2">
                  <c:v>1.7349572546727123</c:v>
                </c:pt>
                <c:pt idx="3">
                  <c:v>1.9040087586790033</c:v>
                </c:pt>
                <c:pt idx="4">
                  <c:v>2.125912193943996</c:v>
                </c:pt>
                <c:pt idx="5">
                  <c:v>2.1660851795388738</c:v>
                </c:pt>
                <c:pt idx="6">
                  <c:v>2.1615466428445802</c:v>
                </c:pt>
                <c:pt idx="7">
                  <c:v>2.1783538238212219</c:v>
                </c:pt>
                <c:pt idx="8">
                  <c:v>2.0938160952769937</c:v>
                </c:pt>
                <c:pt idx="9">
                  <c:v>2.0624687563850301</c:v>
                </c:pt>
                <c:pt idx="10">
                  <c:v>2.0822448316732562</c:v>
                </c:pt>
                <c:pt idx="11">
                  <c:v>2.0103676578708369</c:v>
                </c:pt>
                <c:pt idx="12">
                  <c:v>2.0539446369482857</c:v>
                </c:pt>
                <c:pt idx="13">
                  <c:v>1.9965601937860609</c:v>
                </c:pt>
                <c:pt idx="14">
                  <c:v>1.9469631909061975</c:v>
                </c:pt>
                <c:pt idx="15">
                  <c:v>1.9032890500376081</c:v>
                </c:pt>
                <c:pt idx="16">
                  <c:v>1.8760564929728214</c:v>
                </c:pt>
                <c:pt idx="17">
                  <c:v>1.8433783791203049</c:v>
                </c:pt>
                <c:pt idx="18">
                  <c:v>1.7805531320964294</c:v>
                </c:pt>
                <c:pt idx="19">
                  <c:v>1.6789208863435268</c:v>
                </c:pt>
                <c:pt idx="20">
                  <c:v>1.5379860462236481</c:v>
                </c:pt>
                <c:pt idx="21">
                  <c:v>1.3776102830506678</c:v>
                </c:pt>
                <c:pt idx="22">
                  <c:v>1.2304078023709044</c:v>
                </c:pt>
                <c:pt idx="23">
                  <c:v>1.1061392187477144</c:v>
                </c:pt>
                <c:pt idx="24">
                  <c:v>1.0047169543325871</c:v>
                </c:pt>
                <c:pt idx="25">
                  <c:v>0.98011719437564648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C3-4845-AD45-476870FE106A}"/>
            </c:ext>
          </c:extLst>
        </c:ser>
        <c:ser>
          <c:idx val="4"/>
          <c:order val="4"/>
          <c:tx>
            <c:strRef>
              <c:f>AA03_Rest!$G$2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AA03_Rest!$G$3:$G$28</c:f>
              <c:numCache>
                <c:formatCode>General</c:formatCode>
                <c:ptCount val="26"/>
                <c:pt idx="0">
                  <c:v>0</c:v>
                </c:pt>
                <c:pt idx="1">
                  <c:v>0.21448685870500098</c:v>
                </c:pt>
                <c:pt idx="2">
                  <c:v>0.77554351191867998</c:v>
                </c:pt>
                <c:pt idx="3">
                  <c:v>0.83603008528656841</c:v>
                </c:pt>
                <c:pt idx="4">
                  <c:v>0.85664419451061546</c:v>
                </c:pt>
                <c:pt idx="5">
                  <c:v>0.86694758909365488</c:v>
                </c:pt>
                <c:pt idx="6">
                  <c:v>0.8457860723120163</c:v>
                </c:pt>
                <c:pt idx="7">
                  <c:v>0.95916786049187297</c:v>
                </c:pt>
                <c:pt idx="8">
                  <c:v>0.86740067666352927</c:v>
                </c:pt>
                <c:pt idx="9">
                  <c:v>0.85913204289260681</c:v>
                </c:pt>
                <c:pt idx="10">
                  <c:v>0.85565785297327479</c:v>
                </c:pt>
                <c:pt idx="11">
                  <c:v>0.87610922658048462</c:v>
                </c:pt>
                <c:pt idx="12">
                  <c:v>0.86958959447230211</c:v>
                </c:pt>
                <c:pt idx="13">
                  <c:v>0.90958260099021615</c:v>
                </c:pt>
                <c:pt idx="14">
                  <c:v>0.89192055868957421</c:v>
                </c:pt>
                <c:pt idx="15">
                  <c:v>0.81938159080030182</c:v>
                </c:pt>
                <c:pt idx="16">
                  <c:v>0.8394385688481093</c:v>
                </c:pt>
                <c:pt idx="17">
                  <c:v>0.86845885847901838</c:v>
                </c:pt>
                <c:pt idx="18">
                  <c:v>0.84964300358841449</c:v>
                </c:pt>
                <c:pt idx="19">
                  <c:v>0.87713111529483445</c:v>
                </c:pt>
                <c:pt idx="20">
                  <c:v>0.86260509298665811</c:v>
                </c:pt>
                <c:pt idx="21">
                  <c:v>0.85223661997205202</c:v>
                </c:pt>
                <c:pt idx="22">
                  <c:v>0.8244124270741352</c:v>
                </c:pt>
                <c:pt idx="23">
                  <c:v>0.84000446783532667</c:v>
                </c:pt>
                <c:pt idx="24">
                  <c:v>0.85260476851088052</c:v>
                </c:pt>
                <c:pt idx="25">
                  <c:v>0.82013531708009169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C3-4845-AD45-476870FE106A}"/>
            </c:ext>
          </c:extLst>
        </c:ser>
        <c:ser>
          <c:idx val="5"/>
          <c:order val="5"/>
          <c:tx>
            <c:strRef>
              <c:f>AA03_Rest!$H$2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AA03_Rest!$H$3:$H$28</c:f>
              <c:numCache>
                <c:formatCode>General</c:formatCode>
                <c:ptCount val="26"/>
                <c:pt idx="0">
                  <c:v>0</c:v>
                </c:pt>
                <c:pt idx="1">
                  <c:v>8.926332172640338</c:v>
                </c:pt>
                <c:pt idx="2">
                  <c:v>2.0193235328761174</c:v>
                </c:pt>
                <c:pt idx="3">
                  <c:v>1.6427032863736217</c:v>
                </c:pt>
                <c:pt idx="4">
                  <c:v>2.0186731895129579</c:v>
                </c:pt>
                <c:pt idx="5">
                  <c:v>1.8414398425209799</c:v>
                </c:pt>
                <c:pt idx="6">
                  <c:v>1.8263316764366693</c:v>
                </c:pt>
                <c:pt idx="7">
                  <c:v>1.7374243191647227</c:v>
                </c:pt>
                <c:pt idx="8">
                  <c:v>1.7007094802081659</c:v>
                </c:pt>
                <c:pt idx="9">
                  <c:v>1.6231979123224933</c:v>
                </c:pt>
                <c:pt idx="10">
                  <c:v>1.7433020436514608</c:v>
                </c:pt>
                <c:pt idx="11">
                  <c:v>1.5544216382465332</c:v>
                </c:pt>
                <c:pt idx="12">
                  <c:v>1.5961889553767279</c:v>
                </c:pt>
                <c:pt idx="13">
                  <c:v>1.719525096146852</c:v>
                </c:pt>
                <c:pt idx="14">
                  <c:v>1.62461930671849</c:v>
                </c:pt>
                <c:pt idx="15">
                  <c:v>1.4644032777291889</c:v>
                </c:pt>
                <c:pt idx="16">
                  <c:v>1.4782723426329338</c:v>
                </c:pt>
                <c:pt idx="17">
                  <c:v>1.5780704878159741</c:v>
                </c:pt>
                <c:pt idx="18">
                  <c:v>1.377690829307906</c:v>
                </c:pt>
                <c:pt idx="19">
                  <c:v>1.3580179425723271</c:v>
                </c:pt>
                <c:pt idx="20">
                  <c:v>1.3463388596755856</c:v>
                </c:pt>
                <c:pt idx="21">
                  <c:v>1.235075949295027</c:v>
                </c:pt>
                <c:pt idx="22">
                  <c:v>1.2807872047752922</c:v>
                </c:pt>
                <c:pt idx="23">
                  <c:v>1.1906284292136289</c:v>
                </c:pt>
                <c:pt idx="24">
                  <c:v>1.1957622003076618</c:v>
                </c:pt>
                <c:pt idx="25">
                  <c:v>1.2095647528219928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D-4D52-8A17-6ECCD029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Rest - </a:t>
            </a:r>
            <a:r>
              <a:rPr lang="en-GB"/>
              <a:t>Liver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AA01_Rest!$D$3:$D$28</c:f>
              <c:numCache>
                <c:formatCode>General</c:formatCode>
                <c:ptCount val="26"/>
                <c:pt idx="0">
                  <c:v>0.53331568731017609</c:v>
                </c:pt>
                <c:pt idx="1">
                  <c:v>1.2204215228136064</c:v>
                </c:pt>
                <c:pt idx="2">
                  <c:v>0.92165027522102194</c:v>
                </c:pt>
                <c:pt idx="3">
                  <c:v>0.92720301245385639</c:v>
                </c:pt>
                <c:pt idx="4">
                  <c:v>1.0087247904622172</c:v>
                </c:pt>
                <c:pt idx="5">
                  <c:v>1.0668403647782851</c:v>
                </c:pt>
                <c:pt idx="6">
                  <c:v>1.1158720725250337</c:v>
                </c:pt>
                <c:pt idx="7">
                  <c:v>1.1585265417031434</c:v>
                </c:pt>
                <c:pt idx="8">
                  <c:v>1.2201884039642272</c:v>
                </c:pt>
                <c:pt idx="9">
                  <c:v>1.2362978297107325</c:v>
                </c:pt>
                <c:pt idx="10">
                  <c:v>1.300753775065989</c:v>
                </c:pt>
                <c:pt idx="11">
                  <c:v>1.3468449395173918</c:v>
                </c:pt>
                <c:pt idx="12">
                  <c:v>1.388991488359705</c:v>
                </c:pt>
                <c:pt idx="13">
                  <c:v>1.401878171127896</c:v>
                </c:pt>
                <c:pt idx="14">
                  <c:v>1.426333386280572</c:v>
                </c:pt>
                <c:pt idx="15">
                  <c:v>1.4259064860346968</c:v>
                </c:pt>
                <c:pt idx="16">
                  <c:v>1.5024127883103828</c:v>
                </c:pt>
                <c:pt idx="17">
                  <c:v>1.5164374958017786</c:v>
                </c:pt>
                <c:pt idx="18">
                  <c:v>1.5403362481786529</c:v>
                </c:pt>
                <c:pt idx="19">
                  <c:v>1.5868302309081315</c:v>
                </c:pt>
                <c:pt idx="20">
                  <c:v>1.6576512349631578</c:v>
                </c:pt>
                <c:pt idx="21">
                  <c:v>1.7165304129853154</c:v>
                </c:pt>
                <c:pt idx="22">
                  <c:v>1.7614293845749431</c:v>
                </c:pt>
                <c:pt idx="23">
                  <c:v>1.7564781722891982</c:v>
                </c:pt>
                <c:pt idx="24">
                  <c:v>1.7172710560911346</c:v>
                </c:pt>
                <c:pt idx="25">
                  <c:v>1.6946361385012805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E-4E1F-B245-FB99B1D6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Rest - </a:t>
            </a:r>
            <a:r>
              <a:rPr lang="en-GB"/>
              <a:t>Heart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AA03_Rest!$C$3:$C$28</c:f>
              <c:numCache>
                <c:formatCode>General</c:formatCode>
                <c:ptCount val="26"/>
                <c:pt idx="0">
                  <c:v>0</c:v>
                </c:pt>
                <c:pt idx="1">
                  <c:v>7.7109951098322194</c:v>
                </c:pt>
                <c:pt idx="2">
                  <c:v>4.0023307966233714</c:v>
                </c:pt>
                <c:pt idx="3">
                  <c:v>2.68513647738799</c:v>
                </c:pt>
                <c:pt idx="4">
                  <c:v>2.2512794161593916</c:v>
                </c:pt>
                <c:pt idx="5">
                  <c:v>1.9795869835975952</c:v>
                </c:pt>
                <c:pt idx="6">
                  <c:v>1.8373870645285832</c:v>
                </c:pt>
                <c:pt idx="7">
                  <c:v>1.8168150238981562</c:v>
                </c:pt>
                <c:pt idx="8">
                  <c:v>1.7813044713204658</c:v>
                </c:pt>
                <c:pt idx="9">
                  <c:v>1.7468307724984014</c:v>
                </c:pt>
                <c:pt idx="10">
                  <c:v>1.7342309487413139</c:v>
                </c:pt>
                <c:pt idx="11">
                  <c:v>1.7185165298641019</c:v>
                </c:pt>
                <c:pt idx="12">
                  <c:v>1.7191810834760888</c:v>
                </c:pt>
                <c:pt idx="13">
                  <c:v>1.7374521858851497</c:v>
                </c:pt>
                <c:pt idx="14">
                  <c:v>1.6885886429600216</c:v>
                </c:pt>
                <c:pt idx="15">
                  <c:v>1.6504803903843259</c:v>
                </c:pt>
                <c:pt idx="16">
                  <c:v>1.6906229541976547</c:v>
                </c:pt>
                <c:pt idx="17">
                  <c:v>1.7328289710361826</c:v>
                </c:pt>
                <c:pt idx="18">
                  <c:v>1.6959515854072427</c:v>
                </c:pt>
                <c:pt idx="19">
                  <c:v>1.6871284674068374</c:v>
                </c:pt>
                <c:pt idx="20">
                  <c:v>1.7228996041945117</c:v>
                </c:pt>
                <c:pt idx="21">
                  <c:v>1.697526755462196</c:v>
                </c:pt>
                <c:pt idx="22">
                  <c:v>1.6791397357535487</c:v>
                </c:pt>
                <c:pt idx="23">
                  <c:v>1.6308133789098123</c:v>
                </c:pt>
                <c:pt idx="24">
                  <c:v>1.5677072808582142</c:v>
                </c:pt>
                <c:pt idx="25">
                  <c:v>1.5409378695146343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8-444B-B4A2-8530243B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Rest - </a:t>
            </a:r>
            <a:r>
              <a:rPr lang="en-GB"/>
              <a:t>Liver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AA03_Rest!$D$3:$D$28</c:f>
              <c:numCache>
                <c:formatCode>General</c:formatCode>
                <c:ptCount val="26"/>
                <c:pt idx="0">
                  <c:v>0</c:v>
                </c:pt>
                <c:pt idx="1">
                  <c:v>1.6001708336254308</c:v>
                </c:pt>
                <c:pt idx="2">
                  <c:v>1.0336862760121728</c:v>
                </c:pt>
                <c:pt idx="3">
                  <c:v>1.0729926778439294</c:v>
                </c:pt>
                <c:pt idx="4">
                  <c:v>1.2097442177828206</c:v>
                </c:pt>
                <c:pt idx="5">
                  <c:v>1.284054180025906</c:v>
                </c:pt>
                <c:pt idx="6">
                  <c:v>1.4070212905985287</c:v>
                </c:pt>
                <c:pt idx="7">
                  <c:v>1.4708530681333538</c:v>
                </c:pt>
                <c:pt idx="8">
                  <c:v>1.5476614128428607</c:v>
                </c:pt>
                <c:pt idx="9">
                  <c:v>1.5788288645434949</c:v>
                </c:pt>
                <c:pt idx="10">
                  <c:v>1.6792097452165928</c:v>
                </c:pt>
                <c:pt idx="11">
                  <c:v>1.701526294967368</c:v>
                </c:pt>
                <c:pt idx="12">
                  <c:v>1.8029812989976444</c:v>
                </c:pt>
                <c:pt idx="13">
                  <c:v>1.8342459905798909</c:v>
                </c:pt>
                <c:pt idx="14">
                  <c:v>1.8500651748460644</c:v>
                </c:pt>
                <c:pt idx="15">
                  <c:v>1.888105846399956</c:v>
                </c:pt>
                <c:pt idx="16">
                  <c:v>1.9384063968886402</c:v>
                </c:pt>
                <c:pt idx="17">
                  <c:v>1.9819736323937243</c:v>
                </c:pt>
                <c:pt idx="18">
                  <c:v>2.0205955059575844</c:v>
                </c:pt>
                <c:pt idx="19">
                  <c:v>2.0680841759616357</c:v>
                </c:pt>
                <c:pt idx="20">
                  <c:v>2.1524310642020512</c:v>
                </c:pt>
                <c:pt idx="21">
                  <c:v>2.23491804038501</c:v>
                </c:pt>
                <c:pt idx="22">
                  <c:v>2.2215210104601457</c:v>
                </c:pt>
                <c:pt idx="23">
                  <c:v>2.115567179849136</c:v>
                </c:pt>
                <c:pt idx="24">
                  <c:v>1.9511397770309868</c:v>
                </c:pt>
                <c:pt idx="25">
                  <c:v>1.8606252949351327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1-457B-9A6A-A7887BEB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Rest - </a:t>
            </a:r>
            <a:r>
              <a:rPr lang="en-GB"/>
              <a:t>Lungs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AA03_Rest!$E$3:$E$28</c:f>
              <c:numCache>
                <c:formatCode>General</c:formatCode>
                <c:ptCount val="26"/>
                <c:pt idx="0">
                  <c:v>0</c:v>
                </c:pt>
                <c:pt idx="1">
                  <c:v>2.9188763483435207</c:v>
                </c:pt>
                <c:pt idx="2">
                  <c:v>1.8770665439599086</c:v>
                </c:pt>
                <c:pt idx="3">
                  <c:v>1.2608781281107448</c:v>
                </c:pt>
                <c:pt idx="4">
                  <c:v>1.0831433163783075</c:v>
                </c:pt>
                <c:pt idx="5">
                  <c:v>0.96602598572786624</c:v>
                </c:pt>
                <c:pt idx="6">
                  <c:v>0.95264302268067891</c:v>
                </c:pt>
                <c:pt idx="7">
                  <c:v>0.90550652001267506</c:v>
                </c:pt>
                <c:pt idx="8">
                  <c:v>0.87636852857940584</c:v>
                </c:pt>
                <c:pt idx="9">
                  <c:v>0.83557713665368538</c:v>
                </c:pt>
                <c:pt idx="10">
                  <c:v>0.82051676489435477</c:v>
                </c:pt>
                <c:pt idx="11">
                  <c:v>0.8433232688007456</c:v>
                </c:pt>
                <c:pt idx="12">
                  <c:v>0.81148071881098061</c:v>
                </c:pt>
                <c:pt idx="13">
                  <c:v>0.7846713490409204</c:v>
                </c:pt>
                <c:pt idx="14">
                  <c:v>0.81489957682721692</c:v>
                </c:pt>
                <c:pt idx="15">
                  <c:v>0.81855281538908764</c:v>
                </c:pt>
                <c:pt idx="16">
                  <c:v>0.81273811336205681</c:v>
                </c:pt>
                <c:pt idx="17">
                  <c:v>0.80374967438360345</c:v>
                </c:pt>
                <c:pt idx="18">
                  <c:v>0.78527669480190387</c:v>
                </c:pt>
                <c:pt idx="19">
                  <c:v>0.75140560241574783</c:v>
                </c:pt>
                <c:pt idx="20">
                  <c:v>0.74572400719949206</c:v>
                </c:pt>
                <c:pt idx="21">
                  <c:v>0.71153195829284976</c:v>
                </c:pt>
                <c:pt idx="22">
                  <c:v>0.67393610361637979</c:v>
                </c:pt>
                <c:pt idx="23">
                  <c:v>0.62513297241650356</c:v>
                </c:pt>
                <c:pt idx="24">
                  <c:v>0.58298960039511638</c:v>
                </c:pt>
                <c:pt idx="25">
                  <c:v>0.56667339219901713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2-4168-A592-30B105136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Rest - </a:t>
            </a:r>
            <a:r>
              <a:rPr lang="en-GB"/>
              <a:t>Kidneys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AA03_Rest!$F$3:$F$28</c:f>
              <c:numCache>
                <c:formatCode>General</c:formatCode>
                <c:ptCount val="26"/>
                <c:pt idx="0">
                  <c:v>0</c:v>
                </c:pt>
                <c:pt idx="1">
                  <c:v>0.66219797052763218</c:v>
                </c:pt>
                <c:pt idx="2">
                  <c:v>1.7349572546727123</c:v>
                </c:pt>
                <c:pt idx="3">
                  <c:v>1.9040087586790033</c:v>
                </c:pt>
                <c:pt idx="4">
                  <c:v>2.125912193943996</c:v>
                </c:pt>
                <c:pt idx="5">
                  <c:v>2.1660851795388738</c:v>
                </c:pt>
                <c:pt idx="6">
                  <c:v>2.1615466428445802</c:v>
                </c:pt>
                <c:pt idx="7">
                  <c:v>2.1783538238212219</c:v>
                </c:pt>
                <c:pt idx="8">
                  <c:v>2.0938160952769937</c:v>
                </c:pt>
                <c:pt idx="9">
                  <c:v>2.0624687563850301</c:v>
                </c:pt>
                <c:pt idx="10">
                  <c:v>2.0822448316732562</c:v>
                </c:pt>
                <c:pt idx="11">
                  <c:v>2.0103676578708369</c:v>
                </c:pt>
                <c:pt idx="12">
                  <c:v>2.0539446369482857</c:v>
                </c:pt>
                <c:pt idx="13">
                  <c:v>1.9965601937860609</c:v>
                </c:pt>
                <c:pt idx="14">
                  <c:v>1.9469631909061975</c:v>
                </c:pt>
                <c:pt idx="15">
                  <c:v>1.9032890500376081</c:v>
                </c:pt>
                <c:pt idx="16">
                  <c:v>1.8760564929728214</c:v>
                </c:pt>
                <c:pt idx="17">
                  <c:v>1.8433783791203049</c:v>
                </c:pt>
                <c:pt idx="18">
                  <c:v>1.7805531320964294</c:v>
                </c:pt>
                <c:pt idx="19">
                  <c:v>1.6789208863435268</c:v>
                </c:pt>
                <c:pt idx="20">
                  <c:v>1.5379860462236481</c:v>
                </c:pt>
                <c:pt idx="21">
                  <c:v>1.3776102830506678</c:v>
                </c:pt>
                <c:pt idx="22">
                  <c:v>1.2304078023709044</c:v>
                </c:pt>
                <c:pt idx="23">
                  <c:v>1.1061392187477144</c:v>
                </c:pt>
                <c:pt idx="24">
                  <c:v>1.0047169543325871</c:v>
                </c:pt>
                <c:pt idx="25">
                  <c:v>0.98011719437564648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9-4B88-8D77-BE313BA0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Rest - </a:t>
            </a:r>
            <a:r>
              <a:rPr lang="en-GB"/>
              <a:t>Femur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AA03_Rest!$G$3:$G$28</c:f>
              <c:numCache>
                <c:formatCode>General</c:formatCode>
                <c:ptCount val="26"/>
                <c:pt idx="0">
                  <c:v>0</c:v>
                </c:pt>
                <c:pt idx="1">
                  <c:v>0.21448685870500098</c:v>
                </c:pt>
                <c:pt idx="2">
                  <c:v>0.77554351191867998</c:v>
                </c:pt>
                <c:pt idx="3">
                  <c:v>0.83603008528656841</c:v>
                </c:pt>
                <c:pt idx="4">
                  <c:v>0.85664419451061546</c:v>
                </c:pt>
                <c:pt idx="5">
                  <c:v>0.86694758909365488</c:v>
                </c:pt>
                <c:pt idx="6">
                  <c:v>0.8457860723120163</c:v>
                </c:pt>
                <c:pt idx="7">
                  <c:v>0.95916786049187297</c:v>
                </c:pt>
                <c:pt idx="8">
                  <c:v>0.86740067666352927</c:v>
                </c:pt>
                <c:pt idx="9">
                  <c:v>0.85913204289260681</c:v>
                </c:pt>
                <c:pt idx="10">
                  <c:v>0.85565785297327479</c:v>
                </c:pt>
                <c:pt idx="11">
                  <c:v>0.87610922658048462</c:v>
                </c:pt>
                <c:pt idx="12">
                  <c:v>0.86958959447230211</c:v>
                </c:pt>
                <c:pt idx="13">
                  <c:v>0.90958260099021615</c:v>
                </c:pt>
                <c:pt idx="14">
                  <c:v>0.89192055868957421</c:v>
                </c:pt>
                <c:pt idx="15">
                  <c:v>0.81938159080030182</c:v>
                </c:pt>
                <c:pt idx="16">
                  <c:v>0.8394385688481093</c:v>
                </c:pt>
                <c:pt idx="17">
                  <c:v>0.86845885847901838</c:v>
                </c:pt>
                <c:pt idx="18">
                  <c:v>0.84964300358841449</c:v>
                </c:pt>
                <c:pt idx="19">
                  <c:v>0.87713111529483445</c:v>
                </c:pt>
                <c:pt idx="20">
                  <c:v>0.86260509298665811</c:v>
                </c:pt>
                <c:pt idx="21">
                  <c:v>0.85223661997205202</c:v>
                </c:pt>
                <c:pt idx="22">
                  <c:v>0.8244124270741352</c:v>
                </c:pt>
                <c:pt idx="23">
                  <c:v>0.84000446783532667</c:v>
                </c:pt>
                <c:pt idx="24">
                  <c:v>0.85260476851088052</c:v>
                </c:pt>
                <c:pt idx="25">
                  <c:v>0.82013531708009169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7-4E58-8029-7A282C7E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Rest - Vena Cava</a:t>
            </a:r>
            <a:endParaRPr lang="en-GB"/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AA03_Rest!$H$3:$H$28</c:f>
              <c:numCache>
                <c:formatCode>General</c:formatCode>
                <c:ptCount val="26"/>
                <c:pt idx="0">
                  <c:v>0</c:v>
                </c:pt>
                <c:pt idx="1">
                  <c:v>8.926332172640338</c:v>
                </c:pt>
                <c:pt idx="2">
                  <c:v>2.0193235328761174</c:v>
                </c:pt>
                <c:pt idx="3">
                  <c:v>1.6427032863736217</c:v>
                </c:pt>
                <c:pt idx="4">
                  <c:v>2.0186731895129579</c:v>
                </c:pt>
                <c:pt idx="5">
                  <c:v>1.8414398425209799</c:v>
                </c:pt>
                <c:pt idx="6">
                  <c:v>1.8263316764366693</c:v>
                </c:pt>
                <c:pt idx="7">
                  <c:v>1.7374243191647227</c:v>
                </c:pt>
                <c:pt idx="8">
                  <c:v>1.7007094802081659</c:v>
                </c:pt>
                <c:pt idx="9">
                  <c:v>1.6231979123224933</c:v>
                </c:pt>
                <c:pt idx="10">
                  <c:v>1.7433020436514608</c:v>
                </c:pt>
                <c:pt idx="11">
                  <c:v>1.5544216382465332</c:v>
                </c:pt>
                <c:pt idx="12">
                  <c:v>1.5961889553767279</c:v>
                </c:pt>
                <c:pt idx="13">
                  <c:v>1.719525096146852</c:v>
                </c:pt>
                <c:pt idx="14">
                  <c:v>1.62461930671849</c:v>
                </c:pt>
                <c:pt idx="15">
                  <c:v>1.4644032777291889</c:v>
                </c:pt>
                <c:pt idx="16">
                  <c:v>1.4782723426329338</c:v>
                </c:pt>
                <c:pt idx="17">
                  <c:v>1.5780704878159741</c:v>
                </c:pt>
                <c:pt idx="18">
                  <c:v>1.377690829307906</c:v>
                </c:pt>
                <c:pt idx="19">
                  <c:v>1.3580179425723271</c:v>
                </c:pt>
                <c:pt idx="20">
                  <c:v>1.3463388596755856</c:v>
                </c:pt>
                <c:pt idx="21">
                  <c:v>1.235075949295027</c:v>
                </c:pt>
                <c:pt idx="22">
                  <c:v>1.2807872047752922</c:v>
                </c:pt>
                <c:pt idx="23">
                  <c:v>1.1906284292136289</c:v>
                </c:pt>
                <c:pt idx="24">
                  <c:v>1.1957622003076618</c:v>
                </c:pt>
                <c:pt idx="25">
                  <c:v>1.2095647528219928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1-4D85-BA0B-5A329524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Stress - </a:t>
            </a:r>
            <a:r>
              <a:rPr lang="en-GB"/>
              <a:t>All Organs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AA03_Stress!$C$2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AA03_Stress!$C$3:$C$28</c:f>
              <c:numCache>
                <c:formatCode>General</c:formatCode>
                <c:ptCount val="26"/>
                <c:pt idx="0">
                  <c:v>0.15063350269208864</c:v>
                </c:pt>
                <c:pt idx="1">
                  <c:v>4.5633423307683687</c:v>
                </c:pt>
                <c:pt idx="2">
                  <c:v>3.830049682660059</c:v>
                </c:pt>
                <c:pt idx="3">
                  <c:v>2.104666361545716</c:v>
                </c:pt>
                <c:pt idx="4">
                  <c:v>1.7449798015784554</c:v>
                </c:pt>
                <c:pt idx="5">
                  <c:v>1.510519345701463</c:v>
                </c:pt>
                <c:pt idx="6">
                  <c:v>1.4332048285218231</c:v>
                </c:pt>
                <c:pt idx="7">
                  <c:v>1.3241871556175269</c:v>
                </c:pt>
                <c:pt idx="8">
                  <c:v>1.2825829141140277</c:v>
                </c:pt>
                <c:pt idx="9">
                  <c:v>1.2610578689194991</c:v>
                </c:pt>
                <c:pt idx="10">
                  <c:v>1.2338564042370559</c:v>
                </c:pt>
                <c:pt idx="11">
                  <c:v>1.1824957806647074</c:v>
                </c:pt>
                <c:pt idx="12">
                  <c:v>1.2134443920176448</c:v>
                </c:pt>
                <c:pt idx="13">
                  <c:v>1.2141405740158884</c:v>
                </c:pt>
                <c:pt idx="14">
                  <c:v>1.2420494611014661</c:v>
                </c:pt>
                <c:pt idx="15">
                  <c:v>1.2102131345862821</c:v>
                </c:pt>
                <c:pt idx="16">
                  <c:v>1.1790945984908283</c:v>
                </c:pt>
                <c:pt idx="17">
                  <c:v>1.1672909322417764</c:v>
                </c:pt>
                <c:pt idx="18">
                  <c:v>1.1887808319782542</c:v>
                </c:pt>
                <c:pt idx="19">
                  <c:v>1.1933998375036987</c:v>
                </c:pt>
                <c:pt idx="20">
                  <c:v>1.1630907239798369</c:v>
                </c:pt>
                <c:pt idx="21">
                  <c:v>1.1668861052950452</c:v>
                </c:pt>
                <c:pt idx="22">
                  <c:v>1.1567270689566855</c:v>
                </c:pt>
                <c:pt idx="23">
                  <c:v>1.1287041285331245</c:v>
                </c:pt>
                <c:pt idx="24">
                  <c:v>1.1128173019920853</c:v>
                </c:pt>
                <c:pt idx="25">
                  <c:v>1.1209444070186614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0-4EA8-9338-4263F51E09F9}"/>
            </c:ext>
          </c:extLst>
        </c:ser>
        <c:ser>
          <c:idx val="1"/>
          <c:order val="1"/>
          <c:tx>
            <c:strRef>
              <c:f>AA03_Stress!$D$2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AA03_Stress!$D$3:$D$28</c:f>
              <c:numCache>
                <c:formatCode>General</c:formatCode>
                <c:ptCount val="26"/>
                <c:pt idx="0">
                  <c:v>0.16867017731677317</c:v>
                </c:pt>
                <c:pt idx="1">
                  <c:v>1.2033255059384289</c:v>
                </c:pt>
                <c:pt idx="2">
                  <c:v>1.0689381286897728</c:v>
                </c:pt>
                <c:pt idx="3">
                  <c:v>0.9232063346435504</c:v>
                </c:pt>
                <c:pt idx="4">
                  <c:v>1.0383480025779976</c:v>
                </c:pt>
                <c:pt idx="5">
                  <c:v>1.1707699396554376</c:v>
                </c:pt>
                <c:pt idx="6">
                  <c:v>1.2679166276116391</c:v>
                </c:pt>
                <c:pt idx="7">
                  <c:v>1.3050157080207165</c:v>
                </c:pt>
                <c:pt idx="8">
                  <c:v>1.4030959834765198</c:v>
                </c:pt>
                <c:pt idx="9">
                  <c:v>1.4735553169180069</c:v>
                </c:pt>
                <c:pt idx="10">
                  <c:v>1.5331050061559004</c:v>
                </c:pt>
                <c:pt idx="11">
                  <c:v>1.5721485748474195</c:v>
                </c:pt>
                <c:pt idx="12">
                  <c:v>1.5879189796910904</c:v>
                </c:pt>
                <c:pt idx="13">
                  <c:v>1.6063576968823929</c:v>
                </c:pt>
                <c:pt idx="14">
                  <c:v>1.6686358672589858</c:v>
                </c:pt>
                <c:pt idx="15">
                  <c:v>1.6948040572679273</c:v>
                </c:pt>
                <c:pt idx="16">
                  <c:v>1.7397609515445256</c:v>
                </c:pt>
                <c:pt idx="17">
                  <c:v>1.7385177298584997</c:v>
                </c:pt>
                <c:pt idx="18">
                  <c:v>1.7590532150576499</c:v>
                </c:pt>
                <c:pt idx="19">
                  <c:v>1.7781944298722223</c:v>
                </c:pt>
                <c:pt idx="20">
                  <c:v>1.7610216812417088</c:v>
                </c:pt>
                <c:pt idx="21">
                  <c:v>1.73590565764067</c:v>
                </c:pt>
                <c:pt idx="22">
                  <c:v>1.7175485923625757</c:v>
                </c:pt>
                <c:pt idx="23">
                  <c:v>1.6872506459468495</c:v>
                </c:pt>
                <c:pt idx="24">
                  <c:v>1.6398483278075511</c:v>
                </c:pt>
                <c:pt idx="25">
                  <c:v>1.61359961626931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10-4EA8-9338-4263F51E09F9}"/>
            </c:ext>
          </c:extLst>
        </c:ser>
        <c:ser>
          <c:idx val="2"/>
          <c:order val="2"/>
          <c:tx>
            <c:strRef>
              <c:f>AA03_Stress!$E$2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AA03_Stress!$E$3:$E$28</c:f>
              <c:numCache>
                <c:formatCode>General</c:formatCode>
                <c:ptCount val="26"/>
                <c:pt idx="0">
                  <c:v>6.3383111569219636E-2</c:v>
                </c:pt>
                <c:pt idx="1">
                  <c:v>1.4594308792585555</c:v>
                </c:pt>
                <c:pt idx="2">
                  <c:v>2.0979686793103904</c:v>
                </c:pt>
                <c:pt idx="3">
                  <c:v>1.1148937598500306</c:v>
                </c:pt>
                <c:pt idx="4">
                  <c:v>0.84523623760939526</c:v>
                </c:pt>
                <c:pt idx="5">
                  <c:v>0.76618811767211736</c:v>
                </c:pt>
                <c:pt idx="6">
                  <c:v>0.72828515453644127</c:v>
                </c:pt>
                <c:pt idx="7">
                  <c:v>0.6806565312074887</c:v>
                </c:pt>
                <c:pt idx="8">
                  <c:v>0.696383545268485</c:v>
                </c:pt>
                <c:pt idx="9">
                  <c:v>0.71093736832245269</c:v>
                </c:pt>
                <c:pt idx="10">
                  <c:v>0.74628919977671648</c:v>
                </c:pt>
                <c:pt idx="11">
                  <c:v>0.78397006567378269</c:v>
                </c:pt>
                <c:pt idx="12">
                  <c:v>0.80583951573549217</c:v>
                </c:pt>
                <c:pt idx="13">
                  <c:v>0.78550093879575023</c:v>
                </c:pt>
                <c:pt idx="14">
                  <c:v>0.82374433510071376</c:v>
                </c:pt>
                <c:pt idx="15">
                  <c:v>0.80756509552441291</c:v>
                </c:pt>
                <c:pt idx="16">
                  <c:v>0.83777654661318979</c:v>
                </c:pt>
                <c:pt idx="17">
                  <c:v>0.82918157405055215</c:v>
                </c:pt>
                <c:pt idx="18">
                  <c:v>0.89935680097410575</c:v>
                </c:pt>
                <c:pt idx="19">
                  <c:v>0.95033574211498828</c:v>
                </c:pt>
                <c:pt idx="20">
                  <c:v>0.94999870951168863</c:v>
                </c:pt>
                <c:pt idx="21">
                  <c:v>0.94404929636989365</c:v>
                </c:pt>
                <c:pt idx="22">
                  <c:v>0.93018720236815955</c:v>
                </c:pt>
                <c:pt idx="23">
                  <c:v>0.92439172832755412</c:v>
                </c:pt>
                <c:pt idx="24">
                  <c:v>0.92770614866120427</c:v>
                </c:pt>
                <c:pt idx="25">
                  <c:v>0.9355274724002266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10-4EA8-9338-4263F51E09F9}"/>
            </c:ext>
          </c:extLst>
        </c:ser>
        <c:ser>
          <c:idx val="3"/>
          <c:order val="3"/>
          <c:tx>
            <c:strRef>
              <c:f>AA03_Stress!$F$2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AA03_Stress!$F$3:$F$28</c:f>
              <c:numCache>
                <c:formatCode>General</c:formatCode>
                <c:ptCount val="26"/>
                <c:pt idx="0">
                  <c:v>0.10948142977002279</c:v>
                </c:pt>
                <c:pt idx="1">
                  <c:v>0.61184988942320506</c:v>
                </c:pt>
                <c:pt idx="2">
                  <c:v>1.311288251366215</c:v>
                </c:pt>
                <c:pt idx="3">
                  <c:v>1.4277376510975146</c:v>
                </c:pt>
                <c:pt idx="4">
                  <c:v>1.4427207593513509</c:v>
                </c:pt>
                <c:pt idx="5">
                  <c:v>1.4719390553173433</c:v>
                </c:pt>
                <c:pt idx="6">
                  <c:v>1.4376848353801537</c:v>
                </c:pt>
                <c:pt idx="7">
                  <c:v>1.3965539033045529</c:v>
                </c:pt>
                <c:pt idx="8">
                  <c:v>1.410653420515424</c:v>
                </c:pt>
                <c:pt idx="9">
                  <c:v>1.4034161546879609</c:v>
                </c:pt>
                <c:pt idx="10">
                  <c:v>1.4034700957204493</c:v>
                </c:pt>
                <c:pt idx="11">
                  <c:v>1.364521092844206</c:v>
                </c:pt>
                <c:pt idx="12">
                  <c:v>1.3535480473953811</c:v>
                </c:pt>
                <c:pt idx="13">
                  <c:v>1.3661409262607698</c:v>
                </c:pt>
                <c:pt idx="14">
                  <c:v>1.3509130146886965</c:v>
                </c:pt>
                <c:pt idx="15">
                  <c:v>1.3703192172237637</c:v>
                </c:pt>
                <c:pt idx="16">
                  <c:v>1.3147968220287538</c:v>
                </c:pt>
                <c:pt idx="17">
                  <c:v>1.3111802000686681</c:v>
                </c:pt>
                <c:pt idx="18">
                  <c:v>1.2932092742027337</c:v>
                </c:pt>
                <c:pt idx="19">
                  <c:v>1.2599221200021944</c:v>
                </c:pt>
                <c:pt idx="20">
                  <c:v>1.2407916825004737</c:v>
                </c:pt>
                <c:pt idx="21">
                  <c:v>1.2238584970305495</c:v>
                </c:pt>
                <c:pt idx="22">
                  <c:v>1.2091779174366843</c:v>
                </c:pt>
                <c:pt idx="23">
                  <c:v>1.1913620742806452</c:v>
                </c:pt>
                <c:pt idx="24">
                  <c:v>1.1824320925086287</c:v>
                </c:pt>
                <c:pt idx="25">
                  <c:v>1.1914203835307839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10-4EA8-9338-4263F51E09F9}"/>
            </c:ext>
          </c:extLst>
        </c:ser>
        <c:ser>
          <c:idx val="4"/>
          <c:order val="4"/>
          <c:tx>
            <c:strRef>
              <c:f>AA03_Stress!$G$2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AA03_Stress!$G$3:$G$28</c:f>
              <c:numCache>
                <c:formatCode>General</c:formatCode>
                <c:ptCount val="26"/>
                <c:pt idx="0">
                  <c:v>9.4252116593630725E-2</c:v>
                </c:pt>
                <c:pt idx="1">
                  <c:v>0.20148205361202234</c:v>
                </c:pt>
                <c:pt idx="2">
                  <c:v>0.67767571601325793</c:v>
                </c:pt>
                <c:pt idx="3">
                  <c:v>0.70636756598998118</c:v>
                </c:pt>
                <c:pt idx="4">
                  <c:v>0.68553091069855154</c:v>
                </c:pt>
                <c:pt idx="5">
                  <c:v>0.76673002748360941</c:v>
                </c:pt>
                <c:pt idx="6">
                  <c:v>0.77890855889341604</c:v>
                </c:pt>
                <c:pt idx="7">
                  <c:v>0.6638274284753054</c:v>
                </c:pt>
                <c:pt idx="8">
                  <c:v>0.71816088349925977</c:v>
                </c:pt>
                <c:pt idx="9">
                  <c:v>0.7088071409060801</c:v>
                </c:pt>
                <c:pt idx="10">
                  <c:v>0.72078114478028943</c:v>
                </c:pt>
                <c:pt idx="11">
                  <c:v>0.71965652710726413</c:v>
                </c:pt>
                <c:pt idx="12">
                  <c:v>0.73193793622925285</c:v>
                </c:pt>
                <c:pt idx="13">
                  <c:v>0.76320230888424867</c:v>
                </c:pt>
                <c:pt idx="14">
                  <c:v>0.81634615666942767</c:v>
                </c:pt>
                <c:pt idx="15">
                  <c:v>0.71883984681198043</c:v>
                </c:pt>
                <c:pt idx="16">
                  <c:v>0.70903594490989519</c:v>
                </c:pt>
                <c:pt idx="17">
                  <c:v>0.74428507079848527</c:v>
                </c:pt>
                <c:pt idx="18">
                  <c:v>0.75311379702535242</c:v>
                </c:pt>
                <c:pt idx="19">
                  <c:v>0.74768558612879343</c:v>
                </c:pt>
                <c:pt idx="20">
                  <c:v>0.72691491965979915</c:v>
                </c:pt>
                <c:pt idx="21">
                  <c:v>0.75053166798912407</c:v>
                </c:pt>
                <c:pt idx="22">
                  <c:v>0.74843404238682154</c:v>
                </c:pt>
                <c:pt idx="23">
                  <c:v>0.74021005586062316</c:v>
                </c:pt>
                <c:pt idx="24">
                  <c:v>0.71430445629755734</c:v>
                </c:pt>
                <c:pt idx="25">
                  <c:v>0.72665571229628168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10-4EA8-9338-4263F51E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Stress - </a:t>
            </a:r>
            <a:r>
              <a:rPr lang="en-GB"/>
              <a:t>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AA03_Stress!$C$2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AA03_Stress!$C$3:$C$28</c:f>
              <c:numCache>
                <c:formatCode>General</c:formatCode>
                <c:ptCount val="26"/>
                <c:pt idx="0">
                  <c:v>0.15063350269208864</c:v>
                </c:pt>
                <c:pt idx="1">
                  <c:v>4.5633423307683687</c:v>
                </c:pt>
                <c:pt idx="2">
                  <c:v>3.830049682660059</c:v>
                </c:pt>
                <c:pt idx="3">
                  <c:v>2.104666361545716</c:v>
                </c:pt>
                <c:pt idx="4">
                  <c:v>1.7449798015784554</c:v>
                </c:pt>
                <c:pt idx="5">
                  <c:v>1.510519345701463</c:v>
                </c:pt>
                <c:pt idx="6">
                  <c:v>1.4332048285218231</c:v>
                </c:pt>
                <c:pt idx="7">
                  <c:v>1.3241871556175269</c:v>
                </c:pt>
                <c:pt idx="8">
                  <c:v>1.2825829141140277</c:v>
                </c:pt>
                <c:pt idx="9">
                  <c:v>1.2610578689194991</c:v>
                </c:pt>
                <c:pt idx="10">
                  <c:v>1.2338564042370559</c:v>
                </c:pt>
                <c:pt idx="11">
                  <c:v>1.1824957806647074</c:v>
                </c:pt>
                <c:pt idx="12">
                  <c:v>1.2134443920176448</c:v>
                </c:pt>
                <c:pt idx="13">
                  <c:v>1.2141405740158884</c:v>
                </c:pt>
                <c:pt idx="14">
                  <c:v>1.2420494611014661</c:v>
                </c:pt>
                <c:pt idx="15">
                  <c:v>1.2102131345862821</c:v>
                </c:pt>
                <c:pt idx="16">
                  <c:v>1.1790945984908283</c:v>
                </c:pt>
                <c:pt idx="17">
                  <c:v>1.1672909322417764</c:v>
                </c:pt>
                <c:pt idx="18">
                  <c:v>1.1887808319782542</c:v>
                </c:pt>
                <c:pt idx="19">
                  <c:v>1.1933998375036987</c:v>
                </c:pt>
                <c:pt idx="20">
                  <c:v>1.1630907239798369</c:v>
                </c:pt>
                <c:pt idx="21">
                  <c:v>1.1668861052950452</c:v>
                </c:pt>
                <c:pt idx="22">
                  <c:v>1.1567270689566855</c:v>
                </c:pt>
                <c:pt idx="23">
                  <c:v>1.1287041285331245</c:v>
                </c:pt>
                <c:pt idx="24">
                  <c:v>1.1128173019920853</c:v>
                </c:pt>
                <c:pt idx="25">
                  <c:v>1.1209444070186614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0-4483-982A-73F757B1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Stress - </a:t>
            </a:r>
            <a:r>
              <a:rPr lang="en-GB"/>
              <a:t>Liver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AA03_Stress!$D$2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AA03_Stress!$D$3:$D$28</c:f>
              <c:numCache>
                <c:formatCode>General</c:formatCode>
                <c:ptCount val="26"/>
                <c:pt idx="0">
                  <c:v>0.16867017731677317</c:v>
                </c:pt>
                <c:pt idx="1">
                  <c:v>1.2033255059384289</c:v>
                </c:pt>
                <c:pt idx="2">
                  <c:v>1.0689381286897728</c:v>
                </c:pt>
                <c:pt idx="3">
                  <c:v>0.9232063346435504</c:v>
                </c:pt>
                <c:pt idx="4">
                  <c:v>1.0383480025779976</c:v>
                </c:pt>
                <c:pt idx="5">
                  <c:v>1.1707699396554376</c:v>
                </c:pt>
                <c:pt idx="6">
                  <c:v>1.2679166276116391</c:v>
                </c:pt>
                <c:pt idx="7">
                  <c:v>1.3050157080207165</c:v>
                </c:pt>
                <c:pt idx="8">
                  <c:v>1.4030959834765198</c:v>
                </c:pt>
                <c:pt idx="9">
                  <c:v>1.4735553169180069</c:v>
                </c:pt>
                <c:pt idx="10">
                  <c:v>1.5331050061559004</c:v>
                </c:pt>
                <c:pt idx="11">
                  <c:v>1.5721485748474195</c:v>
                </c:pt>
                <c:pt idx="12">
                  <c:v>1.5879189796910904</c:v>
                </c:pt>
                <c:pt idx="13">
                  <c:v>1.6063576968823929</c:v>
                </c:pt>
                <c:pt idx="14">
                  <c:v>1.6686358672589858</c:v>
                </c:pt>
                <c:pt idx="15">
                  <c:v>1.6948040572679273</c:v>
                </c:pt>
                <c:pt idx="16">
                  <c:v>1.7397609515445256</c:v>
                </c:pt>
                <c:pt idx="17">
                  <c:v>1.7385177298584997</c:v>
                </c:pt>
                <c:pt idx="18">
                  <c:v>1.7590532150576499</c:v>
                </c:pt>
                <c:pt idx="19">
                  <c:v>1.7781944298722223</c:v>
                </c:pt>
                <c:pt idx="20">
                  <c:v>1.7610216812417088</c:v>
                </c:pt>
                <c:pt idx="21">
                  <c:v>1.73590565764067</c:v>
                </c:pt>
                <c:pt idx="22">
                  <c:v>1.7175485923625757</c:v>
                </c:pt>
                <c:pt idx="23">
                  <c:v>1.6872506459468495</c:v>
                </c:pt>
                <c:pt idx="24">
                  <c:v>1.6398483278075511</c:v>
                </c:pt>
                <c:pt idx="25">
                  <c:v>1.61359961626931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D-4E5A-81F3-40643BAB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Stress - </a:t>
            </a:r>
            <a:r>
              <a:rPr lang="en-GB"/>
              <a:t>Lungs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AA03_Stress!$E$2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AA03_Stress!$E$3:$E$28</c:f>
              <c:numCache>
                <c:formatCode>General</c:formatCode>
                <c:ptCount val="26"/>
                <c:pt idx="0">
                  <c:v>6.3383111569219636E-2</c:v>
                </c:pt>
                <c:pt idx="1">
                  <c:v>1.4594308792585555</c:v>
                </c:pt>
                <c:pt idx="2">
                  <c:v>2.0979686793103904</c:v>
                </c:pt>
                <c:pt idx="3">
                  <c:v>1.1148937598500306</c:v>
                </c:pt>
                <c:pt idx="4">
                  <c:v>0.84523623760939526</c:v>
                </c:pt>
                <c:pt idx="5">
                  <c:v>0.76618811767211736</c:v>
                </c:pt>
                <c:pt idx="6">
                  <c:v>0.72828515453644127</c:v>
                </c:pt>
                <c:pt idx="7">
                  <c:v>0.6806565312074887</c:v>
                </c:pt>
                <c:pt idx="8">
                  <c:v>0.696383545268485</c:v>
                </c:pt>
                <c:pt idx="9">
                  <c:v>0.71093736832245269</c:v>
                </c:pt>
                <c:pt idx="10">
                  <c:v>0.74628919977671648</c:v>
                </c:pt>
                <c:pt idx="11">
                  <c:v>0.78397006567378269</c:v>
                </c:pt>
                <c:pt idx="12">
                  <c:v>0.80583951573549217</c:v>
                </c:pt>
                <c:pt idx="13">
                  <c:v>0.78550093879575023</c:v>
                </c:pt>
                <c:pt idx="14">
                  <c:v>0.82374433510071376</c:v>
                </c:pt>
                <c:pt idx="15">
                  <c:v>0.80756509552441291</c:v>
                </c:pt>
                <c:pt idx="16">
                  <c:v>0.83777654661318979</c:v>
                </c:pt>
                <c:pt idx="17">
                  <c:v>0.82918157405055215</c:v>
                </c:pt>
                <c:pt idx="18">
                  <c:v>0.89935680097410575</c:v>
                </c:pt>
                <c:pt idx="19">
                  <c:v>0.95033574211498828</c:v>
                </c:pt>
                <c:pt idx="20">
                  <c:v>0.94999870951168863</c:v>
                </c:pt>
                <c:pt idx="21">
                  <c:v>0.94404929636989365</c:v>
                </c:pt>
                <c:pt idx="22">
                  <c:v>0.93018720236815955</c:v>
                </c:pt>
                <c:pt idx="23">
                  <c:v>0.92439172832755412</c:v>
                </c:pt>
                <c:pt idx="24">
                  <c:v>0.92770614866120427</c:v>
                </c:pt>
                <c:pt idx="25">
                  <c:v>0.9355274724002266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B-4C59-96C1-A4133C7B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Rest - </a:t>
            </a:r>
            <a:r>
              <a:rPr lang="en-GB"/>
              <a:t>Lungs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AA01_Rest!$E$3:$E$28</c:f>
              <c:numCache>
                <c:formatCode>General</c:formatCode>
                <c:ptCount val="26"/>
                <c:pt idx="0">
                  <c:v>0.7295446566182342</c:v>
                </c:pt>
                <c:pt idx="1">
                  <c:v>2.5886688414041958</c:v>
                </c:pt>
                <c:pt idx="2">
                  <c:v>1.3406489214000297</c:v>
                </c:pt>
                <c:pt idx="3">
                  <c:v>1.0578232410097896</c:v>
                </c:pt>
                <c:pt idx="4">
                  <c:v>0.92311922896178844</c:v>
                </c:pt>
                <c:pt idx="5">
                  <c:v>0.85373168796536525</c:v>
                </c:pt>
                <c:pt idx="6">
                  <c:v>0.84413131891220194</c:v>
                </c:pt>
                <c:pt idx="7">
                  <c:v>0.82911328511722193</c:v>
                </c:pt>
                <c:pt idx="8">
                  <c:v>0.80690834510408715</c:v>
                </c:pt>
                <c:pt idx="9">
                  <c:v>0.78946617619299675</c:v>
                </c:pt>
                <c:pt idx="10">
                  <c:v>0.78421153411358191</c:v>
                </c:pt>
                <c:pt idx="11">
                  <c:v>0.78734484588819498</c:v>
                </c:pt>
                <c:pt idx="12">
                  <c:v>0.7832935469045601</c:v>
                </c:pt>
                <c:pt idx="13">
                  <c:v>0.75638129761571982</c:v>
                </c:pt>
                <c:pt idx="14">
                  <c:v>0.78083287432512993</c:v>
                </c:pt>
                <c:pt idx="15">
                  <c:v>0.69605504237872384</c:v>
                </c:pt>
                <c:pt idx="16">
                  <c:v>0.71938292995142128</c:v>
                </c:pt>
                <c:pt idx="17">
                  <c:v>0.74522490466256452</c:v>
                </c:pt>
                <c:pt idx="18">
                  <c:v>0.72287593922178972</c:v>
                </c:pt>
                <c:pt idx="19">
                  <c:v>0.6983923778183726</c:v>
                </c:pt>
                <c:pt idx="20">
                  <c:v>0.67732422328015285</c:v>
                </c:pt>
                <c:pt idx="21">
                  <c:v>0.65078580860522428</c:v>
                </c:pt>
                <c:pt idx="22">
                  <c:v>0.61644152455693413</c:v>
                </c:pt>
                <c:pt idx="23">
                  <c:v>0.58892995104764534</c:v>
                </c:pt>
                <c:pt idx="24">
                  <c:v>0.56067239764900056</c:v>
                </c:pt>
                <c:pt idx="25">
                  <c:v>0.55922699348365157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C-46A2-B846-700F74CE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Stress - </a:t>
            </a:r>
            <a:r>
              <a:rPr lang="en-GB"/>
              <a:t>Kidneys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AA03_Stress!$F$2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AA03_Stress!$F$3:$F$28</c:f>
              <c:numCache>
                <c:formatCode>General</c:formatCode>
                <c:ptCount val="26"/>
                <c:pt idx="0">
                  <c:v>0.10948142977002279</c:v>
                </c:pt>
                <c:pt idx="1">
                  <c:v>0.61184988942320506</c:v>
                </c:pt>
                <c:pt idx="2">
                  <c:v>1.311288251366215</c:v>
                </c:pt>
                <c:pt idx="3">
                  <c:v>1.4277376510975146</c:v>
                </c:pt>
                <c:pt idx="4">
                  <c:v>1.4427207593513509</c:v>
                </c:pt>
                <c:pt idx="5">
                  <c:v>1.4719390553173433</c:v>
                </c:pt>
                <c:pt idx="6">
                  <c:v>1.4376848353801537</c:v>
                </c:pt>
                <c:pt idx="7">
                  <c:v>1.3965539033045529</c:v>
                </c:pt>
                <c:pt idx="8">
                  <c:v>1.410653420515424</c:v>
                </c:pt>
                <c:pt idx="9">
                  <c:v>1.4034161546879609</c:v>
                </c:pt>
                <c:pt idx="10">
                  <c:v>1.4034700957204493</c:v>
                </c:pt>
                <c:pt idx="11">
                  <c:v>1.364521092844206</c:v>
                </c:pt>
                <c:pt idx="12">
                  <c:v>1.3535480473953811</c:v>
                </c:pt>
                <c:pt idx="13">
                  <c:v>1.3661409262607698</c:v>
                </c:pt>
                <c:pt idx="14">
                  <c:v>1.3509130146886965</c:v>
                </c:pt>
                <c:pt idx="15">
                  <c:v>1.3703192172237637</c:v>
                </c:pt>
                <c:pt idx="16">
                  <c:v>1.3147968220287538</c:v>
                </c:pt>
                <c:pt idx="17">
                  <c:v>1.3111802000686681</c:v>
                </c:pt>
                <c:pt idx="18">
                  <c:v>1.2932092742027337</c:v>
                </c:pt>
                <c:pt idx="19">
                  <c:v>1.2599221200021944</c:v>
                </c:pt>
                <c:pt idx="20">
                  <c:v>1.2407916825004737</c:v>
                </c:pt>
                <c:pt idx="21">
                  <c:v>1.2238584970305495</c:v>
                </c:pt>
                <c:pt idx="22">
                  <c:v>1.2091779174366843</c:v>
                </c:pt>
                <c:pt idx="23">
                  <c:v>1.1913620742806452</c:v>
                </c:pt>
                <c:pt idx="24">
                  <c:v>1.1824320925086287</c:v>
                </c:pt>
                <c:pt idx="25">
                  <c:v>1.1914203835307839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4-4272-ABC4-A888BE81B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Stress - </a:t>
            </a:r>
            <a:r>
              <a:rPr lang="en-GB"/>
              <a:t>Femur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AA03_Stress!$G$2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AA03_Stress!$G$3:$G$28</c:f>
              <c:numCache>
                <c:formatCode>General</c:formatCode>
                <c:ptCount val="26"/>
                <c:pt idx="0">
                  <c:v>9.4252116593630725E-2</c:v>
                </c:pt>
                <c:pt idx="1">
                  <c:v>0.20148205361202234</c:v>
                </c:pt>
                <c:pt idx="2">
                  <c:v>0.67767571601325793</c:v>
                </c:pt>
                <c:pt idx="3">
                  <c:v>0.70636756598998118</c:v>
                </c:pt>
                <c:pt idx="4">
                  <c:v>0.68553091069855154</c:v>
                </c:pt>
                <c:pt idx="5">
                  <c:v>0.76673002748360941</c:v>
                </c:pt>
                <c:pt idx="6">
                  <c:v>0.77890855889341604</c:v>
                </c:pt>
                <c:pt idx="7">
                  <c:v>0.6638274284753054</c:v>
                </c:pt>
                <c:pt idx="8">
                  <c:v>0.71816088349925977</c:v>
                </c:pt>
                <c:pt idx="9">
                  <c:v>0.7088071409060801</c:v>
                </c:pt>
                <c:pt idx="10">
                  <c:v>0.72078114478028943</c:v>
                </c:pt>
                <c:pt idx="11">
                  <c:v>0.71965652710726413</c:v>
                </c:pt>
                <c:pt idx="12">
                  <c:v>0.73193793622925285</c:v>
                </c:pt>
                <c:pt idx="13">
                  <c:v>0.76320230888424867</c:v>
                </c:pt>
                <c:pt idx="14">
                  <c:v>0.81634615666942767</c:v>
                </c:pt>
                <c:pt idx="15">
                  <c:v>0.71883984681198043</c:v>
                </c:pt>
                <c:pt idx="16">
                  <c:v>0.70903594490989519</c:v>
                </c:pt>
                <c:pt idx="17">
                  <c:v>0.74428507079848527</c:v>
                </c:pt>
                <c:pt idx="18">
                  <c:v>0.75311379702535242</c:v>
                </c:pt>
                <c:pt idx="19">
                  <c:v>0.74768558612879343</c:v>
                </c:pt>
                <c:pt idx="20">
                  <c:v>0.72691491965979915</c:v>
                </c:pt>
                <c:pt idx="21">
                  <c:v>0.75053166798912407</c:v>
                </c:pt>
                <c:pt idx="22">
                  <c:v>0.74843404238682154</c:v>
                </c:pt>
                <c:pt idx="23">
                  <c:v>0.74021005586062316</c:v>
                </c:pt>
                <c:pt idx="24">
                  <c:v>0.71430445629755734</c:v>
                </c:pt>
                <c:pt idx="25">
                  <c:v>0.72665571229628168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7-456C-A466-20185872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AA03 Stress - </a:t>
            </a:r>
            <a:r>
              <a:rPr lang="en-GB"/>
              <a:t>Vena Cava</a:t>
            </a:r>
          </a:p>
        </c:rich>
      </c:tx>
      <c:layout>
        <c:manualLayout>
          <c:xMode val="edge"/>
          <c:yMode val="edge"/>
          <c:x val="0.33906933508311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AA03_Stress!$H$2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AA03_Stress!$B$3:$B$28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AA03_Stress!$H$3:$H$28</c:f>
              <c:numCache>
                <c:formatCode>General</c:formatCode>
                <c:ptCount val="26"/>
                <c:pt idx="0">
                  <c:v>0.10590798385777456</c:v>
                </c:pt>
                <c:pt idx="1">
                  <c:v>6.2465198591994824</c:v>
                </c:pt>
                <c:pt idx="2">
                  <c:v>2.2782738618863223</c:v>
                </c:pt>
                <c:pt idx="3">
                  <c:v>1.7296106621764744</c:v>
                </c:pt>
                <c:pt idx="4">
                  <c:v>1.6573225775985641</c:v>
                </c:pt>
                <c:pt idx="5">
                  <c:v>1.5882891379449056</c:v>
                </c:pt>
                <c:pt idx="6">
                  <c:v>1.5800045872286277</c:v>
                </c:pt>
                <c:pt idx="7">
                  <c:v>1.410048015540228</c:v>
                </c:pt>
                <c:pt idx="8">
                  <c:v>1.463586027947775</c:v>
                </c:pt>
                <c:pt idx="9">
                  <c:v>1.5221023918544703</c:v>
                </c:pt>
                <c:pt idx="10">
                  <c:v>1.6279837019694083</c:v>
                </c:pt>
                <c:pt idx="11">
                  <c:v>1.3803527428429205</c:v>
                </c:pt>
                <c:pt idx="12">
                  <c:v>1.5179085622034543</c:v>
                </c:pt>
                <c:pt idx="13">
                  <c:v>1.440317109932169</c:v>
                </c:pt>
                <c:pt idx="14">
                  <c:v>1.3915512318522614</c:v>
                </c:pt>
                <c:pt idx="15">
                  <c:v>1.3899395998270982</c:v>
                </c:pt>
                <c:pt idx="16">
                  <c:v>1.3542191993361345</c:v>
                </c:pt>
                <c:pt idx="17">
                  <c:v>1.3654647596563634</c:v>
                </c:pt>
                <c:pt idx="18">
                  <c:v>1.421129947017846</c:v>
                </c:pt>
                <c:pt idx="19">
                  <c:v>1.3041532564793219</c:v>
                </c:pt>
                <c:pt idx="20">
                  <c:v>1.2616590702024839</c:v>
                </c:pt>
                <c:pt idx="21">
                  <c:v>1.3006923943835609</c:v>
                </c:pt>
                <c:pt idx="22">
                  <c:v>1.2815500612891311</c:v>
                </c:pt>
                <c:pt idx="23">
                  <c:v>1.2618047671171371</c:v>
                </c:pt>
                <c:pt idx="24">
                  <c:v>1.2152445161759788</c:v>
                </c:pt>
                <c:pt idx="25">
                  <c:v>1.2398650532613669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8-46B4-8091-B6E61378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AA04 Rest - </a:t>
            </a:r>
            <a:r>
              <a:rPr lang="en-GB"/>
              <a:t>All Organs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AA04_Rest!$C$2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AA04_Rest!$C$3:$C$28</c:f>
              <c:numCache>
                <c:formatCode>General</c:formatCode>
                <c:ptCount val="26"/>
                <c:pt idx="0">
                  <c:v>0.31108269636118152</c:v>
                </c:pt>
                <c:pt idx="1">
                  <c:v>8.5499591072380525</c:v>
                </c:pt>
                <c:pt idx="2">
                  <c:v>4.0971365678381435</c:v>
                </c:pt>
                <c:pt idx="3">
                  <c:v>2.8160480926955511</c:v>
                </c:pt>
                <c:pt idx="4">
                  <c:v>2.3933126682402963</c:v>
                </c:pt>
                <c:pt idx="5">
                  <c:v>2.2337135953205922</c:v>
                </c:pt>
                <c:pt idx="6">
                  <c:v>2.1076703008304403</c:v>
                </c:pt>
                <c:pt idx="7">
                  <c:v>2.011523202937612</c:v>
                </c:pt>
                <c:pt idx="8">
                  <c:v>1.9788767959448694</c:v>
                </c:pt>
                <c:pt idx="9">
                  <c:v>1.9944486430092208</c:v>
                </c:pt>
                <c:pt idx="10">
                  <c:v>1.9675971648919106</c:v>
                </c:pt>
                <c:pt idx="11">
                  <c:v>1.9642806161349973</c:v>
                </c:pt>
                <c:pt idx="12">
                  <c:v>1.9709026923782786</c:v>
                </c:pt>
                <c:pt idx="13">
                  <c:v>1.9183207399940716</c:v>
                </c:pt>
                <c:pt idx="14">
                  <c:v>1.934076195442106</c:v>
                </c:pt>
                <c:pt idx="15">
                  <c:v>1.9343640665032387</c:v>
                </c:pt>
                <c:pt idx="16">
                  <c:v>1.9640001323169334</c:v>
                </c:pt>
                <c:pt idx="17">
                  <c:v>1.9709991966354583</c:v>
                </c:pt>
                <c:pt idx="18">
                  <c:v>1.9209544252515569</c:v>
                </c:pt>
                <c:pt idx="19">
                  <c:v>1.9656845919310024</c:v>
                </c:pt>
                <c:pt idx="20">
                  <c:v>1.9285251448105349</c:v>
                </c:pt>
                <c:pt idx="21">
                  <c:v>1.9441114820035916</c:v>
                </c:pt>
                <c:pt idx="22">
                  <c:v>1.9059055245121304</c:v>
                </c:pt>
                <c:pt idx="23">
                  <c:v>1.8570691787384466</c:v>
                </c:pt>
                <c:pt idx="24">
                  <c:v>1.7949738633384478</c:v>
                </c:pt>
                <c:pt idx="25">
                  <c:v>1.7667008406734659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7-4E5C-9786-AE0AFDEAC8E3}"/>
            </c:ext>
          </c:extLst>
        </c:ser>
        <c:ser>
          <c:idx val="1"/>
          <c:order val="1"/>
          <c:tx>
            <c:strRef>
              <c:f>AA04_Rest!$D$2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AA04_Rest!$D$3:$D$28</c:f>
              <c:numCache>
                <c:formatCode>General</c:formatCode>
                <c:ptCount val="26"/>
                <c:pt idx="0">
                  <c:v>7.5129992354329211E-2</c:v>
                </c:pt>
                <c:pt idx="1">
                  <c:v>1.4573293577255755</c:v>
                </c:pt>
                <c:pt idx="2">
                  <c:v>0.85036217819998328</c:v>
                </c:pt>
                <c:pt idx="3">
                  <c:v>0.85166374236441666</c:v>
                </c:pt>
                <c:pt idx="4">
                  <c:v>0.87033913480624747</c:v>
                </c:pt>
                <c:pt idx="5">
                  <c:v>0.93565221077128813</c:v>
                </c:pt>
                <c:pt idx="6">
                  <c:v>1.0277560968930559</c:v>
                </c:pt>
                <c:pt idx="7">
                  <c:v>1.0678552250933397</c:v>
                </c:pt>
                <c:pt idx="8">
                  <c:v>1.1428817240478248</c:v>
                </c:pt>
                <c:pt idx="9">
                  <c:v>1.1816678239415548</c:v>
                </c:pt>
                <c:pt idx="10">
                  <c:v>1.2447622001374328</c:v>
                </c:pt>
                <c:pt idx="11">
                  <c:v>1.2955062950809533</c:v>
                </c:pt>
                <c:pt idx="12">
                  <c:v>1.3334840424230452</c:v>
                </c:pt>
                <c:pt idx="13">
                  <c:v>1.3673655595509169</c:v>
                </c:pt>
                <c:pt idx="14">
                  <c:v>1.4220522978145989</c:v>
                </c:pt>
                <c:pt idx="15">
                  <c:v>1.4669977179272844</c:v>
                </c:pt>
                <c:pt idx="16">
                  <c:v>1.4955031689118794</c:v>
                </c:pt>
                <c:pt idx="17">
                  <c:v>1.5315915713626385</c:v>
                </c:pt>
                <c:pt idx="18">
                  <c:v>1.5655453863675461</c:v>
                </c:pt>
                <c:pt idx="19">
                  <c:v>1.6456678415470161</c:v>
                </c:pt>
                <c:pt idx="20">
                  <c:v>1.7213616142559849</c:v>
                </c:pt>
                <c:pt idx="21">
                  <c:v>1.7900709994225121</c:v>
                </c:pt>
                <c:pt idx="22">
                  <c:v>1.8041419117642956</c:v>
                </c:pt>
                <c:pt idx="23">
                  <c:v>1.7388733613329486</c:v>
                </c:pt>
                <c:pt idx="24">
                  <c:v>1.620634953536833</c:v>
                </c:pt>
                <c:pt idx="25">
                  <c:v>1.5726578602950794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7-4E5C-9786-AE0AFDEAC8E3}"/>
            </c:ext>
          </c:extLst>
        </c:ser>
        <c:ser>
          <c:idx val="2"/>
          <c:order val="2"/>
          <c:tx>
            <c:strRef>
              <c:f>AA04_Rest!$E$2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AA04_Rest!$E$3:$E$28</c:f>
              <c:numCache>
                <c:formatCode>General</c:formatCode>
                <c:ptCount val="26"/>
                <c:pt idx="0">
                  <c:v>7.6151499236846387E-2</c:v>
                </c:pt>
                <c:pt idx="1">
                  <c:v>2.8798450038749803</c:v>
                </c:pt>
                <c:pt idx="2">
                  <c:v>1.6893338976429786</c:v>
                </c:pt>
                <c:pt idx="3">
                  <c:v>1.2654310622044407</c:v>
                </c:pt>
                <c:pt idx="4">
                  <c:v>1.1419576201734767</c:v>
                </c:pt>
                <c:pt idx="5">
                  <c:v>1.0238703743680437</c:v>
                </c:pt>
                <c:pt idx="6">
                  <c:v>0.98295173682203452</c:v>
                </c:pt>
                <c:pt idx="7">
                  <c:v>0.92163030380278121</c:v>
                </c:pt>
                <c:pt idx="8">
                  <c:v>0.91921366464038801</c:v>
                </c:pt>
                <c:pt idx="9">
                  <c:v>0.89048547436190706</c:v>
                </c:pt>
                <c:pt idx="10">
                  <c:v>0.85029859466820068</c:v>
                </c:pt>
                <c:pt idx="11">
                  <c:v>0.8442325167636725</c:v>
                </c:pt>
                <c:pt idx="12">
                  <c:v>0.83487264716699661</c:v>
                </c:pt>
                <c:pt idx="13">
                  <c:v>0.81545871101551171</c:v>
                </c:pt>
                <c:pt idx="14">
                  <c:v>0.80836337325333929</c:v>
                </c:pt>
                <c:pt idx="15">
                  <c:v>0.7944031319164897</c:v>
                </c:pt>
                <c:pt idx="16">
                  <c:v>0.77852393439940371</c:v>
                </c:pt>
                <c:pt idx="17">
                  <c:v>0.76974668716481121</c:v>
                </c:pt>
                <c:pt idx="18">
                  <c:v>0.73835061492509946</c:v>
                </c:pt>
                <c:pt idx="19">
                  <c:v>0.72215122277209021</c:v>
                </c:pt>
                <c:pt idx="20">
                  <c:v>0.69416820082390063</c:v>
                </c:pt>
                <c:pt idx="21">
                  <c:v>0.64631408097860954</c:v>
                </c:pt>
                <c:pt idx="22">
                  <c:v>0.60944882551946633</c:v>
                </c:pt>
                <c:pt idx="23">
                  <c:v>0.5652180549244501</c:v>
                </c:pt>
                <c:pt idx="24">
                  <c:v>0.52852552028693922</c:v>
                </c:pt>
                <c:pt idx="25">
                  <c:v>0.51581107729455977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57-4E5C-9786-AE0AFDEAC8E3}"/>
            </c:ext>
          </c:extLst>
        </c:ser>
        <c:ser>
          <c:idx val="3"/>
          <c:order val="3"/>
          <c:tx>
            <c:strRef>
              <c:f>AA04_Rest!$F$2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AA04_Rest!$F$3:$F$28</c:f>
              <c:numCache>
                <c:formatCode>General</c:formatCode>
                <c:ptCount val="26"/>
                <c:pt idx="0">
                  <c:v>5.6448419978483363E-3</c:v>
                </c:pt>
                <c:pt idx="1">
                  <c:v>0.89440719865534069</c:v>
                </c:pt>
                <c:pt idx="2">
                  <c:v>1.3713965981013254</c:v>
                </c:pt>
                <c:pt idx="3">
                  <c:v>1.5315206002852793</c:v>
                </c:pt>
                <c:pt idx="4">
                  <c:v>1.570629848804636</c:v>
                </c:pt>
                <c:pt idx="5">
                  <c:v>1.62004616485359</c:v>
                </c:pt>
                <c:pt idx="6">
                  <c:v>1.6035685141306746</c:v>
                </c:pt>
                <c:pt idx="7">
                  <c:v>1.6151110545023803</c:v>
                </c:pt>
                <c:pt idx="8">
                  <c:v>1.6367050271900478</c:v>
                </c:pt>
                <c:pt idx="9">
                  <c:v>1.6577443673621586</c:v>
                </c:pt>
                <c:pt idx="10">
                  <c:v>1.6622133133324637</c:v>
                </c:pt>
                <c:pt idx="11">
                  <c:v>1.6594704405688168</c:v>
                </c:pt>
                <c:pt idx="12">
                  <c:v>1.6690056709736218</c:v>
                </c:pt>
                <c:pt idx="13">
                  <c:v>1.6559253174430146</c:v>
                </c:pt>
                <c:pt idx="14">
                  <c:v>1.6640323257406275</c:v>
                </c:pt>
                <c:pt idx="15">
                  <c:v>1.59030305026463</c:v>
                </c:pt>
                <c:pt idx="16">
                  <c:v>1.6015884347154563</c:v>
                </c:pt>
                <c:pt idx="17">
                  <c:v>1.6209978099552396</c:v>
                </c:pt>
                <c:pt idx="18">
                  <c:v>1.5633108971982204</c:v>
                </c:pt>
                <c:pt idx="19">
                  <c:v>1.5360695009102332</c:v>
                </c:pt>
                <c:pt idx="20">
                  <c:v>1.4573809682969396</c:v>
                </c:pt>
                <c:pt idx="21">
                  <c:v>1.3372858129539362</c:v>
                </c:pt>
                <c:pt idx="22">
                  <c:v>1.2266528638172198</c:v>
                </c:pt>
                <c:pt idx="23">
                  <c:v>1.0902712433530182</c:v>
                </c:pt>
                <c:pt idx="24">
                  <c:v>0.99768024236279607</c:v>
                </c:pt>
                <c:pt idx="25">
                  <c:v>0.97174188950290341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57-4E5C-9786-AE0AFDEAC8E3}"/>
            </c:ext>
          </c:extLst>
        </c:ser>
        <c:ser>
          <c:idx val="4"/>
          <c:order val="4"/>
          <c:tx>
            <c:strRef>
              <c:f>AA04_Rest!$G$2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AA04_Rest!$G$3:$G$28</c:f>
              <c:numCache>
                <c:formatCode>General</c:formatCode>
                <c:ptCount val="26"/>
                <c:pt idx="0">
                  <c:v>1.3476164555296772E-3</c:v>
                </c:pt>
                <c:pt idx="1">
                  <c:v>0.54076569561913157</c:v>
                </c:pt>
                <c:pt idx="2">
                  <c:v>0.91907567233140031</c:v>
                </c:pt>
                <c:pt idx="3">
                  <c:v>1.090962600971944</c:v>
                </c:pt>
                <c:pt idx="4">
                  <c:v>1.0397369125342724</c:v>
                </c:pt>
                <c:pt idx="5">
                  <c:v>1.0847163057973606</c:v>
                </c:pt>
                <c:pt idx="6">
                  <c:v>1.0541803503546676</c:v>
                </c:pt>
                <c:pt idx="7">
                  <c:v>1.0162986904138609</c:v>
                </c:pt>
                <c:pt idx="8">
                  <c:v>1.0367920016977741</c:v>
                </c:pt>
                <c:pt idx="9">
                  <c:v>1.041950418545194</c:v>
                </c:pt>
                <c:pt idx="10">
                  <c:v>1.0338011099620454</c:v>
                </c:pt>
                <c:pt idx="11">
                  <c:v>0.97071975854657577</c:v>
                </c:pt>
                <c:pt idx="12">
                  <c:v>0.96229075992610902</c:v>
                </c:pt>
                <c:pt idx="13">
                  <c:v>0.90850776433462654</c:v>
                </c:pt>
                <c:pt idx="14">
                  <c:v>0.96741761975377283</c:v>
                </c:pt>
                <c:pt idx="15">
                  <c:v>0.93358556750868693</c:v>
                </c:pt>
                <c:pt idx="16">
                  <c:v>1.0040315797777029</c:v>
                </c:pt>
                <c:pt idx="17">
                  <c:v>0.98221731871520468</c:v>
                </c:pt>
                <c:pt idx="18">
                  <c:v>0.96676854608495622</c:v>
                </c:pt>
                <c:pt idx="19">
                  <c:v>0.91426704446836426</c:v>
                </c:pt>
                <c:pt idx="20">
                  <c:v>0.95679921169215854</c:v>
                </c:pt>
                <c:pt idx="21">
                  <c:v>0.93224651716953622</c:v>
                </c:pt>
                <c:pt idx="22">
                  <c:v>0.9307826923018504</c:v>
                </c:pt>
                <c:pt idx="23">
                  <c:v>0.91380940022263712</c:v>
                </c:pt>
                <c:pt idx="24">
                  <c:v>0.90113906258046983</c:v>
                </c:pt>
                <c:pt idx="25">
                  <c:v>0.89206899616292323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57-4E5C-9786-AE0AFDEAC8E3}"/>
            </c:ext>
          </c:extLst>
        </c:ser>
        <c:ser>
          <c:idx val="5"/>
          <c:order val="5"/>
          <c:tx>
            <c:strRef>
              <c:f>AA04_Rest!$H$2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AA04_Rest!$H$3:$H$28</c:f>
              <c:numCache>
                <c:formatCode>General</c:formatCode>
                <c:ptCount val="26"/>
                <c:pt idx="0">
                  <c:v>0.99889320649913005</c:v>
                </c:pt>
                <c:pt idx="1">
                  <c:v>7.5482982779884233</c:v>
                </c:pt>
                <c:pt idx="2">
                  <c:v>1.6049072949352807</c:v>
                </c:pt>
                <c:pt idx="3">
                  <c:v>1.3976349277837399</c:v>
                </c:pt>
                <c:pt idx="4">
                  <c:v>1.3026474452454524</c:v>
                </c:pt>
                <c:pt idx="5">
                  <c:v>1.3758573836183536</c:v>
                </c:pt>
                <c:pt idx="6">
                  <c:v>1.3726507998129209</c:v>
                </c:pt>
                <c:pt idx="7">
                  <c:v>1.3713621161326246</c:v>
                </c:pt>
                <c:pt idx="8">
                  <c:v>1.4654814009801955</c:v>
                </c:pt>
                <c:pt idx="9">
                  <c:v>1.3361804466447174</c:v>
                </c:pt>
                <c:pt idx="10">
                  <c:v>1.4452980734803405</c:v>
                </c:pt>
                <c:pt idx="11">
                  <c:v>1.4144725178413229</c:v>
                </c:pt>
                <c:pt idx="12">
                  <c:v>1.4915454821760521</c:v>
                </c:pt>
                <c:pt idx="13">
                  <c:v>1.5389151952036646</c:v>
                </c:pt>
                <c:pt idx="14">
                  <c:v>1.4807247743722476</c:v>
                </c:pt>
                <c:pt idx="15">
                  <c:v>1.4454463023543651</c:v>
                </c:pt>
                <c:pt idx="16">
                  <c:v>1.5759845140260906</c:v>
                </c:pt>
                <c:pt idx="17">
                  <c:v>1.3954477956221101</c:v>
                </c:pt>
                <c:pt idx="18">
                  <c:v>1.512179546456105</c:v>
                </c:pt>
                <c:pt idx="19">
                  <c:v>1.5007144968121522</c:v>
                </c:pt>
                <c:pt idx="20">
                  <c:v>1.417730527990805</c:v>
                </c:pt>
                <c:pt idx="21">
                  <c:v>1.3836348618860586</c:v>
                </c:pt>
                <c:pt idx="22">
                  <c:v>1.3520439612444235</c:v>
                </c:pt>
                <c:pt idx="23">
                  <c:v>1.2873163445606102</c:v>
                </c:pt>
                <c:pt idx="24">
                  <c:v>1.139625934608882</c:v>
                </c:pt>
                <c:pt idx="25">
                  <c:v>1.1236595673210767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0-457A-BE30-ED8DEF295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AA04 Rest - </a:t>
            </a:r>
            <a:r>
              <a:rPr lang="en-GB"/>
              <a:t>Heart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AA04_Rest!$C$2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AA04_Rest!$C$3:$C$28</c:f>
              <c:numCache>
                <c:formatCode>General</c:formatCode>
                <c:ptCount val="26"/>
                <c:pt idx="0">
                  <c:v>0.31108269636118152</c:v>
                </c:pt>
                <c:pt idx="1">
                  <c:v>8.5499591072380525</c:v>
                </c:pt>
                <c:pt idx="2">
                  <c:v>4.0971365678381435</c:v>
                </c:pt>
                <c:pt idx="3">
                  <c:v>2.8160480926955511</c:v>
                </c:pt>
                <c:pt idx="4">
                  <c:v>2.3933126682402963</c:v>
                </c:pt>
                <c:pt idx="5">
                  <c:v>2.2337135953205922</c:v>
                </c:pt>
                <c:pt idx="6">
                  <c:v>2.1076703008304403</c:v>
                </c:pt>
                <c:pt idx="7">
                  <c:v>2.011523202937612</c:v>
                </c:pt>
                <c:pt idx="8">
                  <c:v>1.9788767959448694</c:v>
                </c:pt>
                <c:pt idx="9">
                  <c:v>1.9944486430092208</c:v>
                </c:pt>
                <c:pt idx="10">
                  <c:v>1.9675971648919106</c:v>
                </c:pt>
                <c:pt idx="11">
                  <c:v>1.9642806161349973</c:v>
                </c:pt>
                <c:pt idx="12">
                  <c:v>1.9709026923782786</c:v>
                </c:pt>
                <c:pt idx="13">
                  <c:v>1.9183207399940716</c:v>
                </c:pt>
                <c:pt idx="14">
                  <c:v>1.934076195442106</c:v>
                </c:pt>
                <c:pt idx="15">
                  <c:v>1.9343640665032387</c:v>
                </c:pt>
                <c:pt idx="16">
                  <c:v>1.9640001323169334</c:v>
                </c:pt>
                <c:pt idx="17">
                  <c:v>1.9709991966354583</c:v>
                </c:pt>
                <c:pt idx="18">
                  <c:v>1.9209544252515569</c:v>
                </c:pt>
                <c:pt idx="19">
                  <c:v>1.9656845919310024</c:v>
                </c:pt>
                <c:pt idx="20">
                  <c:v>1.9285251448105349</c:v>
                </c:pt>
                <c:pt idx="21">
                  <c:v>1.9441114820035916</c:v>
                </c:pt>
                <c:pt idx="22">
                  <c:v>1.9059055245121304</c:v>
                </c:pt>
                <c:pt idx="23">
                  <c:v>1.8570691787384466</c:v>
                </c:pt>
                <c:pt idx="24">
                  <c:v>1.7949738633384478</c:v>
                </c:pt>
                <c:pt idx="25">
                  <c:v>1.7667008406734659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B-41E1-832D-667A8ED4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AA04 Rest - </a:t>
            </a:r>
            <a:r>
              <a:rPr lang="en-GB"/>
              <a:t>Liver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AA04_Rest!$D$2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AA04_Rest!$D$3:$D$28</c:f>
              <c:numCache>
                <c:formatCode>General</c:formatCode>
                <c:ptCount val="26"/>
                <c:pt idx="0">
                  <c:v>7.5129992354329211E-2</c:v>
                </c:pt>
                <c:pt idx="1">
                  <c:v>1.4573293577255755</c:v>
                </c:pt>
                <c:pt idx="2">
                  <c:v>0.85036217819998328</c:v>
                </c:pt>
                <c:pt idx="3">
                  <c:v>0.85166374236441666</c:v>
                </c:pt>
                <c:pt idx="4">
                  <c:v>0.87033913480624747</c:v>
                </c:pt>
                <c:pt idx="5">
                  <c:v>0.93565221077128813</c:v>
                </c:pt>
                <c:pt idx="6">
                  <c:v>1.0277560968930559</c:v>
                </c:pt>
                <c:pt idx="7">
                  <c:v>1.0678552250933397</c:v>
                </c:pt>
                <c:pt idx="8">
                  <c:v>1.1428817240478248</c:v>
                </c:pt>
                <c:pt idx="9">
                  <c:v>1.1816678239415548</c:v>
                </c:pt>
                <c:pt idx="10">
                  <c:v>1.2447622001374328</c:v>
                </c:pt>
                <c:pt idx="11">
                  <c:v>1.2955062950809533</c:v>
                </c:pt>
                <c:pt idx="12">
                  <c:v>1.3334840424230452</c:v>
                </c:pt>
                <c:pt idx="13">
                  <c:v>1.3673655595509169</c:v>
                </c:pt>
                <c:pt idx="14">
                  <c:v>1.4220522978145989</c:v>
                </c:pt>
                <c:pt idx="15">
                  <c:v>1.4669977179272844</c:v>
                </c:pt>
                <c:pt idx="16">
                  <c:v>1.4955031689118794</c:v>
                </c:pt>
                <c:pt idx="17">
                  <c:v>1.5315915713626385</c:v>
                </c:pt>
                <c:pt idx="18">
                  <c:v>1.5655453863675461</c:v>
                </c:pt>
                <c:pt idx="19">
                  <c:v>1.6456678415470161</c:v>
                </c:pt>
                <c:pt idx="20">
                  <c:v>1.7213616142559849</c:v>
                </c:pt>
                <c:pt idx="21">
                  <c:v>1.7900709994225121</c:v>
                </c:pt>
                <c:pt idx="22">
                  <c:v>1.8041419117642956</c:v>
                </c:pt>
                <c:pt idx="23">
                  <c:v>1.7388733613329486</c:v>
                </c:pt>
                <c:pt idx="24">
                  <c:v>1.620634953536833</c:v>
                </c:pt>
                <c:pt idx="25">
                  <c:v>1.5726578602950794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B-4FB9-B452-2DCA9930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AA04 Rest - </a:t>
            </a:r>
            <a:r>
              <a:rPr lang="en-GB"/>
              <a:t>Lungs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AA04_Rest!$E$2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AA04_Rest!$E$3:$E$28</c:f>
              <c:numCache>
                <c:formatCode>General</c:formatCode>
                <c:ptCount val="26"/>
                <c:pt idx="0">
                  <c:v>7.6151499236846387E-2</c:v>
                </c:pt>
                <c:pt idx="1">
                  <c:v>2.8798450038749803</c:v>
                </c:pt>
                <c:pt idx="2">
                  <c:v>1.6893338976429786</c:v>
                </c:pt>
                <c:pt idx="3">
                  <c:v>1.2654310622044407</c:v>
                </c:pt>
                <c:pt idx="4">
                  <c:v>1.1419576201734767</c:v>
                </c:pt>
                <c:pt idx="5">
                  <c:v>1.0238703743680437</c:v>
                </c:pt>
                <c:pt idx="6">
                  <c:v>0.98295173682203452</c:v>
                </c:pt>
                <c:pt idx="7">
                  <c:v>0.92163030380278121</c:v>
                </c:pt>
                <c:pt idx="8">
                  <c:v>0.91921366464038801</c:v>
                </c:pt>
                <c:pt idx="9">
                  <c:v>0.89048547436190706</c:v>
                </c:pt>
                <c:pt idx="10">
                  <c:v>0.85029859466820068</c:v>
                </c:pt>
                <c:pt idx="11">
                  <c:v>0.8442325167636725</c:v>
                </c:pt>
                <c:pt idx="12">
                  <c:v>0.83487264716699661</c:v>
                </c:pt>
                <c:pt idx="13">
                  <c:v>0.81545871101551171</c:v>
                </c:pt>
                <c:pt idx="14">
                  <c:v>0.80836337325333929</c:v>
                </c:pt>
                <c:pt idx="15">
                  <c:v>0.7944031319164897</c:v>
                </c:pt>
                <c:pt idx="16">
                  <c:v>0.77852393439940371</c:v>
                </c:pt>
                <c:pt idx="17">
                  <c:v>0.76974668716481121</c:v>
                </c:pt>
                <c:pt idx="18">
                  <c:v>0.73835061492509946</c:v>
                </c:pt>
                <c:pt idx="19">
                  <c:v>0.72215122277209021</c:v>
                </c:pt>
                <c:pt idx="20">
                  <c:v>0.69416820082390063</c:v>
                </c:pt>
                <c:pt idx="21">
                  <c:v>0.64631408097860954</c:v>
                </c:pt>
                <c:pt idx="22">
                  <c:v>0.60944882551946633</c:v>
                </c:pt>
                <c:pt idx="23">
                  <c:v>0.5652180549244501</c:v>
                </c:pt>
                <c:pt idx="24">
                  <c:v>0.52852552028693922</c:v>
                </c:pt>
                <c:pt idx="25">
                  <c:v>0.51581107729455977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B-433D-8D89-0B88360A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AA04 Rest - </a:t>
            </a:r>
            <a:r>
              <a:rPr lang="en-GB"/>
              <a:t>Kidneys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AA04_Rest!$F$2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AA04_Rest!$F$3:$F$28</c:f>
              <c:numCache>
                <c:formatCode>General</c:formatCode>
                <c:ptCount val="26"/>
                <c:pt idx="0">
                  <c:v>5.6448419978483363E-3</c:v>
                </c:pt>
                <c:pt idx="1">
                  <c:v>0.89440719865534069</c:v>
                </c:pt>
                <c:pt idx="2">
                  <c:v>1.3713965981013254</c:v>
                </c:pt>
                <c:pt idx="3">
                  <c:v>1.5315206002852793</c:v>
                </c:pt>
                <c:pt idx="4">
                  <c:v>1.570629848804636</c:v>
                </c:pt>
                <c:pt idx="5">
                  <c:v>1.62004616485359</c:v>
                </c:pt>
                <c:pt idx="6">
                  <c:v>1.6035685141306746</c:v>
                </c:pt>
                <c:pt idx="7">
                  <c:v>1.6151110545023803</c:v>
                </c:pt>
                <c:pt idx="8">
                  <c:v>1.6367050271900478</c:v>
                </c:pt>
                <c:pt idx="9">
                  <c:v>1.6577443673621586</c:v>
                </c:pt>
                <c:pt idx="10">
                  <c:v>1.6622133133324637</c:v>
                </c:pt>
                <c:pt idx="11">
                  <c:v>1.6594704405688168</c:v>
                </c:pt>
                <c:pt idx="12">
                  <c:v>1.6690056709736218</c:v>
                </c:pt>
                <c:pt idx="13">
                  <c:v>1.6559253174430146</c:v>
                </c:pt>
                <c:pt idx="14">
                  <c:v>1.6640323257406275</c:v>
                </c:pt>
                <c:pt idx="15">
                  <c:v>1.59030305026463</c:v>
                </c:pt>
                <c:pt idx="16">
                  <c:v>1.6015884347154563</c:v>
                </c:pt>
                <c:pt idx="17">
                  <c:v>1.6209978099552396</c:v>
                </c:pt>
                <c:pt idx="18">
                  <c:v>1.5633108971982204</c:v>
                </c:pt>
                <c:pt idx="19">
                  <c:v>1.5360695009102332</c:v>
                </c:pt>
                <c:pt idx="20">
                  <c:v>1.4573809682969396</c:v>
                </c:pt>
                <c:pt idx="21">
                  <c:v>1.3372858129539362</c:v>
                </c:pt>
                <c:pt idx="22">
                  <c:v>1.2266528638172198</c:v>
                </c:pt>
                <c:pt idx="23">
                  <c:v>1.0902712433530182</c:v>
                </c:pt>
                <c:pt idx="24">
                  <c:v>0.99768024236279607</c:v>
                </c:pt>
                <c:pt idx="25">
                  <c:v>0.97174188950290341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5-4223-B399-47D80550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AA04 Rest - </a:t>
            </a:r>
            <a:r>
              <a:rPr lang="en-GB"/>
              <a:t>Femur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AA04_Rest!$G$2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AA04_Rest!$G$3:$G$28</c:f>
              <c:numCache>
                <c:formatCode>General</c:formatCode>
                <c:ptCount val="26"/>
                <c:pt idx="0">
                  <c:v>1.3476164555296772E-3</c:v>
                </c:pt>
                <c:pt idx="1">
                  <c:v>0.54076569561913157</c:v>
                </c:pt>
                <c:pt idx="2">
                  <c:v>0.91907567233140031</c:v>
                </c:pt>
                <c:pt idx="3">
                  <c:v>1.090962600971944</c:v>
                </c:pt>
                <c:pt idx="4">
                  <c:v>1.0397369125342724</c:v>
                </c:pt>
                <c:pt idx="5">
                  <c:v>1.0847163057973606</c:v>
                </c:pt>
                <c:pt idx="6">
                  <c:v>1.0541803503546676</c:v>
                </c:pt>
                <c:pt idx="7">
                  <c:v>1.0162986904138609</c:v>
                </c:pt>
                <c:pt idx="8">
                  <c:v>1.0367920016977741</c:v>
                </c:pt>
                <c:pt idx="9">
                  <c:v>1.041950418545194</c:v>
                </c:pt>
                <c:pt idx="10">
                  <c:v>1.0338011099620454</c:v>
                </c:pt>
                <c:pt idx="11">
                  <c:v>0.97071975854657577</c:v>
                </c:pt>
                <c:pt idx="12">
                  <c:v>0.96229075992610902</c:v>
                </c:pt>
                <c:pt idx="13">
                  <c:v>0.90850776433462654</c:v>
                </c:pt>
                <c:pt idx="14">
                  <c:v>0.96741761975377283</c:v>
                </c:pt>
                <c:pt idx="15">
                  <c:v>0.93358556750868693</c:v>
                </c:pt>
                <c:pt idx="16">
                  <c:v>1.0040315797777029</c:v>
                </c:pt>
                <c:pt idx="17">
                  <c:v>0.98221731871520468</c:v>
                </c:pt>
                <c:pt idx="18">
                  <c:v>0.96676854608495622</c:v>
                </c:pt>
                <c:pt idx="19">
                  <c:v>0.91426704446836426</c:v>
                </c:pt>
                <c:pt idx="20">
                  <c:v>0.95679921169215854</c:v>
                </c:pt>
                <c:pt idx="21">
                  <c:v>0.93224651716953622</c:v>
                </c:pt>
                <c:pt idx="22">
                  <c:v>0.9307826923018504</c:v>
                </c:pt>
                <c:pt idx="23">
                  <c:v>0.91380940022263712</c:v>
                </c:pt>
                <c:pt idx="24">
                  <c:v>0.90113906258046983</c:v>
                </c:pt>
                <c:pt idx="25">
                  <c:v>0.89206899616292323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3-4F6A-BB1D-7C30FF22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AA04 Rest - </a:t>
            </a:r>
            <a:r>
              <a:rPr lang="en-GB"/>
              <a:t>Vena Cava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AA04_Rest!$H$2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AA04_Rest!$B$3:$B$28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AA04_Rest!$H$3:$H$28</c:f>
              <c:numCache>
                <c:formatCode>General</c:formatCode>
                <c:ptCount val="26"/>
                <c:pt idx="0">
                  <c:v>0.99889320649913005</c:v>
                </c:pt>
                <c:pt idx="1">
                  <c:v>7.5482982779884233</c:v>
                </c:pt>
                <c:pt idx="2">
                  <c:v>1.6049072949352807</c:v>
                </c:pt>
                <c:pt idx="3">
                  <c:v>1.3976349277837399</c:v>
                </c:pt>
                <c:pt idx="4">
                  <c:v>1.3026474452454524</c:v>
                </c:pt>
                <c:pt idx="5">
                  <c:v>1.3758573836183536</c:v>
                </c:pt>
                <c:pt idx="6">
                  <c:v>1.3726507998129209</c:v>
                </c:pt>
                <c:pt idx="7">
                  <c:v>1.3713621161326246</c:v>
                </c:pt>
                <c:pt idx="8">
                  <c:v>1.4654814009801955</c:v>
                </c:pt>
                <c:pt idx="9">
                  <c:v>1.3361804466447174</c:v>
                </c:pt>
                <c:pt idx="10">
                  <c:v>1.4452980734803405</c:v>
                </c:pt>
                <c:pt idx="11">
                  <c:v>1.4144725178413229</c:v>
                </c:pt>
                <c:pt idx="12">
                  <c:v>1.4915454821760521</c:v>
                </c:pt>
                <c:pt idx="13">
                  <c:v>1.5389151952036646</c:v>
                </c:pt>
                <c:pt idx="14">
                  <c:v>1.4807247743722476</c:v>
                </c:pt>
                <c:pt idx="15">
                  <c:v>1.4454463023543651</c:v>
                </c:pt>
                <c:pt idx="16">
                  <c:v>1.5759845140260906</c:v>
                </c:pt>
                <c:pt idx="17">
                  <c:v>1.3954477956221101</c:v>
                </c:pt>
                <c:pt idx="18">
                  <c:v>1.512179546456105</c:v>
                </c:pt>
                <c:pt idx="19">
                  <c:v>1.5007144968121522</c:v>
                </c:pt>
                <c:pt idx="20">
                  <c:v>1.417730527990805</c:v>
                </c:pt>
                <c:pt idx="21">
                  <c:v>1.3836348618860586</c:v>
                </c:pt>
                <c:pt idx="22">
                  <c:v>1.3520439612444235</c:v>
                </c:pt>
                <c:pt idx="23">
                  <c:v>1.2873163445606102</c:v>
                </c:pt>
                <c:pt idx="24">
                  <c:v>1.139625934608882</c:v>
                </c:pt>
                <c:pt idx="25">
                  <c:v>1.1236595673210767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7-4BF4-B364-E4CD6755E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Rest - </a:t>
            </a:r>
            <a:r>
              <a:rPr lang="en-GB"/>
              <a:t>Kidneys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AA01_Rest!$F$3:$F$28</c:f>
              <c:numCache>
                <c:formatCode>General</c:formatCode>
                <c:ptCount val="26"/>
                <c:pt idx="0">
                  <c:v>8.2845458071394387E-2</c:v>
                </c:pt>
                <c:pt idx="1">
                  <c:v>1.5538144347432885</c:v>
                </c:pt>
                <c:pt idx="2">
                  <c:v>2.2077383029315159</c:v>
                </c:pt>
                <c:pt idx="3">
                  <c:v>2.2919154672454569</c:v>
                </c:pt>
                <c:pt idx="4">
                  <c:v>2.4116971145233865</c:v>
                </c:pt>
                <c:pt idx="5">
                  <c:v>2.4177526612108839</c:v>
                </c:pt>
                <c:pt idx="6">
                  <c:v>2.5028805664390719</c:v>
                </c:pt>
                <c:pt idx="7">
                  <c:v>2.4677325923674847</c:v>
                </c:pt>
                <c:pt idx="8">
                  <c:v>2.4719750703690733</c:v>
                </c:pt>
                <c:pt idx="9">
                  <c:v>2.4047093277712364</c:v>
                </c:pt>
                <c:pt idx="10">
                  <c:v>2.4897497976241691</c:v>
                </c:pt>
                <c:pt idx="11">
                  <c:v>2.3819192413782542</c:v>
                </c:pt>
                <c:pt idx="12">
                  <c:v>2.3712213329990521</c:v>
                </c:pt>
                <c:pt idx="13">
                  <c:v>2.3961083500939684</c:v>
                </c:pt>
                <c:pt idx="14">
                  <c:v>2.3215164236587267</c:v>
                </c:pt>
                <c:pt idx="15">
                  <c:v>2.2611529373908801</c:v>
                </c:pt>
                <c:pt idx="16">
                  <c:v>2.2593484885748616</c:v>
                </c:pt>
                <c:pt idx="17">
                  <c:v>2.2020283693464671</c:v>
                </c:pt>
                <c:pt idx="18">
                  <c:v>2.1034519389250175</c:v>
                </c:pt>
                <c:pt idx="19">
                  <c:v>2.0618727206073424</c:v>
                </c:pt>
                <c:pt idx="20">
                  <c:v>1.9508618957502071</c:v>
                </c:pt>
                <c:pt idx="21">
                  <c:v>1.7108846562584197</c:v>
                </c:pt>
                <c:pt idx="22">
                  <c:v>1.5100688020880009</c:v>
                </c:pt>
                <c:pt idx="23">
                  <c:v>1.3242924797340838</c:v>
                </c:pt>
                <c:pt idx="24">
                  <c:v>1.1735328212859657</c:v>
                </c:pt>
                <c:pt idx="25">
                  <c:v>1.1322417378404035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F-4201-B550-A3C0ABDB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Rest - </a:t>
            </a:r>
            <a:r>
              <a:rPr lang="en-GB"/>
              <a:t>All Organs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AA05_Rest!$C$3:$C$28</c:f>
              <c:numCache>
                <c:formatCode>General</c:formatCode>
                <c:ptCount val="26"/>
                <c:pt idx="0">
                  <c:v>0.15040471637643832</c:v>
                </c:pt>
                <c:pt idx="1">
                  <c:v>5.5983670144109832</c:v>
                </c:pt>
                <c:pt idx="2">
                  <c:v>5.1643344513949367</c:v>
                </c:pt>
                <c:pt idx="3">
                  <c:v>3.5252492109155562</c:v>
                </c:pt>
                <c:pt idx="4">
                  <c:v>2.7927079623676856</c:v>
                </c:pt>
                <c:pt idx="5">
                  <c:v>2.0165165907278833</c:v>
                </c:pt>
                <c:pt idx="6">
                  <c:v>1.9489030936654845</c:v>
                </c:pt>
                <c:pt idx="7">
                  <c:v>2.0227165540697301</c:v>
                </c:pt>
                <c:pt idx="8">
                  <c:v>2.0950745950165417</c:v>
                </c:pt>
                <c:pt idx="9">
                  <c:v>2.1070658957913069</c:v>
                </c:pt>
                <c:pt idx="10">
                  <c:v>1.932442086646412</c:v>
                </c:pt>
                <c:pt idx="11">
                  <c:v>1.9414185928671952</c:v>
                </c:pt>
                <c:pt idx="12">
                  <c:v>2.0553137736301901</c:v>
                </c:pt>
                <c:pt idx="13">
                  <c:v>2.0262915243178066</c:v>
                </c:pt>
                <c:pt idx="14">
                  <c:v>1.98998473309144</c:v>
                </c:pt>
                <c:pt idx="15">
                  <c:v>1.9518943246110658</c:v>
                </c:pt>
                <c:pt idx="16">
                  <c:v>1.6643476085082223</c:v>
                </c:pt>
                <c:pt idx="17">
                  <c:v>1.7793161558010824</c:v>
                </c:pt>
                <c:pt idx="18">
                  <c:v>1.8619452437323791</c:v>
                </c:pt>
                <c:pt idx="19">
                  <c:v>1.814396079843632</c:v>
                </c:pt>
                <c:pt idx="20">
                  <c:v>1.8240351663790348</c:v>
                </c:pt>
                <c:pt idx="21">
                  <c:v>1.8718795015532896</c:v>
                </c:pt>
                <c:pt idx="22">
                  <c:v>1.7670084395259662</c:v>
                </c:pt>
                <c:pt idx="23">
                  <c:v>1.7506233951880228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C-4F8E-9BF5-A80636D0A949}"/>
            </c:ext>
          </c:extLst>
        </c:ser>
        <c:ser>
          <c:idx val="1"/>
          <c:order val="1"/>
          <c:tx>
            <c:strRef>
              <c:f>AA05_Rest!$D$2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AA05_Rest!$D$3:$D$28</c:f>
              <c:numCache>
                <c:formatCode>General</c:formatCode>
                <c:ptCount val="26"/>
                <c:pt idx="0">
                  <c:v>3.6997433382105149E-2</c:v>
                </c:pt>
                <c:pt idx="1">
                  <c:v>1.2829308721252515</c:v>
                </c:pt>
                <c:pt idx="2">
                  <c:v>1.6750032244587831</c:v>
                </c:pt>
                <c:pt idx="3">
                  <c:v>1.5656794081626522</c:v>
                </c:pt>
                <c:pt idx="4">
                  <c:v>1.6299924570667188</c:v>
                </c:pt>
                <c:pt idx="5">
                  <c:v>1.5159266857439961</c:v>
                </c:pt>
                <c:pt idx="6">
                  <c:v>1.633826098575154</c:v>
                </c:pt>
                <c:pt idx="7">
                  <c:v>1.9121543646461365</c:v>
                </c:pt>
                <c:pt idx="8">
                  <c:v>1.8923913215484645</c:v>
                </c:pt>
                <c:pt idx="9">
                  <c:v>1.9226844665044394</c:v>
                </c:pt>
                <c:pt idx="10">
                  <c:v>1.9693884740173677</c:v>
                </c:pt>
                <c:pt idx="11">
                  <c:v>2.063609039259108</c:v>
                </c:pt>
                <c:pt idx="12">
                  <c:v>2.2086521982863019</c:v>
                </c:pt>
                <c:pt idx="13">
                  <c:v>2.2871228843450297</c:v>
                </c:pt>
                <c:pt idx="14">
                  <c:v>2.373915443947626</c:v>
                </c:pt>
                <c:pt idx="15">
                  <c:v>2.3579482609429232</c:v>
                </c:pt>
                <c:pt idx="16">
                  <c:v>2.0190590849510572</c:v>
                </c:pt>
                <c:pt idx="17">
                  <c:v>2.1959560775665539</c:v>
                </c:pt>
                <c:pt idx="18">
                  <c:v>2.3655269440115316</c:v>
                </c:pt>
                <c:pt idx="19">
                  <c:v>2.3675919744569041</c:v>
                </c:pt>
                <c:pt idx="20">
                  <c:v>2.4036772808192972</c:v>
                </c:pt>
                <c:pt idx="21">
                  <c:v>2.5099491141969708</c:v>
                </c:pt>
                <c:pt idx="22">
                  <c:v>2.4081787438288833</c:v>
                </c:pt>
                <c:pt idx="23">
                  <c:v>2.3688009928724076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C-4F8E-9BF5-A80636D0A949}"/>
            </c:ext>
          </c:extLst>
        </c:ser>
        <c:ser>
          <c:idx val="2"/>
          <c:order val="2"/>
          <c:tx>
            <c:strRef>
              <c:f>AA05_Rest!$E$2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AA05_Rest!$E$3:$E$28</c:f>
              <c:numCache>
                <c:formatCode>General</c:formatCode>
                <c:ptCount val="26"/>
                <c:pt idx="0">
                  <c:v>5.7893714098429319E-2</c:v>
                </c:pt>
                <c:pt idx="1">
                  <c:v>3.1604485981711532</c:v>
                </c:pt>
                <c:pt idx="2">
                  <c:v>3.3718006308101716</c:v>
                </c:pt>
                <c:pt idx="3">
                  <c:v>2.2062880785811108</c:v>
                </c:pt>
                <c:pt idx="4">
                  <c:v>1.7051110619732515</c:v>
                </c:pt>
                <c:pt idx="5">
                  <c:v>1.2874195294320385</c:v>
                </c:pt>
                <c:pt idx="6">
                  <c:v>1.2394333314094792</c:v>
                </c:pt>
                <c:pt idx="7">
                  <c:v>1.3418487693751671</c:v>
                </c:pt>
                <c:pt idx="8">
                  <c:v>1.3219478497946135</c:v>
                </c:pt>
                <c:pt idx="9">
                  <c:v>1.3459004912806352</c:v>
                </c:pt>
                <c:pt idx="10">
                  <c:v>1.2657575111503165</c:v>
                </c:pt>
                <c:pt idx="11">
                  <c:v>1.2688162057462284</c:v>
                </c:pt>
                <c:pt idx="12">
                  <c:v>1.2901607792167546</c:v>
                </c:pt>
                <c:pt idx="13">
                  <c:v>1.321218911403979</c:v>
                </c:pt>
                <c:pt idx="14">
                  <c:v>1.2902365454169418</c:v>
                </c:pt>
                <c:pt idx="15">
                  <c:v>1.2740461097118103</c:v>
                </c:pt>
                <c:pt idx="16">
                  <c:v>1.0810512039059641</c:v>
                </c:pt>
                <c:pt idx="17">
                  <c:v>1.1410510296954099</c:v>
                </c:pt>
                <c:pt idx="18">
                  <c:v>1.1882774391953175</c:v>
                </c:pt>
                <c:pt idx="19">
                  <c:v>1.1461494300161439</c:v>
                </c:pt>
                <c:pt idx="20">
                  <c:v>1.1136664455906267</c:v>
                </c:pt>
                <c:pt idx="21">
                  <c:v>1.1210713673432029</c:v>
                </c:pt>
                <c:pt idx="22">
                  <c:v>1.0153349018905999</c:v>
                </c:pt>
                <c:pt idx="23">
                  <c:v>1.0028575421988608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C-4F8E-9BF5-A80636D0A949}"/>
            </c:ext>
          </c:extLst>
        </c:ser>
        <c:ser>
          <c:idx val="3"/>
          <c:order val="3"/>
          <c:tx>
            <c:strRef>
              <c:f>AA05_Rest!$F$2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AA05_Rest!$F$3:$F$28</c:f>
              <c:numCache>
                <c:formatCode>General</c:formatCode>
                <c:ptCount val="26"/>
                <c:pt idx="0">
                  <c:v>9.5727958664555846E-3</c:v>
                </c:pt>
                <c:pt idx="1">
                  <c:v>0.50144174220375681</c:v>
                </c:pt>
                <c:pt idx="2">
                  <c:v>1.0392749152939063</c:v>
                </c:pt>
                <c:pt idx="3">
                  <c:v>1.1458835626002812</c:v>
                </c:pt>
                <c:pt idx="4">
                  <c:v>1.2680482265268109</c:v>
                </c:pt>
                <c:pt idx="5">
                  <c:v>1.1728224357563628</c:v>
                </c:pt>
                <c:pt idx="6">
                  <c:v>1.2556984298725793</c:v>
                </c:pt>
                <c:pt idx="7">
                  <c:v>1.4907834548691921</c:v>
                </c:pt>
                <c:pt idx="8">
                  <c:v>1.4109682859698542</c:v>
                </c:pt>
                <c:pt idx="9">
                  <c:v>1.4764389413776227</c:v>
                </c:pt>
                <c:pt idx="10">
                  <c:v>1.5298087805184784</c:v>
                </c:pt>
                <c:pt idx="11">
                  <c:v>1.6284961302115524</c:v>
                </c:pt>
                <c:pt idx="12">
                  <c:v>1.7358290594086407</c:v>
                </c:pt>
                <c:pt idx="13">
                  <c:v>1.7923243364749568</c:v>
                </c:pt>
                <c:pt idx="14">
                  <c:v>1.8033068168414079</c:v>
                </c:pt>
                <c:pt idx="15">
                  <c:v>1.7493974507101988</c:v>
                </c:pt>
                <c:pt idx="16">
                  <c:v>1.4986581681303979</c:v>
                </c:pt>
                <c:pt idx="17">
                  <c:v>1.6156983227319497</c:v>
                </c:pt>
                <c:pt idx="18">
                  <c:v>1.7381287171281092</c:v>
                </c:pt>
                <c:pt idx="19">
                  <c:v>1.6933025253762464</c:v>
                </c:pt>
                <c:pt idx="20">
                  <c:v>1.6886936504342478</c:v>
                </c:pt>
                <c:pt idx="21">
                  <c:v>1.6834717992351547</c:v>
                </c:pt>
                <c:pt idx="22">
                  <c:v>1.543478935827407</c:v>
                </c:pt>
                <c:pt idx="23">
                  <c:v>1.4990797109391862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EC-4F8E-9BF5-A80636D0A949}"/>
            </c:ext>
          </c:extLst>
        </c:ser>
        <c:ser>
          <c:idx val="4"/>
          <c:order val="4"/>
          <c:tx>
            <c:strRef>
              <c:f>AA05_Rest!$G$2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AA05_Rest!$G$3:$G$28</c:f>
              <c:numCache>
                <c:formatCode>General</c:formatCode>
                <c:ptCount val="26"/>
                <c:pt idx="0">
                  <c:v>3.6111786679535863E-4</c:v>
                </c:pt>
                <c:pt idx="1">
                  <c:v>0.41872113138317235</c:v>
                </c:pt>
                <c:pt idx="2">
                  <c:v>1.2186486615446641</c:v>
                </c:pt>
                <c:pt idx="3">
                  <c:v>1.5256120896273426</c:v>
                </c:pt>
                <c:pt idx="4">
                  <c:v>1.7039339956559165</c:v>
                </c:pt>
                <c:pt idx="5">
                  <c:v>1.4026169115833766</c:v>
                </c:pt>
                <c:pt idx="6">
                  <c:v>1.5286448361103329</c:v>
                </c:pt>
                <c:pt idx="7">
                  <c:v>1.7228577251436794</c:v>
                </c:pt>
                <c:pt idx="8">
                  <c:v>1.5162087338082544</c:v>
                </c:pt>
                <c:pt idx="9">
                  <c:v>1.6224207718685899</c:v>
                </c:pt>
                <c:pt idx="10">
                  <c:v>1.611825091133734</c:v>
                </c:pt>
                <c:pt idx="11">
                  <c:v>1.724733760931737</c:v>
                </c:pt>
                <c:pt idx="12">
                  <c:v>1.7765980276246511</c:v>
                </c:pt>
                <c:pt idx="13">
                  <c:v>1.7944266676299179</c:v>
                </c:pt>
                <c:pt idx="14">
                  <c:v>1.6154317607444761</c:v>
                </c:pt>
                <c:pt idx="15">
                  <c:v>1.7310847475947897</c:v>
                </c:pt>
                <c:pt idx="16">
                  <c:v>1.4778491028113241</c:v>
                </c:pt>
                <c:pt idx="17">
                  <c:v>1.6079952960923547</c:v>
                </c:pt>
                <c:pt idx="18">
                  <c:v>1.6103130441631313</c:v>
                </c:pt>
                <c:pt idx="19">
                  <c:v>1.5860777510653834</c:v>
                </c:pt>
                <c:pt idx="20">
                  <c:v>1.5816744763724349</c:v>
                </c:pt>
                <c:pt idx="21">
                  <c:v>1.6067608288026503</c:v>
                </c:pt>
                <c:pt idx="22">
                  <c:v>1.4983692783307661</c:v>
                </c:pt>
                <c:pt idx="23">
                  <c:v>1.4918488655609805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EC-4F8E-9BF5-A80636D0A949}"/>
            </c:ext>
          </c:extLst>
        </c:ser>
        <c:ser>
          <c:idx val="5"/>
          <c:order val="5"/>
          <c:tx>
            <c:strRef>
              <c:f>AA05_Rest!$H$2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AA05_Rest!$B$3:$B$28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AA05_Rest!$H$3:$H$28</c:f>
              <c:numCache>
                <c:formatCode>General</c:formatCode>
                <c:ptCount val="26"/>
                <c:pt idx="0">
                  <c:v>0.57143644658101844</c:v>
                </c:pt>
                <c:pt idx="1">
                  <c:v>7.2179356946743471</c:v>
                </c:pt>
                <c:pt idx="2">
                  <c:v>3.9273063352049422</c:v>
                </c:pt>
                <c:pt idx="3">
                  <c:v>2.1906640990719048</c:v>
                </c:pt>
                <c:pt idx="4">
                  <c:v>1.8780166702092944</c:v>
                </c:pt>
                <c:pt idx="5">
                  <c:v>1.6403042517056659</c:v>
                </c:pt>
                <c:pt idx="6">
                  <c:v>1.590678873210545</c:v>
                </c:pt>
                <c:pt idx="7">
                  <c:v>1.8327014078713944</c:v>
                </c:pt>
                <c:pt idx="8">
                  <c:v>2.2636146191149669</c:v>
                </c:pt>
                <c:pt idx="9">
                  <c:v>2.1363776284463349</c:v>
                </c:pt>
                <c:pt idx="10">
                  <c:v>1.6579842563384044</c:v>
                </c:pt>
                <c:pt idx="11">
                  <c:v>1.8983699965072802</c:v>
                </c:pt>
                <c:pt idx="12">
                  <c:v>1.7254077248404338</c:v>
                </c:pt>
                <c:pt idx="13">
                  <c:v>1.8323897936895559</c:v>
                </c:pt>
                <c:pt idx="14">
                  <c:v>1.8404753616709473</c:v>
                </c:pt>
                <c:pt idx="15">
                  <c:v>1.9158039899438304</c:v>
                </c:pt>
                <c:pt idx="16">
                  <c:v>1.6981824857955861</c:v>
                </c:pt>
                <c:pt idx="17">
                  <c:v>1.5607114293655175</c:v>
                </c:pt>
                <c:pt idx="18">
                  <c:v>1.7252273166298959</c:v>
                </c:pt>
                <c:pt idx="19">
                  <c:v>1.6899329103500691</c:v>
                </c:pt>
                <c:pt idx="20">
                  <c:v>1.5877185384830783</c:v>
                </c:pt>
                <c:pt idx="21">
                  <c:v>1.6685463370280924</c:v>
                </c:pt>
                <c:pt idx="22">
                  <c:v>1.5313868947798621</c:v>
                </c:pt>
                <c:pt idx="23">
                  <c:v>1.5436103710811424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D-4CB7-BA78-4F53DE410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Rest - </a:t>
            </a:r>
            <a:r>
              <a:rPr lang="en-GB"/>
              <a:t>Heart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AA05_Rest!$C$2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AA05_Rest!$B$3:$B$26</c:f>
              <c:numCache>
                <c:formatCode>0.0000</c:formatCode>
                <c:ptCount val="24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AA05_Rest!$C$3:$C$26</c:f>
              <c:numCache>
                <c:formatCode>General</c:formatCode>
                <c:ptCount val="24"/>
                <c:pt idx="0">
                  <c:v>0.15040471637643832</c:v>
                </c:pt>
                <c:pt idx="1">
                  <c:v>5.5983670144109832</c:v>
                </c:pt>
                <c:pt idx="2">
                  <c:v>5.1643344513949367</c:v>
                </c:pt>
                <c:pt idx="3">
                  <c:v>3.5252492109155562</c:v>
                </c:pt>
                <c:pt idx="4">
                  <c:v>2.7927079623676856</c:v>
                </c:pt>
                <c:pt idx="5">
                  <c:v>2.0165165907278833</c:v>
                </c:pt>
                <c:pt idx="6">
                  <c:v>1.9489030936654845</c:v>
                </c:pt>
                <c:pt idx="7">
                  <c:v>2.0227165540697301</c:v>
                </c:pt>
                <c:pt idx="8">
                  <c:v>2.0950745950165417</c:v>
                </c:pt>
                <c:pt idx="9">
                  <c:v>2.1070658957913069</c:v>
                </c:pt>
                <c:pt idx="10">
                  <c:v>1.932442086646412</c:v>
                </c:pt>
                <c:pt idx="11">
                  <c:v>1.9414185928671952</c:v>
                </c:pt>
                <c:pt idx="12">
                  <c:v>2.0553137736301901</c:v>
                </c:pt>
                <c:pt idx="13">
                  <c:v>2.0262915243178066</c:v>
                </c:pt>
                <c:pt idx="14">
                  <c:v>1.98998473309144</c:v>
                </c:pt>
                <c:pt idx="15">
                  <c:v>1.9518943246110658</c:v>
                </c:pt>
                <c:pt idx="16">
                  <c:v>1.6643476085082223</c:v>
                </c:pt>
                <c:pt idx="17">
                  <c:v>1.7793161558010824</c:v>
                </c:pt>
                <c:pt idx="18">
                  <c:v>1.8619452437323791</c:v>
                </c:pt>
                <c:pt idx="19">
                  <c:v>1.814396079843632</c:v>
                </c:pt>
                <c:pt idx="20">
                  <c:v>1.8240351663790348</c:v>
                </c:pt>
                <c:pt idx="21">
                  <c:v>1.8718795015532896</c:v>
                </c:pt>
                <c:pt idx="22">
                  <c:v>1.7670084395259662</c:v>
                </c:pt>
                <c:pt idx="23">
                  <c:v>1.7506233951880228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9-418C-B8FB-FB1A145B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Rest - </a:t>
            </a:r>
            <a:r>
              <a:rPr lang="en-GB"/>
              <a:t>Liver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AA05_Rest!$D$2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AA05_Rest!$B$3:$B$26</c:f>
              <c:numCache>
                <c:formatCode>0.0000</c:formatCode>
                <c:ptCount val="24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AA05_Rest!$D$3:$D$26</c:f>
              <c:numCache>
                <c:formatCode>General</c:formatCode>
                <c:ptCount val="24"/>
                <c:pt idx="0">
                  <c:v>3.6997433382105149E-2</c:v>
                </c:pt>
                <c:pt idx="1">
                  <c:v>1.2829308721252515</c:v>
                </c:pt>
                <c:pt idx="2">
                  <c:v>1.6750032244587831</c:v>
                </c:pt>
                <c:pt idx="3">
                  <c:v>1.5656794081626522</c:v>
                </c:pt>
                <c:pt idx="4">
                  <c:v>1.6299924570667188</c:v>
                </c:pt>
                <c:pt idx="5">
                  <c:v>1.5159266857439961</c:v>
                </c:pt>
                <c:pt idx="6">
                  <c:v>1.633826098575154</c:v>
                </c:pt>
                <c:pt idx="7">
                  <c:v>1.9121543646461365</c:v>
                </c:pt>
                <c:pt idx="8">
                  <c:v>1.8923913215484645</c:v>
                </c:pt>
                <c:pt idx="9">
                  <c:v>1.9226844665044394</c:v>
                </c:pt>
                <c:pt idx="10">
                  <c:v>1.9693884740173677</c:v>
                </c:pt>
                <c:pt idx="11">
                  <c:v>2.063609039259108</c:v>
                </c:pt>
                <c:pt idx="12">
                  <c:v>2.2086521982863019</c:v>
                </c:pt>
                <c:pt idx="13">
                  <c:v>2.2871228843450297</c:v>
                </c:pt>
                <c:pt idx="14">
                  <c:v>2.373915443947626</c:v>
                </c:pt>
                <c:pt idx="15">
                  <c:v>2.3579482609429232</c:v>
                </c:pt>
                <c:pt idx="16">
                  <c:v>2.0190590849510572</c:v>
                </c:pt>
                <c:pt idx="17">
                  <c:v>2.1959560775665539</c:v>
                </c:pt>
                <c:pt idx="18">
                  <c:v>2.3655269440115316</c:v>
                </c:pt>
                <c:pt idx="19">
                  <c:v>2.3675919744569041</c:v>
                </c:pt>
                <c:pt idx="20">
                  <c:v>2.4036772808192972</c:v>
                </c:pt>
                <c:pt idx="21">
                  <c:v>2.5099491141969708</c:v>
                </c:pt>
                <c:pt idx="22">
                  <c:v>2.4081787438288833</c:v>
                </c:pt>
                <c:pt idx="23">
                  <c:v>2.3688009928724076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9-4E63-A709-38C7EA71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Rest - </a:t>
            </a:r>
            <a:r>
              <a:rPr lang="en-GB"/>
              <a:t>Lungs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AA05_Rest!$E$2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AA05_Rest!$B$3:$B$26</c:f>
              <c:numCache>
                <c:formatCode>0.0000</c:formatCode>
                <c:ptCount val="24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AA05_Rest!$E$3:$E$26</c:f>
              <c:numCache>
                <c:formatCode>General</c:formatCode>
                <c:ptCount val="24"/>
                <c:pt idx="0">
                  <c:v>5.7893714098429319E-2</c:v>
                </c:pt>
                <c:pt idx="1">
                  <c:v>3.1604485981711532</c:v>
                </c:pt>
                <c:pt idx="2">
                  <c:v>3.3718006308101716</c:v>
                </c:pt>
                <c:pt idx="3">
                  <c:v>2.2062880785811108</c:v>
                </c:pt>
                <c:pt idx="4">
                  <c:v>1.7051110619732515</c:v>
                </c:pt>
                <c:pt idx="5">
                  <c:v>1.2874195294320385</c:v>
                </c:pt>
                <c:pt idx="6">
                  <c:v>1.2394333314094792</c:v>
                </c:pt>
                <c:pt idx="7">
                  <c:v>1.3418487693751671</c:v>
                </c:pt>
                <c:pt idx="8">
                  <c:v>1.3219478497946135</c:v>
                </c:pt>
                <c:pt idx="9">
                  <c:v>1.3459004912806352</c:v>
                </c:pt>
                <c:pt idx="10">
                  <c:v>1.2657575111503165</c:v>
                </c:pt>
                <c:pt idx="11">
                  <c:v>1.2688162057462284</c:v>
                </c:pt>
                <c:pt idx="12">
                  <c:v>1.2901607792167546</c:v>
                </c:pt>
                <c:pt idx="13">
                  <c:v>1.321218911403979</c:v>
                </c:pt>
                <c:pt idx="14">
                  <c:v>1.2902365454169418</c:v>
                </c:pt>
                <c:pt idx="15">
                  <c:v>1.2740461097118103</c:v>
                </c:pt>
                <c:pt idx="16">
                  <c:v>1.0810512039059641</c:v>
                </c:pt>
                <c:pt idx="17">
                  <c:v>1.1410510296954099</c:v>
                </c:pt>
                <c:pt idx="18">
                  <c:v>1.1882774391953175</c:v>
                </c:pt>
                <c:pt idx="19">
                  <c:v>1.1461494300161439</c:v>
                </c:pt>
                <c:pt idx="20">
                  <c:v>1.1136664455906267</c:v>
                </c:pt>
                <c:pt idx="21">
                  <c:v>1.1210713673432029</c:v>
                </c:pt>
                <c:pt idx="22">
                  <c:v>1.0153349018905999</c:v>
                </c:pt>
                <c:pt idx="23">
                  <c:v>1.0028575421988608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9-46E6-8500-C0614076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Rest - </a:t>
            </a:r>
            <a:r>
              <a:rPr lang="en-GB"/>
              <a:t>Kidneys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AA05_Rest!$F$2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AA05_Rest!$B$3:$B$26</c:f>
              <c:numCache>
                <c:formatCode>0.0000</c:formatCode>
                <c:ptCount val="24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AA05_Rest!$F$3:$F$26</c:f>
              <c:numCache>
                <c:formatCode>General</c:formatCode>
                <c:ptCount val="24"/>
                <c:pt idx="0">
                  <c:v>9.5727958664555846E-3</c:v>
                </c:pt>
                <c:pt idx="1">
                  <c:v>0.50144174220375681</c:v>
                </c:pt>
                <c:pt idx="2">
                  <c:v>1.0392749152939063</c:v>
                </c:pt>
                <c:pt idx="3">
                  <c:v>1.1458835626002812</c:v>
                </c:pt>
                <c:pt idx="4">
                  <c:v>1.2680482265268109</c:v>
                </c:pt>
                <c:pt idx="5">
                  <c:v>1.1728224357563628</c:v>
                </c:pt>
                <c:pt idx="6">
                  <c:v>1.2556984298725793</c:v>
                </c:pt>
                <c:pt idx="7">
                  <c:v>1.4907834548691921</c:v>
                </c:pt>
                <c:pt idx="8">
                  <c:v>1.4109682859698542</c:v>
                </c:pt>
                <c:pt idx="9">
                  <c:v>1.4764389413776227</c:v>
                </c:pt>
                <c:pt idx="10">
                  <c:v>1.5298087805184784</c:v>
                </c:pt>
                <c:pt idx="11">
                  <c:v>1.6284961302115524</c:v>
                </c:pt>
                <c:pt idx="12">
                  <c:v>1.7358290594086407</c:v>
                </c:pt>
                <c:pt idx="13">
                  <c:v>1.7923243364749568</c:v>
                </c:pt>
                <c:pt idx="14">
                  <c:v>1.8033068168414079</c:v>
                </c:pt>
                <c:pt idx="15">
                  <c:v>1.7493974507101988</c:v>
                </c:pt>
                <c:pt idx="16">
                  <c:v>1.4986581681303979</c:v>
                </c:pt>
                <c:pt idx="17">
                  <c:v>1.6156983227319497</c:v>
                </c:pt>
                <c:pt idx="18">
                  <c:v>1.7381287171281092</c:v>
                </c:pt>
                <c:pt idx="19">
                  <c:v>1.6933025253762464</c:v>
                </c:pt>
                <c:pt idx="20">
                  <c:v>1.6886936504342478</c:v>
                </c:pt>
                <c:pt idx="21">
                  <c:v>1.6834717992351547</c:v>
                </c:pt>
                <c:pt idx="22">
                  <c:v>1.543478935827407</c:v>
                </c:pt>
                <c:pt idx="23">
                  <c:v>1.4990797109391862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3-4A75-A675-2E35A3E1E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Rest - </a:t>
            </a:r>
            <a:r>
              <a:rPr lang="en-GB"/>
              <a:t>Femur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AA05_Rest!$B$3:$B$26</c:f>
              <c:numCache>
                <c:formatCode>0.0000</c:formatCode>
                <c:ptCount val="24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AA05_Rest!$G$3:$G$26</c:f>
              <c:numCache>
                <c:formatCode>General</c:formatCode>
                <c:ptCount val="24"/>
                <c:pt idx="0">
                  <c:v>3.6111786679535863E-4</c:v>
                </c:pt>
                <c:pt idx="1">
                  <c:v>0.41872113138317235</c:v>
                </c:pt>
                <c:pt idx="2">
                  <c:v>1.2186486615446641</c:v>
                </c:pt>
                <c:pt idx="3">
                  <c:v>1.5256120896273426</c:v>
                </c:pt>
                <c:pt idx="4">
                  <c:v>1.7039339956559165</c:v>
                </c:pt>
                <c:pt idx="5">
                  <c:v>1.4026169115833766</c:v>
                </c:pt>
                <c:pt idx="6">
                  <c:v>1.5286448361103329</c:v>
                </c:pt>
                <c:pt idx="7">
                  <c:v>1.7228577251436794</c:v>
                </c:pt>
                <c:pt idx="8">
                  <c:v>1.5162087338082544</c:v>
                </c:pt>
                <c:pt idx="9">
                  <c:v>1.6224207718685899</c:v>
                </c:pt>
                <c:pt idx="10">
                  <c:v>1.611825091133734</c:v>
                </c:pt>
                <c:pt idx="11">
                  <c:v>1.724733760931737</c:v>
                </c:pt>
                <c:pt idx="12">
                  <c:v>1.7765980276246511</c:v>
                </c:pt>
                <c:pt idx="13">
                  <c:v>1.7944266676299179</c:v>
                </c:pt>
                <c:pt idx="14">
                  <c:v>1.6154317607444761</c:v>
                </c:pt>
                <c:pt idx="15">
                  <c:v>1.7310847475947897</c:v>
                </c:pt>
                <c:pt idx="16">
                  <c:v>1.4778491028113241</c:v>
                </c:pt>
                <c:pt idx="17">
                  <c:v>1.6079952960923547</c:v>
                </c:pt>
                <c:pt idx="18">
                  <c:v>1.6103130441631313</c:v>
                </c:pt>
                <c:pt idx="19">
                  <c:v>1.5860777510653834</c:v>
                </c:pt>
                <c:pt idx="20">
                  <c:v>1.5816744763724349</c:v>
                </c:pt>
                <c:pt idx="21">
                  <c:v>1.6067608288026503</c:v>
                </c:pt>
                <c:pt idx="22">
                  <c:v>1.4983692783307661</c:v>
                </c:pt>
                <c:pt idx="23">
                  <c:v>1.4918488655609805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3-4214-A4C7-BF861E005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Rest - </a:t>
            </a:r>
            <a:r>
              <a:rPr lang="en-GB"/>
              <a:t>Vena Cava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AA05_Rest!$B$3:$B$26</c:f>
              <c:numCache>
                <c:formatCode>0.0000</c:formatCode>
                <c:ptCount val="24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AA05_Rest!$H$3:$H$26</c:f>
              <c:numCache>
                <c:formatCode>General</c:formatCode>
                <c:ptCount val="24"/>
                <c:pt idx="0">
                  <c:v>0.57143644658101844</c:v>
                </c:pt>
                <c:pt idx="1">
                  <c:v>7.2179356946743471</c:v>
                </c:pt>
                <c:pt idx="2">
                  <c:v>3.9273063352049422</c:v>
                </c:pt>
                <c:pt idx="3">
                  <c:v>2.1906640990719048</c:v>
                </c:pt>
                <c:pt idx="4">
                  <c:v>1.8780166702092944</c:v>
                </c:pt>
                <c:pt idx="5">
                  <c:v>1.6403042517056659</c:v>
                </c:pt>
                <c:pt idx="6">
                  <c:v>1.590678873210545</c:v>
                </c:pt>
                <c:pt idx="7">
                  <c:v>1.8327014078713944</c:v>
                </c:pt>
                <c:pt idx="8">
                  <c:v>2.2636146191149669</c:v>
                </c:pt>
                <c:pt idx="9">
                  <c:v>2.1363776284463349</c:v>
                </c:pt>
                <c:pt idx="10">
                  <c:v>1.6579842563384044</c:v>
                </c:pt>
                <c:pt idx="11">
                  <c:v>1.8983699965072802</c:v>
                </c:pt>
                <c:pt idx="12">
                  <c:v>1.7254077248404338</c:v>
                </c:pt>
                <c:pt idx="13">
                  <c:v>1.8323897936895559</c:v>
                </c:pt>
                <c:pt idx="14">
                  <c:v>1.8404753616709473</c:v>
                </c:pt>
                <c:pt idx="15">
                  <c:v>1.9158039899438304</c:v>
                </c:pt>
                <c:pt idx="16">
                  <c:v>1.6981824857955861</c:v>
                </c:pt>
                <c:pt idx="17">
                  <c:v>1.5607114293655175</c:v>
                </c:pt>
                <c:pt idx="18">
                  <c:v>1.7252273166298959</c:v>
                </c:pt>
                <c:pt idx="19">
                  <c:v>1.6899329103500691</c:v>
                </c:pt>
                <c:pt idx="20">
                  <c:v>1.5877185384830783</c:v>
                </c:pt>
                <c:pt idx="21">
                  <c:v>1.6685463370280924</c:v>
                </c:pt>
                <c:pt idx="22">
                  <c:v>1.5313868947798621</c:v>
                </c:pt>
                <c:pt idx="23">
                  <c:v>1.5436103710811424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1-47DE-9331-A5DC5B61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Stress - </a:t>
            </a:r>
            <a:r>
              <a:rPr lang="en-GB"/>
              <a:t>All Organs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AA05_Stress!$C$2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AA05_Stress!$B$3:$B$27</c:f>
              <c:numCache>
                <c:formatCode>0.0000</c:formatCode>
                <c:ptCount val="25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AA05_Stress!$C$3:$C$27</c:f>
              <c:numCache>
                <c:formatCode>General</c:formatCode>
                <c:ptCount val="25"/>
                <c:pt idx="0">
                  <c:v>1.1093742229583647</c:v>
                </c:pt>
                <c:pt idx="1">
                  <c:v>3.3773844361991414</c:v>
                </c:pt>
                <c:pt idx="2">
                  <c:v>3.2391181760135148</c:v>
                </c:pt>
                <c:pt idx="3">
                  <c:v>3.0328998449244979</c:v>
                </c:pt>
                <c:pt idx="4">
                  <c:v>2.9227239834466192</c:v>
                </c:pt>
                <c:pt idx="5">
                  <c:v>2.7577129691542619</c:v>
                </c:pt>
                <c:pt idx="6">
                  <c:v>2.9124938075833491</c:v>
                </c:pt>
                <c:pt idx="7">
                  <c:v>3.4517863279140291</c:v>
                </c:pt>
                <c:pt idx="8">
                  <c:v>3.2717628419760589</c:v>
                </c:pt>
                <c:pt idx="9">
                  <c:v>3.1791351412004247</c:v>
                </c:pt>
                <c:pt idx="10">
                  <c:v>2.9100752044537925</c:v>
                </c:pt>
                <c:pt idx="11">
                  <c:v>2.6638124632442892</c:v>
                </c:pt>
                <c:pt idx="12">
                  <c:v>2.8532125294074162</c:v>
                </c:pt>
                <c:pt idx="13">
                  <c:v>2.8097063789284116</c:v>
                </c:pt>
                <c:pt idx="14">
                  <c:v>2.8800260580182488</c:v>
                </c:pt>
                <c:pt idx="15">
                  <c:v>2.8189854849968214</c:v>
                </c:pt>
                <c:pt idx="16">
                  <c:v>2.7013390382735754</c:v>
                </c:pt>
                <c:pt idx="17">
                  <c:v>2.7597798972176943</c:v>
                </c:pt>
                <c:pt idx="18">
                  <c:v>2.6767254679047183</c:v>
                </c:pt>
                <c:pt idx="19">
                  <c:v>2.583668151551878</c:v>
                </c:pt>
                <c:pt idx="20">
                  <c:v>2.4808441952771636</c:v>
                </c:pt>
                <c:pt idx="21">
                  <c:v>2.4382867838739339</c:v>
                </c:pt>
                <c:pt idx="22">
                  <c:v>2.4872806232894482</c:v>
                </c:pt>
                <c:pt idx="23">
                  <c:v>2.5791905022692405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9-4BEE-9634-795127EA5F27}"/>
            </c:ext>
          </c:extLst>
        </c:ser>
        <c:ser>
          <c:idx val="1"/>
          <c:order val="1"/>
          <c:tx>
            <c:strRef>
              <c:f>AA05_Stress!$D$2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AA05_Stress!$B$3:$B$27</c:f>
              <c:numCache>
                <c:formatCode>0.0000</c:formatCode>
                <c:ptCount val="25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AA05_Stress!$D$3:$D$27</c:f>
              <c:numCache>
                <c:formatCode>General</c:formatCode>
                <c:ptCount val="25"/>
                <c:pt idx="0">
                  <c:v>1.2965998745438276</c:v>
                </c:pt>
                <c:pt idx="1">
                  <c:v>1.8771437249976528</c:v>
                </c:pt>
                <c:pt idx="2">
                  <c:v>2.0582989557922238</c:v>
                </c:pt>
                <c:pt idx="3">
                  <c:v>2.0022240662767579</c:v>
                </c:pt>
                <c:pt idx="4">
                  <c:v>2.0509667355237529</c:v>
                </c:pt>
                <c:pt idx="5">
                  <c:v>1.9729935553130877</c:v>
                </c:pt>
                <c:pt idx="6">
                  <c:v>2.3008699371768526</c:v>
                </c:pt>
                <c:pt idx="7">
                  <c:v>2.6282846314295205</c:v>
                </c:pt>
                <c:pt idx="8">
                  <c:v>2.5884065152325846</c:v>
                </c:pt>
                <c:pt idx="9">
                  <c:v>2.5989766021999672</c:v>
                </c:pt>
                <c:pt idx="10">
                  <c:v>2.5042282421945061</c:v>
                </c:pt>
                <c:pt idx="11">
                  <c:v>2.3815009915555154</c:v>
                </c:pt>
                <c:pt idx="12">
                  <c:v>2.5358847626297045</c:v>
                </c:pt>
                <c:pt idx="13">
                  <c:v>2.5413311918240487</c:v>
                </c:pt>
                <c:pt idx="14">
                  <c:v>2.5591802279609621</c:v>
                </c:pt>
                <c:pt idx="15">
                  <c:v>2.5377229528432608</c:v>
                </c:pt>
                <c:pt idx="16">
                  <c:v>2.5714686433091751</c:v>
                </c:pt>
                <c:pt idx="17">
                  <c:v>2.5431976265830918</c:v>
                </c:pt>
                <c:pt idx="18">
                  <c:v>2.5132326315692635</c:v>
                </c:pt>
                <c:pt idx="19">
                  <c:v>2.5096290651873114</c:v>
                </c:pt>
                <c:pt idx="20">
                  <c:v>2.4432375486696256</c:v>
                </c:pt>
                <c:pt idx="21">
                  <c:v>2.4276026547411127</c:v>
                </c:pt>
                <c:pt idx="22">
                  <c:v>2.4373063212250625</c:v>
                </c:pt>
                <c:pt idx="23">
                  <c:v>2.4432031341359464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9-4BEE-9634-795127EA5F27}"/>
            </c:ext>
          </c:extLst>
        </c:ser>
        <c:ser>
          <c:idx val="2"/>
          <c:order val="2"/>
          <c:tx>
            <c:strRef>
              <c:f>AA05_Stress!$E$2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AA05_Stress!$B$3:$B$27</c:f>
              <c:numCache>
                <c:formatCode>0.0000</c:formatCode>
                <c:ptCount val="25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AA05_Stress!$E$3:$E$27</c:f>
              <c:numCache>
                <c:formatCode>General</c:formatCode>
                <c:ptCount val="25"/>
                <c:pt idx="0">
                  <c:v>0.49346601344496827</c:v>
                </c:pt>
                <c:pt idx="1">
                  <c:v>1.6115360922664279</c:v>
                </c:pt>
                <c:pt idx="2">
                  <c:v>1.5660123134859427</c:v>
                </c:pt>
                <c:pt idx="3">
                  <c:v>1.4193302910917429</c:v>
                </c:pt>
                <c:pt idx="4">
                  <c:v>1.4558076481892026</c:v>
                </c:pt>
                <c:pt idx="5">
                  <c:v>1.40160727809523</c:v>
                </c:pt>
                <c:pt idx="6">
                  <c:v>1.474144473634825</c:v>
                </c:pt>
                <c:pt idx="7">
                  <c:v>1.6133600135684902</c:v>
                </c:pt>
                <c:pt idx="8">
                  <c:v>1.6666923324817189</c:v>
                </c:pt>
                <c:pt idx="9">
                  <c:v>1.6557838814025398</c:v>
                </c:pt>
                <c:pt idx="10">
                  <c:v>1.5577046993710801</c:v>
                </c:pt>
                <c:pt idx="11">
                  <c:v>1.4834780214320318</c:v>
                </c:pt>
                <c:pt idx="12">
                  <c:v>1.6355754606299191</c:v>
                </c:pt>
                <c:pt idx="13">
                  <c:v>1.6375574070420917</c:v>
                </c:pt>
                <c:pt idx="14">
                  <c:v>1.6452663940340253</c:v>
                </c:pt>
                <c:pt idx="15">
                  <c:v>1.6314314241155425</c:v>
                </c:pt>
                <c:pt idx="16">
                  <c:v>1.6569266077344571</c:v>
                </c:pt>
                <c:pt idx="17">
                  <c:v>1.6241123213498556</c:v>
                </c:pt>
                <c:pt idx="18">
                  <c:v>1.5787307858777055</c:v>
                </c:pt>
                <c:pt idx="19">
                  <c:v>1.5739650246220558</c:v>
                </c:pt>
                <c:pt idx="20">
                  <c:v>1.5554098326854657</c:v>
                </c:pt>
                <c:pt idx="21">
                  <c:v>1.5409050287347994</c:v>
                </c:pt>
                <c:pt idx="22">
                  <c:v>1.5534305902546528</c:v>
                </c:pt>
                <c:pt idx="23">
                  <c:v>1.5686731173287682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49-4BEE-9634-795127EA5F27}"/>
            </c:ext>
          </c:extLst>
        </c:ser>
        <c:ser>
          <c:idx val="3"/>
          <c:order val="3"/>
          <c:tx>
            <c:strRef>
              <c:f>AA05_Stress!$F$2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AA05_Stress!$B$3:$B$27</c:f>
              <c:numCache>
                <c:formatCode>0.0000</c:formatCode>
                <c:ptCount val="25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AA05_Stress!$F$3:$F$27</c:f>
              <c:numCache>
                <c:formatCode>General</c:formatCode>
                <c:ptCount val="25"/>
                <c:pt idx="0">
                  <c:v>0.87793565559784925</c:v>
                </c:pt>
                <c:pt idx="1">
                  <c:v>1.2851388960927113</c:v>
                </c:pt>
                <c:pt idx="2">
                  <c:v>1.6103725891146587</c:v>
                </c:pt>
                <c:pt idx="3">
                  <c:v>1.5207929778330274</c:v>
                </c:pt>
                <c:pt idx="4">
                  <c:v>1.5495424045681123</c:v>
                </c:pt>
                <c:pt idx="5">
                  <c:v>1.5562560151612004</c:v>
                </c:pt>
                <c:pt idx="6">
                  <c:v>1.6678528613159962</c:v>
                </c:pt>
                <c:pt idx="7">
                  <c:v>1.7451846975746161</c:v>
                </c:pt>
                <c:pt idx="8">
                  <c:v>1.7380019217242049</c:v>
                </c:pt>
                <c:pt idx="9">
                  <c:v>1.8066438284333812</c:v>
                </c:pt>
                <c:pt idx="10">
                  <c:v>1.6764537479718264</c:v>
                </c:pt>
                <c:pt idx="11">
                  <c:v>1.6063999605890125</c:v>
                </c:pt>
                <c:pt idx="12">
                  <c:v>1.7755998834734761</c:v>
                </c:pt>
                <c:pt idx="13">
                  <c:v>1.7846571886659723</c:v>
                </c:pt>
                <c:pt idx="14">
                  <c:v>1.7443117977045275</c:v>
                </c:pt>
                <c:pt idx="15">
                  <c:v>1.7783623318419142</c:v>
                </c:pt>
                <c:pt idx="16">
                  <c:v>1.7883954475456667</c:v>
                </c:pt>
                <c:pt idx="17">
                  <c:v>1.7285406233635141</c:v>
                </c:pt>
                <c:pt idx="18">
                  <c:v>1.7917933178927574</c:v>
                </c:pt>
                <c:pt idx="19">
                  <c:v>1.775850587374171</c:v>
                </c:pt>
                <c:pt idx="20">
                  <c:v>1.734808589182858</c:v>
                </c:pt>
                <c:pt idx="21">
                  <c:v>1.7131118886375019</c:v>
                </c:pt>
                <c:pt idx="22">
                  <c:v>1.7210997019283276</c:v>
                </c:pt>
                <c:pt idx="23">
                  <c:v>1.7318357591599456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49-4BEE-9634-795127EA5F27}"/>
            </c:ext>
          </c:extLst>
        </c:ser>
        <c:ser>
          <c:idx val="4"/>
          <c:order val="4"/>
          <c:tx>
            <c:strRef>
              <c:f>AA05_Stress!$G$2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AA05_Stress!$B$3:$B$27</c:f>
              <c:numCache>
                <c:formatCode>0.0000</c:formatCode>
                <c:ptCount val="25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AA05_Stress!$G$3:$G$27</c:f>
              <c:numCache>
                <c:formatCode>General</c:formatCode>
                <c:ptCount val="25"/>
                <c:pt idx="0">
                  <c:v>0.89939984598821798</c:v>
                </c:pt>
                <c:pt idx="1">
                  <c:v>1.0700993618405292</c:v>
                </c:pt>
                <c:pt idx="2">
                  <c:v>1.2585110890247666</c:v>
                </c:pt>
                <c:pt idx="3">
                  <c:v>1.2365611008845345</c:v>
                </c:pt>
                <c:pt idx="4">
                  <c:v>1.2088573553902247</c:v>
                </c:pt>
                <c:pt idx="5">
                  <c:v>1.1776451038666662</c:v>
                </c:pt>
                <c:pt idx="6">
                  <c:v>1.2337280389822511</c:v>
                </c:pt>
                <c:pt idx="7">
                  <c:v>1.2717676958695727</c:v>
                </c:pt>
                <c:pt idx="8">
                  <c:v>1.234253723092323</c:v>
                </c:pt>
                <c:pt idx="9">
                  <c:v>1.2861033717075601</c:v>
                </c:pt>
                <c:pt idx="10">
                  <c:v>1.2393937002392159</c:v>
                </c:pt>
                <c:pt idx="11">
                  <c:v>1.1276261343367604</c:v>
                </c:pt>
                <c:pt idx="12">
                  <c:v>1.192754664626049</c:v>
                </c:pt>
                <c:pt idx="13">
                  <c:v>1.2479556405109302</c:v>
                </c:pt>
                <c:pt idx="14">
                  <c:v>1.2699160967358425</c:v>
                </c:pt>
                <c:pt idx="15">
                  <c:v>1.3419751743038633</c:v>
                </c:pt>
                <c:pt idx="16">
                  <c:v>1.2708128314482696</c:v>
                </c:pt>
                <c:pt idx="17">
                  <c:v>1.250287697635875</c:v>
                </c:pt>
                <c:pt idx="18">
                  <c:v>1.3617345711010866</c:v>
                </c:pt>
                <c:pt idx="19">
                  <c:v>1.2005576355864533</c:v>
                </c:pt>
                <c:pt idx="20">
                  <c:v>1.2208130260219772</c:v>
                </c:pt>
                <c:pt idx="21">
                  <c:v>1.2589243864681916</c:v>
                </c:pt>
                <c:pt idx="22">
                  <c:v>1.2761025791526839</c:v>
                </c:pt>
                <c:pt idx="23">
                  <c:v>1.2607482866889959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49-4BEE-9634-795127EA5F27}"/>
            </c:ext>
          </c:extLst>
        </c:ser>
        <c:ser>
          <c:idx val="5"/>
          <c:order val="5"/>
          <c:tx>
            <c:strRef>
              <c:f>AA05_Stress!$H$2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AA05_Stress!$B$3:$B$27</c:f>
              <c:numCache>
                <c:formatCode>0.0000</c:formatCode>
                <c:ptCount val="25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AA05_Stress!$H$3:$H$27</c:f>
              <c:numCache>
                <c:formatCode>General</c:formatCode>
                <c:ptCount val="25"/>
                <c:pt idx="0">
                  <c:v>1.281399467203197</c:v>
                </c:pt>
                <c:pt idx="1">
                  <c:v>4.5100685372488414</c:v>
                </c:pt>
                <c:pt idx="2">
                  <c:v>1.6353599897117441</c:v>
                </c:pt>
                <c:pt idx="3">
                  <c:v>1.4920322366627563</c:v>
                </c:pt>
                <c:pt idx="4">
                  <c:v>1.6111599455799652</c:v>
                </c:pt>
                <c:pt idx="5">
                  <c:v>1.7545000993689646</c:v>
                </c:pt>
                <c:pt idx="6">
                  <c:v>3.0518159163764853</c:v>
                </c:pt>
                <c:pt idx="7">
                  <c:v>2.4259195661632091</c:v>
                </c:pt>
                <c:pt idx="8">
                  <c:v>2.2440131109395023</c:v>
                </c:pt>
                <c:pt idx="9">
                  <c:v>2.0998979108998057</c:v>
                </c:pt>
                <c:pt idx="10">
                  <c:v>1.9767399614789694</c:v>
                </c:pt>
                <c:pt idx="11">
                  <c:v>1.8871942178583825</c:v>
                </c:pt>
                <c:pt idx="12">
                  <c:v>2.1661550647794341</c:v>
                </c:pt>
                <c:pt idx="13">
                  <c:v>2.1467851088820016</c:v>
                </c:pt>
                <c:pt idx="14">
                  <c:v>2.230669914687494</c:v>
                </c:pt>
                <c:pt idx="15">
                  <c:v>1.9742288116267097</c:v>
                </c:pt>
                <c:pt idx="16">
                  <c:v>1.9063285596956026</c:v>
                </c:pt>
                <c:pt idx="17">
                  <c:v>1.9417264720574592</c:v>
                </c:pt>
                <c:pt idx="18">
                  <c:v>1.9379318456140442</c:v>
                </c:pt>
                <c:pt idx="19">
                  <c:v>1.949476934564434</c:v>
                </c:pt>
                <c:pt idx="20">
                  <c:v>1.8513808807061525</c:v>
                </c:pt>
                <c:pt idx="21">
                  <c:v>1.8596149720735626</c:v>
                </c:pt>
                <c:pt idx="22">
                  <c:v>1.8147738961932081</c:v>
                </c:pt>
                <c:pt idx="23">
                  <c:v>1.8212284813690167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2-4807-A847-238BD8EC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Stress - </a:t>
            </a:r>
            <a:r>
              <a:rPr lang="en-GB"/>
              <a:t>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AA05_Stress!$C$2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AA05_Stress!$B$3:$B$27</c:f>
              <c:numCache>
                <c:formatCode>0.0000</c:formatCode>
                <c:ptCount val="25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AA05_Stress!$C$3:$C$27</c:f>
              <c:numCache>
                <c:formatCode>General</c:formatCode>
                <c:ptCount val="25"/>
                <c:pt idx="0">
                  <c:v>1.1093742229583647</c:v>
                </c:pt>
                <c:pt idx="1">
                  <c:v>3.3773844361991414</c:v>
                </c:pt>
                <c:pt idx="2">
                  <c:v>3.2391181760135148</c:v>
                </c:pt>
                <c:pt idx="3">
                  <c:v>3.0328998449244979</c:v>
                </c:pt>
                <c:pt idx="4">
                  <c:v>2.9227239834466192</c:v>
                </c:pt>
                <c:pt idx="5">
                  <c:v>2.7577129691542619</c:v>
                </c:pt>
                <c:pt idx="6">
                  <c:v>2.9124938075833491</c:v>
                </c:pt>
                <c:pt idx="7">
                  <c:v>3.4517863279140291</c:v>
                </c:pt>
                <c:pt idx="8">
                  <c:v>3.2717628419760589</c:v>
                </c:pt>
                <c:pt idx="9">
                  <c:v>3.1791351412004247</c:v>
                </c:pt>
                <c:pt idx="10">
                  <c:v>2.9100752044537925</c:v>
                </c:pt>
                <c:pt idx="11">
                  <c:v>2.6638124632442892</c:v>
                </c:pt>
                <c:pt idx="12">
                  <c:v>2.8532125294074162</c:v>
                </c:pt>
                <c:pt idx="13">
                  <c:v>2.8097063789284116</c:v>
                </c:pt>
                <c:pt idx="14">
                  <c:v>2.8800260580182488</c:v>
                </c:pt>
                <c:pt idx="15">
                  <c:v>2.8189854849968214</c:v>
                </c:pt>
                <c:pt idx="16">
                  <c:v>2.7013390382735754</c:v>
                </c:pt>
                <c:pt idx="17">
                  <c:v>2.7597798972176943</c:v>
                </c:pt>
                <c:pt idx="18">
                  <c:v>2.6767254679047183</c:v>
                </c:pt>
                <c:pt idx="19">
                  <c:v>2.583668151551878</c:v>
                </c:pt>
                <c:pt idx="20">
                  <c:v>2.4808441952771636</c:v>
                </c:pt>
                <c:pt idx="21">
                  <c:v>2.4382867838739339</c:v>
                </c:pt>
                <c:pt idx="22">
                  <c:v>2.4872806232894482</c:v>
                </c:pt>
                <c:pt idx="23">
                  <c:v>2.5791905022692405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E-4F01-8D4F-6ABD28E0B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Stress - </a:t>
            </a:r>
            <a:r>
              <a:rPr lang="en-GB"/>
              <a:t>Liver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AA05_Stress!$D$2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AA05_Stress!$B$3:$B$27</c:f>
              <c:numCache>
                <c:formatCode>0.0000</c:formatCode>
                <c:ptCount val="25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AA05_Stress!$D$3:$D$27</c:f>
              <c:numCache>
                <c:formatCode>General</c:formatCode>
                <c:ptCount val="25"/>
                <c:pt idx="0">
                  <c:v>1.2965998745438276</c:v>
                </c:pt>
                <c:pt idx="1">
                  <c:v>1.8771437249976528</c:v>
                </c:pt>
                <c:pt idx="2">
                  <c:v>2.0582989557922238</c:v>
                </c:pt>
                <c:pt idx="3">
                  <c:v>2.0022240662767579</c:v>
                </c:pt>
                <c:pt idx="4">
                  <c:v>2.0509667355237529</c:v>
                </c:pt>
                <c:pt idx="5">
                  <c:v>1.9729935553130877</c:v>
                </c:pt>
                <c:pt idx="6">
                  <c:v>2.3008699371768526</c:v>
                </c:pt>
                <c:pt idx="7">
                  <c:v>2.6282846314295205</c:v>
                </c:pt>
                <c:pt idx="8">
                  <c:v>2.5884065152325846</c:v>
                </c:pt>
                <c:pt idx="9">
                  <c:v>2.5989766021999672</c:v>
                </c:pt>
                <c:pt idx="10">
                  <c:v>2.5042282421945061</c:v>
                </c:pt>
                <c:pt idx="11">
                  <c:v>2.3815009915555154</c:v>
                </c:pt>
                <c:pt idx="12">
                  <c:v>2.5358847626297045</c:v>
                </c:pt>
                <c:pt idx="13">
                  <c:v>2.5413311918240487</c:v>
                </c:pt>
                <c:pt idx="14">
                  <c:v>2.5591802279609621</c:v>
                </c:pt>
                <c:pt idx="15">
                  <c:v>2.5377229528432608</c:v>
                </c:pt>
                <c:pt idx="16">
                  <c:v>2.5714686433091751</c:v>
                </c:pt>
                <c:pt idx="17">
                  <c:v>2.5431976265830918</c:v>
                </c:pt>
                <c:pt idx="18">
                  <c:v>2.5132326315692635</c:v>
                </c:pt>
                <c:pt idx="19">
                  <c:v>2.5096290651873114</c:v>
                </c:pt>
                <c:pt idx="20">
                  <c:v>2.4432375486696256</c:v>
                </c:pt>
                <c:pt idx="21">
                  <c:v>2.4276026547411127</c:v>
                </c:pt>
                <c:pt idx="22">
                  <c:v>2.4373063212250625</c:v>
                </c:pt>
                <c:pt idx="23">
                  <c:v>2.4432031341359464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6-43CD-BC2D-9D1E3C3D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Rest - </a:t>
            </a:r>
            <a:r>
              <a:rPr lang="en-GB"/>
              <a:t>Femur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AA01_Rest!$G$2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AA01_Rest!$G$3:$G$28</c:f>
              <c:numCache>
                <c:formatCode>General</c:formatCode>
                <c:ptCount val="26"/>
                <c:pt idx="0">
                  <c:v>3.4552419892199724E-3</c:v>
                </c:pt>
                <c:pt idx="1">
                  <c:v>0.91427079599133432</c:v>
                </c:pt>
                <c:pt idx="2">
                  <c:v>1.0855681262642483</c:v>
                </c:pt>
                <c:pt idx="3">
                  <c:v>1.1313951572237624</c:v>
                </c:pt>
                <c:pt idx="4">
                  <c:v>1.1773434111851944</c:v>
                </c:pt>
                <c:pt idx="5">
                  <c:v>1.1596521649416487</c:v>
                </c:pt>
                <c:pt idx="6">
                  <c:v>1.1408812303771732</c:v>
                </c:pt>
                <c:pt idx="7">
                  <c:v>1.1343324041443772</c:v>
                </c:pt>
                <c:pt idx="8">
                  <c:v>1.1665856588159502</c:v>
                </c:pt>
                <c:pt idx="9">
                  <c:v>1.0803086600754419</c:v>
                </c:pt>
                <c:pt idx="10">
                  <c:v>1.039849726926763</c:v>
                </c:pt>
                <c:pt idx="11">
                  <c:v>1.1255999585554295</c:v>
                </c:pt>
                <c:pt idx="12">
                  <c:v>1.1959947752216908</c:v>
                </c:pt>
                <c:pt idx="13">
                  <c:v>1.067734015397064</c:v>
                </c:pt>
                <c:pt idx="14">
                  <c:v>1.0435638410680219</c:v>
                </c:pt>
                <c:pt idx="15">
                  <c:v>1.0510315756944033</c:v>
                </c:pt>
                <c:pt idx="16">
                  <c:v>1.0727728572398272</c:v>
                </c:pt>
                <c:pt idx="17">
                  <c:v>1.0536333995541953</c:v>
                </c:pt>
                <c:pt idx="18">
                  <c:v>1.019520016482351</c:v>
                </c:pt>
                <c:pt idx="19">
                  <c:v>0.98000975511907318</c:v>
                </c:pt>
                <c:pt idx="20">
                  <c:v>0.99167956250879541</c:v>
                </c:pt>
                <c:pt idx="21">
                  <c:v>0.99962917353865621</c:v>
                </c:pt>
                <c:pt idx="22">
                  <c:v>0.97719384865247938</c:v>
                </c:pt>
                <c:pt idx="23">
                  <c:v>0.96668627998021317</c:v>
                </c:pt>
                <c:pt idx="24">
                  <c:v>0.94982127027727203</c:v>
                </c:pt>
                <c:pt idx="25">
                  <c:v>0.96446653724370501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C-436B-AE06-577363B0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Stress - </a:t>
            </a:r>
            <a:r>
              <a:rPr lang="en-GB"/>
              <a:t>Lungs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AA05_Stress!$E$2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AA05_Stress!$B$3:$B$27</c:f>
              <c:numCache>
                <c:formatCode>0.0000</c:formatCode>
                <c:ptCount val="25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AA05_Stress!$E$3:$E$27</c:f>
              <c:numCache>
                <c:formatCode>General</c:formatCode>
                <c:ptCount val="25"/>
                <c:pt idx="0">
                  <c:v>0.49346601344496827</c:v>
                </c:pt>
                <c:pt idx="1">
                  <c:v>1.6115360922664279</c:v>
                </c:pt>
                <c:pt idx="2">
                  <c:v>1.5660123134859427</c:v>
                </c:pt>
                <c:pt idx="3">
                  <c:v>1.4193302910917429</c:v>
                </c:pt>
                <c:pt idx="4">
                  <c:v>1.4558076481892026</c:v>
                </c:pt>
                <c:pt idx="5">
                  <c:v>1.40160727809523</c:v>
                </c:pt>
                <c:pt idx="6">
                  <c:v>1.474144473634825</c:v>
                </c:pt>
                <c:pt idx="7">
                  <c:v>1.6133600135684902</c:v>
                </c:pt>
                <c:pt idx="8">
                  <c:v>1.6666923324817189</c:v>
                </c:pt>
                <c:pt idx="9">
                  <c:v>1.6557838814025398</c:v>
                </c:pt>
                <c:pt idx="10">
                  <c:v>1.5577046993710801</c:v>
                </c:pt>
                <c:pt idx="11">
                  <c:v>1.4834780214320318</c:v>
                </c:pt>
                <c:pt idx="12">
                  <c:v>1.6355754606299191</c:v>
                </c:pt>
                <c:pt idx="13">
                  <c:v>1.6375574070420917</c:v>
                </c:pt>
                <c:pt idx="14">
                  <c:v>1.6452663940340253</c:v>
                </c:pt>
                <c:pt idx="15">
                  <c:v>1.6314314241155425</c:v>
                </c:pt>
                <c:pt idx="16">
                  <c:v>1.6569266077344571</c:v>
                </c:pt>
                <c:pt idx="17">
                  <c:v>1.6241123213498556</c:v>
                </c:pt>
                <c:pt idx="18">
                  <c:v>1.5787307858777055</c:v>
                </c:pt>
                <c:pt idx="19">
                  <c:v>1.5739650246220558</c:v>
                </c:pt>
                <c:pt idx="20">
                  <c:v>1.5554098326854657</c:v>
                </c:pt>
                <c:pt idx="21">
                  <c:v>1.5409050287347994</c:v>
                </c:pt>
                <c:pt idx="22">
                  <c:v>1.5534305902546528</c:v>
                </c:pt>
                <c:pt idx="23">
                  <c:v>1.5686731173287682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4-4F69-A1F8-FAD4AEDC7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Stress - </a:t>
            </a:r>
            <a:r>
              <a:rPr lang="en-GB"/>
              <a:t>Kidneys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AA05_Stress!$F$2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AA05_Stress!$B$3:$B$27</c:f>
              <c:numCache>
                <c:formatCode>0.0000</c:formatCode>
                <c:ptCount val="25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AA05_Stress!$F$3:$F$27</c:f>
              <c:numCache>
                <c:formatCode>General</c:formatCode>
                <c:ptCount val="25"/>
                <c:pt idx="0">
                  <c:v>0.87793565559784925</c:v>
                </c:pt>
                <c:pt idx="1">
                  <c:v>1.2851388960927113</c:v>
                </c:pt>
                <c:pt idx="2">
                  <c:v>1.6103725891146587</c:v>
                </c:pt>
                <c:pt idx="3">
                  <c:v>1.5207929778330274</c:v>
                </c:pt>
                <c:pt idx="4">
                  <c:v>1.5495424045681123</c:v>
                </c:pt>
                <c:pt idx="5">
                  <c:v>1.5562560151612004</c:v>
                </c:pt>
                <c:pt idx="6">
                  <c:v>1.6678528613159962</c:v>
                </c:pt>
                <c:pt idx="7">
                  <c:v>1.7451846975746161</c:v>
                </c:pt>
                <c:pt idx="8">
                  <c:v>1.7380019217242049</c:v>
                </c:pt>
                <c:pt idx="9">
                  <c:v>1.8066438284333812</c:v>
                </c:pt>
                <c:pt idx="10">
                  <c:v>1.6764537479718264</c:v>
                </c:pt>
                <c:pt idx="11">
                  <c:v>1.6063999605890125</c:v>
                </c:pt>
                <c:pt idx="12">
                  <c:v>1.7755998834734761</c:v>
                </c:pt>
                <c:pt idx="13">
                  <c:v>1.7846571886659723</c:v>
                </c:pt>
                <c:pt idx="14">
                  <c:v>1.7443117977045275</c:v>
                </c:pt>
                <c:pt idx="15">
                  <c:v>1.7783623318419142</c:v>
                </c:pt>
                <c:pt idx="16">
                  <c:v>1.7883954475456667</c:v>
                </c:pt>
                <c:pt idx="17">
                  <c:v>1.7285406233635141</c:v>
                </c:pt>
                <c:pt idx="18">
                  <c:v>1.7917933178927574</c:v>
                </c:pt>
                <c:pt idx="19">
                  <c:v>1.775850587374171</c:v>
                </c:pt>
                <c:pt idx="20">
                  <c:v>1.734808589182858</c:v>
                </c:pt>
                <c:pt idx="21">
                  <c:v>1.7131118886375019</c:v>
                </c:pt>
                <c:pt idx="22">
                  <c:v>1.7210997019283276</c:v>
                </c:pt>
                <c:pt idx="23">
                  <c:v>1.7318357591599456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E-4AA5-96C3-B8C1B4C2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Stress - </a:t>
            </a:r>
            <a:r>
              <a:rPr lang="en-GB"/>
              <a:t>Femur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AA05_Stress!$G$2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AA05_Stress!$B$3:$B$27</c:f>
              <c:numCache>
                <c:formatCode>0.0000</c:formatCode>
                <c:ptCount val="25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AA05_Stress!$G$3:$G$27</c:f>
              <c:numCache>
                <c:formatCode>General</c:formatCode>
                <c:ptCount val="25"/>
                <c:pt idx="0">
                  <c:v>0.89939984598821798</c:v>
                </c:pt>
                <c:pt idx="1">
                  <c:v>1.0700993618405292</c:v>
                </c:pt>
                <c:pt idx="2">
                  <c:v>1.2585110890247666</c:v>
                </c:pt>
                <c:pt idx="3">
                  <c:v>1.2365611008845345</c:v>
                </c:pt>
                <c:pt idx="4">
                  <c:v>1.2088573553902247</c:v>
                </c:pt>
                <c:pt idx="5">
                  <c:v>1.1776451038666662</c:v>
                </c:pt>
                <c:pt idx="6">
                  <c:v>1.2337280389822511</c:v>
                </c:pt>
                <c:pt idx="7">
                  <c:v>1.2717676958695727</c:v>
                </c:pt>
                <c:pt idx="8">
                  <c:v>1.234253723092323</c:v>
                </c:pt>
                <c:pt idx="9">
                  <c:v>1.2861033717075601</c:v>
                </c:pt>
                <c:pt idx="10">
                  <c:v>1.2393937002392159</c:v>
                </c:pt>
                <c:pt idx="11">
                  <c:v>1.1276261343367604</c:v>
                </c:pt>
                <c:pt idx="12">
                  <c:v>1.192754664626049</c:v>
                </c:pt>
                <c:pt idx="13">
                  <c:v>1.2479556405109302</c:v>
                </c:pt>
                <c:pt idx="14">
                  <c:v>1.2699160967358425</c:v>
                </c:pt>
                <c:pt idx="15">
                  <c:v>1.3419751743038633</c:v>
                </c:pt>
                <c:pt idx="16">
                  <c:v>1.2708128314482696</c:v>
                </c:pt>
                <c:pt idx="17">
                  <c:v>1.250287697635875</c:v>
                </c:pt>
                <c:pt idx="18">
                  <c:v>1.3617345711010866</c:v>
                </c:pt>
                <c:pt idx="19">
                  <c:v>1.2005576355864533</c:v>
                </c:pt>
                <c:pt idx="20">
                  <c:v>1.2208130260219772</c:v>
                </c:pt>
                <c:pt idx="21">
                  <c:v>1.2589243864681916</c:v>
                </c:pt>
                <c:pt idx="22">
                  <c:v>1.2761025791526839</c:v>
                </c:pt>
                <c:pt idx="23">
                  <c:v>1.2607482866889959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A-4CE0-8A1C-94018C86C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AA05 Stress - Vena Cava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AA05_Stress!$H$2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AA05_Stress!$B$3:$B$27</c:f>
              <c:numCache>
                <c:formatCode>0.0000</c:formatCode>
                <c:ptCount val="25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AA05_Stress!$H$3:$H$27</c:f>
              <c:numCache>
                <c:formatCode>General</c:formatCode>
                <c:ptCount val="25"/>
                <c:pt idx="0">
                  <c:v>1.281399467203197</c:v>
                </c:pt>
                <c:pt idx="1">
                  <c:v>4.5100685372488414</c:v>
                </c:pt>
                <c:pt idx="2">
                  <c:v>1.6353599897117441</c:v>
                </c:pt>
                <c:pt idx="3">
                  <c:v>1.4920322366627563</c:v>
                </c:pt>
                <c:pt idx="4">
                  <c:v>1.6111599455799652</c:v>
                </c:pt>
                <c:pt idx="5">
                  <c:v>1.7545000993689646</c:v>
                </c:pt>
                <c:pt idx="6">
                  <c:v>3.0518159163764853</c:v>
                </c:pt>
                <c:pt idx="7">
                  <c:v>2.4259195661632091</c:v>
                </c:pt>
                <c:pt idx="8">
                  <c:v>2.2440131109395023</c:v>
                </c:pt>
                <c:pt idx="9">
                  <c:v>2.0998979108998057</c:v>
                </c:pt>
                <c:pt idx="10">
                  <c:v>1.9767399614789694</c:v>
                </c:pt>
                <c:pt idx="11">
                  <c:v>1.8871942178583825</c:v>
                </c:pt>
                <c:pt idx="12">
                  <c:v>2.1661550647794341</c:v>
                </c:pt>
                <c:pt idx="13">
                  <c:v>2.1467851088820016</c:v>
                </c:pt>
                <c:pt idx="14">
                  <c:v>2.230669914687494</c:v>
                </c:pt>
                <c:pt idx="15">
                  <c:v>1.9742288116267097</c:v>
                </c:pt>
                <c:pt idx="16">
                  <c:v>1.9063285596956026</c:v>
                </c:pt>
                <c:pt idx="17">
                  <c:v>1.9417264720574592</c:v>
                </c:pt>
                <c:pt idx="18">
                  <c:v>1.9379318456140442</c:v>
                </c:pt>
                <c:pt idx="19">
                  <c:v>1.949476934564434</c:v>
                </c:pt>
                <c:pt idx="20">
                  <c:v>1.8513808807061525</c:v>
                </c:pt>
                <c:pt idx="21">
                  <c:v>1.8596149720735626</c:v>
                </c:pt>
                <c:pt idx="22">
                  <c:v>1.8147738961932081</c:v>
                </c:pt>
                <c:pt idx="23">
                  <c:v>1.8212284813690167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F-4D1B-A318-9DA022E95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Info!$C$15</c:f>
              <c:strCache>
                <c:ptCount val="1"/>
                <c:pt idx="0">
                  <c:v>AA01_Rest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Info!$C$16:$C$41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3-4BEE-93B1-B89FB3EF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67104"/>
        <c:axId val="1577969983"/>
      </c:scatterChart>
      <c:valAx>
        <c:axId val="17624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69983"/>
        <c:crosses val="autoZero"/>
        <c:crossBetween val="midCat"/>
      </c:valAx>
      <c:valAx>
        <c:axId val="15779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Info!$E$15</c:f>
              <c:strCache>
                <c:ptCount val="1"/>
                <c:pt idx="0">
                  <c:v>AA02_Rest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Info!$E$16:$E$41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1-4CE6-96D6-F0A4A832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67104"/>
        <c:axId val="1577969983"/>
      </c:scatterChart>
      <c:valAx>
        <c:axId val="17624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69983"/>
        <c:crosses val="autoZero"/>
        <c:crossBetween val="midCat"/>
      </c:valAx>
      <c:valAx>
        <c:axId val="15779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Info!$G$15</c:f>
              <c:strCache>
                <c:ptCount val="1"/>
                <c:pt idx="0">
                  <c:v>AA03_Rest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Info!$G$16:$G$41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7-4AF9-8007-5F96ED4B9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67104"/>
        <c:axId val="1577969983"/>
      </c:scatterChart>
      <c:valAx>
        <c:axId val="17624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69983"/>
        <c:crosses val="autoZero"/>
        <c:crossBetween val="midCat"/>
      </c:valAx>
      <c:valAx>
        <c:axId val="15779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Info!$I$15</c:f>
              <c:strCache>
                <c:ptCount val="1"/>
                <c:pt idx="0">
                  <c:v>AA04_Rest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Info!$I$16:$I$41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F-4019-A7C7-4ACC8470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67104"/>
        <c:axId val="1577969983"/>
      </c:scatterChart>
      <c:valAx>
        <c:axId val="17624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69983"/>
        <c:crosses val="autoZero"/>
        <c:crossBetween val="midCat"/>
      </c:valAx>
      <c:valAx>
        <c:axId val="15779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Info!$J$15</c:f>
              <c:strCache>
                <c:ptCount val="1"/>
                <c:pt idx="0">
                  <c:v>AA05_Rest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Info!$A$16:$A$39</c:f>
              <c:numCache>
                <c:formatCode>General</c:formatCode>
                <c:ptCount val="24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Info!$J$16:$J$39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4-478C-869F-B00878F1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67104"/>
        <c:axId val="1577969983"/>
      </c:scatterChart>
      <c:valAx>
        <c:axId val="17624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69983"/>
        <c:crosses val="autoZero"/>
        <c:crossBetween val="midCat"/>
      </c:valAx>
      <c:valAx>
        <c:axId val="15779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Info!$D$15</c:f>
              <c:strCache>
                <c:ptCount val="1"/>
                <c:pt idx="0">
                  <c:v>AA01_Stress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Info!$D$16:$D$41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0-4C49-9033-AF5F14542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67104"/>
        <c:axId val="1577969983"/>
      </c:scatterChart>
      <c:valAx>
        <c:axId val="17624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69983"/>
        <c:crosses val="autoZero"/>
        <c:crossBetween val="midCat"/>
      </c:valAx>
      <c:valAx>
        <c:axId val="15779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Rest - </a:t>
            </a:r>
            <a:r>
              <a:rPr lang="en-GB" sz="1400"/>
              <a:t>Vena Cava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AA01_Rest!$H$2</c:f>
              <c:strCache>
                <c:ptCount val="1"/>
                <c:pt idx="0">
                  <c:v>Vena_Cava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AA01_Rest!$B$3:$B$28</c:f>
              <c:numCache>
                <c:formatCode>0.0000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AA01_Rest!$H$3:$H$28</c:f>
              <c:numCache>
                <c:formatCode>General</c:formatCode>
                <c:ptCount val="26"/>
                <c:pt idx="0">
                  <c:v>3.2076040880193308</c:v>
                </c:pt>
                <c:pt idx="1">
                  <c:v>2.8114775792440625</c:v>
                </c:pt>
                <c:pt idx="2">
                  <c:v>1.5936278627046465</c:v>
                </c:pt>
                <c:pt idx="3">
                  <c:v>1.4884053522794103</c:v>
                </c:pt>
                <c:pt idx="4">
                  <c:v>1.6158023054646475</c:v>
                </c:pt>
                <c:pt idx="5">
                  <c:v>1.5428448309285527</c:v>
                </c:pt>
                <c:pt idx="6">
                  <c:v>1.5184585164376101</c:v>
                </c:pt>
                <c:pt idx="7">
                  <c:v>1.5298393680764661</c:v>
                </c:pt>
                <c:pt idx="8">
                  <c:v>1.5299122398195399</c:v>
                </c:pt>
                <c:pt idx="9">
                  <c:v>1.4623044085396757</c:v>
                </c:pt>
                <c:pt idx="10">
                  <c:v>1.6854934112817941</c:v>
                </c:pt>
                <c:pt idx="11">
                  <c:v>1.3980658237336876</c:v>
                </c:pt>
                <c:pt idx="12">
                  <c:v>1.4054773086615904</c:v>
                </c:pt>
                <c:pt idx="13">
                  <c:v>1.3869078738971741</c:v>
                </c:pt>
                <c:pt idx="14">
                  <c:v>1.3635546235286287</c:v>
                </c:pt>
                <c:pt idx="15">
                  <c:v>1.4227736312087786</c:v>
                </c:pt>
                <c:pt idx="16">
                  <c:v>1.5374094562098826</c:v>
                </c:pt>
                <c:pt idx="17">
                  <c:v>1.4633331860889509</c:v>
                </c:pt>
                <c:pt idx="18">
                  <c:v>1.4441764908068235</c:v>
                </c:pt>
                <c:pt idx="19">
                  <c:v>1.3353146798010262</c:v>
                </c:pt>
                <c:pt idx="20">
                  <c:v>1.3628601986828679</c:v>
                </c:pt>
                <c:pt idx="21">
                  <c:v>1.2555929928784475</c:v>
                </c:pt>
                <c:pt idx="22">
                  <c:v>1.2078448548727152</c:v>
                </c:pt>
                <c:pt idx="23">
                  <c:v>1.2077805562758857</c:v>
                </c:pt>
                <c:pt idx="24">
                  <c:v>1.1691370995812382</c:v>
                </c:pt>
                <c:pt idx="25">
                  <c:v>1.1171795467697221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9-40C4-82F1-BAFF845BC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29136"/>
        <c:axId val="1361919904"/>
      </c:scatterChart>
      <c:valAx>
        <c:axId val="3034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19904"/>
        <c:crosses val="autoZero"/>
        <c:crossBetween val="midCat"/>
      </c:valAx>
      <c:valAx>
        <c:axId val="13619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Info!$F$15</c:f>
              <c:strCache>
                <c:ptCount val="1"/>
                <c:pt idx="0">
                  <c:v>AA02_Stress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Info!$F$16:$F$41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4AC0-8FCA-1B6FEFDB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67104"/>
        <c:axId val="1577969983"/>
      </c:scatterChart>
      <c:valAx>
        <c:axId val="17624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69983"/>
        <c:crosses val="autoZero"/>
        <c:crossBetween val="midCat"/>
      </c:valAx>
      <c:valAx>
        <c:axId val="15779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Info!$H$15</c:f>
              <c:strCache>
                <c:ptCount val="1"/>
                <c:pt idx="0">
                  <c:v>AA03_Stress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Info!$H$16:$H$41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C-4249-BB71-DEA39C0E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67104"/>
        <c:axId val="1577969983"/>
      </c:scatterChart>
      <c:valAx>
        <c:axId val="17624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69983"/>
        <c:crosses val="autoZero"/>
        <c:crossBetween val="midCat"/>
      </c:valAx>
      <c:valAx>
        <c:axId val="15779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Info!$K$15</c:f>
              <c:strCache>
                <c:ptCount val="1"/>
                <c:pt idx="0">
                  <c:v>AA05_Stress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Info!$A$16:$A$39</c:f>
              <c:numCache>
                <c:formatCode>General</c:formatCode>
                <c:ptCount val="24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Info!$K$16:$K$39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0-4F68-B053-D1A7864B2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67104"/>
        <c:axId val="1577969983"/>
      </c:scatterChart>
      <c:valAx>
        <c:axId val="17624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69983"/>
        <c:crosses val="autoZero"/>
        <c:crossBetween val="midCat"/>
      </c:valAx>
      <c:valAx>
        <c:axId val="15779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Info!$C$15</c:f>
              <c:strCache>
                <c:ptCount val="1"/>
                <c:pt idx="0">
                  <c:v>AA01_Rest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Info!$C$16:$C$41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F-4D52-9D16-6C48C5D9769A}"/>
            </c:ext>
          </c:extLst>
        </c:ser>
        <c:ser>
          <c:idx val="1"/>
          <c:order val="1"/>
          <c:tx>
            <c:strRef>
              <c:f>Info!$D$15</c:f>
              <c:strCache>
                <c:ptCount val="1"/>
                <c:pt idx="0">
                  <c:v>AA01_Stress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Info!$D$16:$D$41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5F-4D52-9D16-6C48C5D9769A}"/>
            </c:ext>
          </c:extLst>
        </c:ser>
        <c:ser>
          <c:idx val="2"/>
          <c:order val="2"/>
          <c:tx>
            <c:strRef>
              <c:f>Info!$E$15</c:f>
              <c:strCache>
                <c:ptCount val="1"/>
                <c:pt idx="0">
                  <c:v>AA02_Rest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Info!$E$16:$E$41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5F-4D52-9D16-6C48C5D9769A}"/>
            </c:ext>
          </c:extLst>
        </c:ser>
        <c:ser>
          <c:idx val="3"/>
          <c:order val="3"/>
          <c:tx>
            <c:strRef>
              <c:f>Info!$F$15</c:f>
              <c:strCache>
                <c:ptCount val="1"/>
                <c:pt idx="0">
                  <c:v>AA02_Stress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Info!$F$16:$F$41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F-4D52-9D16-6C48C5D9769A}"/>
            </c:ext>
          </c:extLst>
        </c:ser>
        <c:ser>
          <c:idx val="4"/>
          <c:order val="4"/>
          <c:tx>
            <c:strRef>
              <c:f>Info!$G$15</c:f>
              <c:strCache>
                <c:ptCount val="1"/>
                <c:pt idx="0">
                  <c:v>AA03_Rest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Info!$G$16:$G$41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5F-4D52-9D16-6C48C5D9769A}"/>
            </c:ext>
          </c:extLst>
        </c:ser>
        <c:ser>
          <c:idx val="5"/>
          <c:order val="5"/>
          <c:tx>
            <c:strRef>
              <c:f>Info!$H$15</c:f>
              <c:strCache>
                <c:ptCount val="1"/>
                <c:pt idx="0">
                  <c:v>AA03_Stress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Info!$H$16:$H$41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5F-4D52-9D16-6C48C5D9769A}"/>
            </c:ext>
          </c:extLst>
        </c:ser>
        <c:ser>
          <c:idx val="6"/>
          <c:order val="6"/>
          <c:tx>
            <c:strRef>
              <c:f>Info!$I$15</c:f>
              <c:strCache>
                <c:ptCount val="1"/>
                <c:pt idx="0">
                  <c:v>AA04_Rest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Info!$I$16:$I$41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5F-4D52-9D16-6C48C5D9769A}"/>
            </c:ext>
          </c:extLst>
        </c:ser>
        <c:ser>
          <c:idx val="7"/>
          <c:order val="7"/>
          <c:tx>
            <c:strRef>
              <c:f>Info!$J$15</c:f>
              <c:strCache>
                <c:ptCount val="1"/>
                <c:pt idx="0">
                  <c:v>AA05_Rest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Info!$A$16:$A$39</c:f>
              <c:numCache>
                <c:formatCode>General</c:formatCode>
                <c:ptCount val="24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Info!$J$16:$J$39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5F-4D52-9D16-6C48C5D9769A}"/>
            </c:ext>
          </c:extLst>
        </c:ser>
        <c:ser>
          <c:idx val="8"/>
          <c:order val="8"/>
          <c:tx>
            <c:strRef>
              <c:f>Info!$K$15</c:f>
              <c:strCache>
                <c:ptCount val="1"/>
                <c:pt idx="0">
                  <c:v>AA05_Stress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Info!$A$16:$A$39</c:f>
              <c:numCache>
                <c:formatCode>General</c:formatCode>
                <c:ptCount val="24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Info!$K$16:$K$39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75F-4D52-9D16-6C48C5D9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800927"/>
        <c:axId val="1577991311"/>
      </c:scatterChart>
      <c:valAx>
        <c:axId val="185180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91311"/>
        <c:crosses val="autoZero"/>
        <c:crossBetween val="midCat"/>
      </c:valAx>
      <c:valAx>
        <c:axId val="15779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0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Info!$C$15</c:f>
              <c:strCache>
                <c:ptCount val="1"/>
                <c:pt idx="0">
                  <c:v>AA01_Rest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Info!$C$16:$C$41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7-4459-8C6C-54C3E93B8CB9}"/>
            </c:ext>
          </c:extLst>
        </c:ser>
        <c:ser>
          <c:idx val="2"/>
          <c:order val="1"/>
          <c:tx>
            <c:strRef>
              <c:f>Info!$E$15</c:f>
              <c:strCache>
                <c:ptCount val="1"/>
                <c:pt idx="0">
                  <c:v>AA02_Rest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Info!$E$16:$E$41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77-4459-8C6C-54C3E93B8CB9}"/>
            </c:ext>
          </c:extLst>
        </c:ser>
        <c:ser>
          <c:idx val="4"/>
          <c:order val="2"/>
          <c:tx>
            <c:strRef>
              <c:f>Info!$G$15</c:f>
              <c:strCache>
                <c:ptCount val="1"/>
                <c:pt idx="0">
                  <c:v>AA03_Rest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Info!$G$16:$G$41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77-4459-8C6C-54C3E93B8CB9}"/>
            </c:ext>
          </c:extLst>
        </c:ser>
        <c:ser>
          <c:idx val="6"/>
          <c:order val="3"/>
          <c:tx>
            <c:strRef>
              <c:f>Info!$I$15</c:f>
              <c:strCache>
                <c:ptCount val="1"/>
                <c:pt idx="0">
                  <c:v>AA04_Rest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Info!$I$16:$I$41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77-4459-8C6C-54C3E93B8CB9}"/>
            </c:ext>
          </c:extLst>
        </c:ser>
        <c:ser>
          <c:idx val="7"/>
          <c:order val="4"/>
          <c:tx>
            <c:strRef>
              <c:f>Info!$J$15</c:f>
              <c:strCache>
                <c:ptCount val="1"/>
                <c:pt idx="0">
                  <c:v>AA05_Rest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Info!$A$16:$A$39</c:f>
              <c:numCache>
                <c:formatCode>General</c:formatCode>
                <c:ptCount val="24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Info!$J$16:$J$39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77-4459-8C6C-54C3E93B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800927"/>
        <c:axId val="1577991311"/>
      </c:scatterChart>
      <c:valAx>
        <c:axId val="185180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91311"/>
        <c:crosses val="autoZero"/>
        <c:crossBetween val="midCat"/>
      </c:valAx>
      <c:valAx>
        <c:axId val="15779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0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Info!$D$15</c:f>
              <c:strCache>
                <c:ptCount val="1"/>
                <c:pt idx="0">
                  <c:v>AA01_Stress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Info!$D$16:$D$41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B-49FF-8D3F-B1C40BECCE15}"/>
            </c:ext>
          </c:extLst>
        </c:ser>
        <c:ser>
          <c:idx val="3"/>
          <c:order val="1"/>
          <c:tx>
            <c:strRef>
              <c:f>Info!$F$15</c:f>
              <c:strCache>
                <c:ptCount val="1"/>
                <c:pt idx="0">
                  <c:v>AA02_Stress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Info!$F$16:$F$41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0B-49FF-8D3F-B1C40BECCE15}"/>
            </c:ext>
          </c:extLst>
        </c:ser>
        <c:ser>
          <c:idx val="5"/>
          <c:order val="2"/>
          <c:tx>
            <c:strRef>
              <c:f>Info!$H$15</c:f>
              <c:strCache>
                <c:ptCount val="1"/>
                <c:pt idx="0">
                  <c:v>AA03_Stress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Info!$B$16:$B$41</c:f>
              <c:numCache>
                <c:formatCode>General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Info!$H$16:$H$41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0B-49FF-8D3F-B1C40BECCE15}"/>
            </c:ext>
          </c:extLst>
        </c:ser>
        <c:ser>
          <c:idx val="8"/>
          <c:order val="3"/>
          <c:tx>
            <c:strRef>
              <c:f>Info!$K$15</c:f>
              <c:strCache>
                <c:ptCount val="1"/>
                <c:pt idx="0">
                  <c:v>AA05_Stress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Info!$A$16:$A$39</c:f>
              <c:numCache>
                <c:formatCode>General</c:formatCode>
                <c:ptCount val="24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8.6666666666666661</c:v>
                </c:pt>
                <c:pt idx="23">
                  <c:v>9.9166666666666661</c:v>
                </c:pt>
              </c:numCache>
            </c:numRef>
          </c:xVal>
          <c:yVal>
            <c:numRef>
              <c:f>Info!$K$16:$K$39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0B-49FF-8D3F-B1C40BEC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800927"/>
        <c:axId val="1577991311"/>
      </c:scatterChart>
      <c:valAx>
        <c:axId val="185180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91311"/>
        <c:crosses val="autoZero"/>
        <c:crossBetween val="midCat"/>
      </c:valAx>
      <c:valAx>
        <c:axId val="15779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0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Whole FOV vs</a:t>
            </a:r>
            <a:r>
              <a:rPr lang="en-GB" baseline="0"/>
              <a:t> Injected Dose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Info!$C$3:$C$11</c:f>
              <c:numCache>
                <c:formatCode>General</c:formatCode>
                <c:ptCount val="9"/>
                <c:pt idx="0">
                  <c:v>58741561.810500003</c:v>
                </c:pt>
                <c:pt idx="1">
                  <c:v>74366674.274666652</c:v>
                </c:pt>
                <c:pt idx="2">
                  <c:v>12722200.38875</c:v>
                </c:pt>
                <c:pt idx="3">
                  <c:v>42308580.985000007</c:v>
                </c:pt>
                <c:pt idx="4">
                  <c:v>99455155.021124974</c:v>
                </c:pt>
                <c:pt idx="5">
                  <c:v>109302245.95291664</c:v>
                </c:pt>
                <c:pt idx="6">
                  <c:v>80196251.089499995</c:v>
                </c:pt>
                <c:pt idx="7">
                  <c:v>149383445.01954547</c:v>
                </c:pt>
                <c:pt idx="8">
                  <c:v>39513770.916818179</c:v>
                </c:pt>
              </c:numCache>
            </c:numRef>
          </c:xVal>
          <c:yVal>
            <c:numRef>
              <c:f>Info!$J$2:$J$11</c:f>
              <c:numCache>
                <c:formatCode>General</c:formatCode>
                <c:ptCount val="10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Info!#REF!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7DE-4B09-BBC1-D484DF29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05183"/>
        <c:axId val="1842630191"/>
      </c:scatterChart>
      <c:valAx>
        <c:axId val="42470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630191"/>
        <c:crosses val="autoZero"/>
        <c:crossBetween val="midCat"/>
      </c:valAx>
      <c:valAx>
        <c:axId val="18426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0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Whole FOV </a:t>
            </a:r>
            <a:r>
              <a:rPr lang="en-GB" baseline="0"/>
              <a:t> vs VC max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Info!$E$3:$E$11</c:f>
              <c:numCache>
                <c:formatCode>General</c:formatCode>
                <c:ptCount val="9"/>
                <c:pt idx="0">
                  <c:v>3.2076040880193308</c:v>
                </c:pt>
                <c:pt idx="1">
                  <c:v>15.234970651174498</c:v>
                </c:pt>
                <c:pt idx="2">
                  <c:v>19.410580910073467</c:v>
                </c:pt>
                <c:pt idx="3">
                  <c:v>13.089438055044708</c:v>
                </c:pt>
                <c:pt idx="4">
                  <c:v>8.926332172640338</c:v>
                </c:pt>
                <c:pt idx="5">
                  <c:v>6.2465198591994824</c:v>
                </c:pt>
                <c:pt idx="6">
                  <c:v>7.5482982779884233</c:v>
                </c:pt>
                <c:pt idx="7">
                  <c:v>7.2179356946743471</c:v>
                </c:pt>
                <c:pt idx="8">
                  <c:v>4.5100685372488414</c:v>
                </c:pt>
              </c:numCache>
            </c:numRef>
          </c:xVal>
          <c:yVal>
            <c:numRef>
              <c:f>Info!$J$2:$J$11</c:f>
              <c:numCache>
                <c:formatCode>General</c:formatCode>
                <c:ptCount val="10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Info!#REF!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70D-4E7E-AA09-FF2C60DDA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07487"/>
        <c:axId val="1842740703"/>
      </c:scatterChart>
      <c:valAx>
        <c:axId val="53490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40703"/>
        <c:crosses val="autoZero"/>
        <c:crossBetween val="midCat"/>
      </c:valAx>
      <c:valAx>
        <c:axId val="18427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0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Stress - </a:t>
            </a:r>
            <a:r>
              <a:rPr lang="en-GB"/>
              <a:t>All Organs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AA01_Stress!$C$2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AA01_Stress!$C$3:$C$28</c:f>
              <c:numCache>
                <c:formatCode>0.0000000</c:formatCode>
                <c:ptCount val="26"/>
                <c:pt idx="0">
                  <c:v>0.29683646775582462</c:v>
                </c:pt>
                <c:pt idx="1">
                  <c:v>6.636001510792747</c:v>
                </c:pt>
                <c:pt idx="2">
                  <c:v>8.0227080176748213</c:v>
                </c:pt>
                <c:pt idx="3">
                  <c:v>8.0258315814571954</c:v>
                </c:pt>
                <c:pt idx="4">
                  <c:v>7.4339632550526362</c:v>
                </c:pt>
                <c:pt idx="5">
                  <c:v>7.0626965296545707</c:v>
                </c:pt>
                <c:pt idx="6">
                  <c:v>7.0039447775395995</c:v>
                </c:pt>
                <c:pt idx="7">
                  <c:v>6.988725633041625</c:v>
                </c:pt>
                <c:pt idx="8">
                  <c:v>6.7552804333910341</c:v>
                </c:pt>
                <c:pt idx="9">
                  <c:v>6.7436951359888955</c:v>
                </c:pt>
                <c:pt idx="10">
                  <c:v>6.8147638893694724</c:v>
                </c:pt>
                <c:pt idx="11">
                  <c:v>6.8079845576726168</c:v>
                </c:pt>
                <c:pt idx="12">
                  <c:v>6.6936256830975687</c:v>
                </c:pt>
                <c:pt idx="13">
                  <c:v>6.6165921358360444</c:v>
                </c:pt>
                <c:pt idx="14">
                  <c:v>6.5203828224829348</c:v>
                </c:pt>
                <c:pt idx="15">
                  <c:v>6.6334192897547215</c:v>
                </c:pt>
                <c:pt idx="16">
                  <c:v>6.5313186567599431</c:v>
                </c:pt>
                <c:pt idx="17">
                  <c:v>6.4842099253007301</c:v>
                </c:pt>
                <c:pt idx="18">
                  <c:v>6.4057147499545799</c:v>
                </c:pt>
                <c:pt idx="19">
                  <c:v>6.315756974672448</c:v>
                </c:pt>
                <c:pt idx="20">
                  <c:v>6.2482459392444412</c:v>
                </c:pt>
                <c:pt idx="21">
                  <c:v>6.0449903767359929</c:v>
                </c:pt>
                <c:pt idx="22">
                  <c:v>5.8713445889853499</c:v>
                </c:pt>
                <c:pt idx="23">
                  <c:v>5.6684448919607089</c:v>
                </c:pt>
                <c:pt idx="24">
                  <c:v>5.6020304361656539</c:v>
                </c:pt>
                <c:pt idx="25">
                  <c:v>5.6451383847626246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5-45BC-A3E0-269783183439}"/>
            </c:ext>
          </c:extLst>
        </c:ser>
        <c:ser>
          <c:idx val="1"/>
          <c:order val="1"/>
          <c:tx>
            <c:strRef>
              <c:f>AA01_Stress!$D$2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AA01_Stress!$D$3:$D$28</c:f>
              <c:numCache>
                <c:formatCode>0.0000000</c:formatCode>
                <c:ptCount val="26"/>
                <c:pt idx="0">
                  <c:v>0.21358356733576273</c:v>
                </c:pt>
                <c:pt idx="1">
                  <c:v>2.3210078349462901</c:v>
                </c:pt>
                <c:pt idx="2">
                  <c:v>4.0959963925863674</c:v>
                </c:pt>
                <c:pt idx="3">
                  <c:v>4.0852517147823173</c:v>
                </c:pt>
                <c:pt idx="4">
                  <c:v>3.9772238015881856</c:v>
                </c:pt>
                <c:pt idx="5">
                  <c:v>3.9603663243387683</c:v>
                </c:pt>
                <c:pt idx="6">
                  <c:v>3.9848920862888537</c:v>
                </c:pt>
                <c:pt idx="7">
                  <c:v>4.0046451705805417</c:v>
                </c:pt>
                <c:pt idx="8">
                  <c:v>3.9766495036334017</c:v>
                </c:pt>
                <c:pt idx="9">
                  <c:v>4.0374591967351474</c:v>
                </c:pt>
                <c:pt idx="10">
                  <c:v>4.0320289602043529</c:v>
                </c:pt>
                <c:pt idx="11">
                  <c:v>4.0567408241181875</c:v>
                </c:pt>
                <c:pt idx="12">
                  <c:v>4.0633984111482508</c:v>
                </c:pt>
                <c:pt idx="13">
                  <c:v>4.0527660766509515</c:v>
                </c:pt>
                <c:pt idx="14">
                  <c:v>4.0699187463124815</c:v>
                </c:pt>
                <c:pt idx="15">
                  <c:v>4.1130472071831949</c:v>
                </c:pt>
                <c:pt idx="16">
                  <c:v>4.1026577579704151</c:v>
                </c:pt>
                <c:pt idx="17">
                  <c:v>4.1154213651463154</c:v>
                </c:pt>
                <c:pt idx="18">
                  <c:v>4.0740857831832642</c:v>
                </c:pt>
                <c:pt idx="19">
                  <c:v>4.0939095039702806</c:v>
                </c:pt>
                <c:pt idx="20">
                  <c:v>4.1083505723269687</c:v>
                </c:pt>
                <c:pt idx="21">
                  <c:v>4.1148204304562022</c:v>
                </c:pt>
                <c:pt idx="22">
                  <c:v>4.1559942481475902</c:v>
                </c:pt>
                <c:pt idx="23">
                  <c:v>4.1982724568014778</c:v>
                </c:pt>
                <c:pt idx="24">
                  <c:v>4.2474046219288972</c:v>
                </c:pt>
                <c:pt idx="25">
                  <c:v>4.2933240244592232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5-45BC-A3E0-269783183439}"/>
            </c:ext>
          </c:extLst>
        </c:ser>
        <c:ser>
          <c:idx val="2"/>
          <c:order val="2"/>
          <c:tx>
            <c:strRef>
              <c:f>AA01_Stress!$E$2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AA01_Stress!$E$3:$E$28</c:f>
              <c:numCache>
                <c:formatCode>0.0000000</c:formatCode>
                <c:ptCount val="26"/>
                <c:pt idx="0">
                  <c:v>6.8435902940918669E-2</c:v>
                </c:pt>
                <c:pt idx="1">
                  <c:v>1.029957564071845</c:v>
                </c:pt>
                <c:pt idx="2">
                  <c:v>1.0584742693854026</c:v>
                </c:pt>
                <c:pt idx="3">
                  <c:v>1.266132460766171</c:v>
                </c:pt>
                <c:pt idx="4">
                  <c:v>1.3691741043496652</c:v>
                </c:pt>
                <c:pt idx="5">
                  <c:v>1.3762090737413006</c:v>
                </c:pt>
                <c:pt idx="6">
                  <c:v>1.3798196233012863</c:v>
                </c:pt>
                <c:pt idx="7">
                  <c:v>1.3784256466802918</c:v>
                </c:pt>
                <c:pt idx="8">
                  <c:v>1.3668977806650162</c:v>
                </c:pt>
                <c:pt idx="9">
                  <c:v>1.4023602927848891</c:v>
                </c:pt>
                <c:pt idx="10">
                  <c:v>1.4232505735916134</c:v>
                </c:pt>
                <c:pt idx="11">
                  <c:v>1.4938542670921124</c:v>
                </c:pt>
                <c:pt idx="12">
                  <c:v>1.4859771974372771</c:v>
                </c:pt>
                <c:pt idx="13">
                  <c:v>1.4711313220788829</c:v>
                </c:pt>
                <c:pt idx="14">
                  <c:v>1.4721116645910508</c:v>
                </c:pt>
                <c:pt idx="15">
                  <c:v>1.4764770855308249</c:v>
                </c:pt>
                <c:pt idx="16">
                  <c:v>1.4554938082556226</c:v>
                </c:pt>
                <c:pt idx="17">
                  <c:v>1.4708000133565244</c:v>
                </c:pt>
                <c:pt idx="18">
                  <c:v>1.4880340762593021</c:v>
                </c:pt>
                <c:pt idx="19">
                  <c:v>1.5446990054451366</c:v>
                </c:pt>
                <c:pt idx="20">
                  <c:v>1.5799359164131004</c:v>
                </c:pt>
                <c:pt idx="21">
                  <c:v>1.6048449705186842</c:v>
                </c:pt>
                <c:pt idx="22">
                  <c:v>1.5603782108431545</c:v>
                </c:pt>
                <c:pt idx="23">
                  <c:v>1.487963490891445</c:v>
                </c:pt>
                <c:pt idx="24">
                  <c:v>1.4023034505490188</c:v>
                </c:pt>
                <c:pt idx="25">
                  <c:v>1.3977595842382577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05-45BC-A3E0-269783183439}"/>
            </c:ext>
          </c:extLst>
        </c:ser>
        <c:ser>
          <c:idx val="3"/>
          <c:order val="3"/>
          <c:tx>
            <c:strRef>
              <c:f>AA01_Stress!$F$2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AA01_Stress!$F$3:$F$28</c:f>
              <c:numCache>
                <c:formatCode>0.0000000</c:formatCode>
                <c:ptCount val="26"/>
                <c:pt idx="0">
                  <c:v>0.15618568386426696</c:v>
                </c:pt>
                <c:pt idx="1">
                  <c:v>1.2959361494944572</c:v>
                </c:pt>
                <c:pt idx="2">
                  <c:v>2.0982489942618785</c:v>
                </c:pt>
                <c:pt idx="3">
                  <c:v>2.037904087796043</c:v>
                </c:pt>
                <c:pt idx="4">
                  <c:v>1.9605819222348646</c:v>
                </c:pt>
                <c:pt idx="5">
                  <c:v>2.0123469405106835</c:v>
                </c:pt>
                <c:pt idx="6">
                  <c:v>1.9903314422538558</c:v>
                </c:pt>
                <c:pt idx="7">
                  <c:v>2.0173074290093025</c:v>
                </c:pt>
                <c:pt idx="8">
                  <c:v>1.9409401153606585</c:v>
                </c:pt>
                <c:pt idx="9">
                  <c:v>2.0038338931937933</c:v>
                </c:pt>
                <c:pt idx="10">
                  <c:v>1.9950086804987088</c:v>
                </c:pt>
                <c:pt idx="11">
                  <c:v>2.0123323471728667</c:v>
                </c:pt>
                <c:pt idx="12">
                  <c:v>2.0624005967063597</c:v>
                </c:pt>
                <c:pt idx="13">
                  <c:v>2.0280868457292063</c:v>
                </c:pt>
                <c:pt idx="14">
                  <c:v>2.0081160440739558</c:v>
                </c:pt>
                <c:pt idx="15">
                  <c:v>2.0547674237119158</c:v>
                </c:pt>
                <c:pt idx="16">
                  <c:v>2.0019734545810755</c:v>
                </c:pt>
                <c:pt idx="17">
                  <c:v>2.0371272519191739</c:v>
                </c:pt>
                <c:pt idx="18">
                  <c:v>2.0646092824710793</c:v>
                </c:pt>
                <c:pt idx="19">
                  <c:v>2.0546120070343146</c:v>
                </c:pt>
                <c:pt idx="20">
                  <c:v>2.0531134229299837</c:v>
                </c:pt>
                <c:pt idx="21">
                  <c:v>2.0924187634835243</c:v>
                </c:pt>
                <c:pt idx="22">
                  <c:v>2.1195392892931215</c:v>
                </c:pt>
                <c:pt idx="23">
                  <c:v>2.1999652045407183</c:v>
                </c:pt>
                <c:pt idx="24">
                  <c:v>2.305973174278388</c:v>
                </c:pt>
                <c:pt idx="25">
                  <c:v>2.3397441126810423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05-45BC-A3E0-269783183439}"/>
            </c:ext>
          </c:extLst>
        </c:ser>
        <c:ser>
          <c:idx val="4"/>
          <c:order val="4"/>
          <c:tx>
            <c:strRef>
              <c:f>AA01_Stress!$G$2</c:f>
              <c:strCache>
                <c:ptCount val="1"/>
                <c:pt idx="0">
                  <c:v>Femur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AA01_Stress!$G$3:$G$28</c:f>
              <c:numCache>
                <c:formatCode>0.0000000</c:formatCode>
                <c:ptCount val="26"/>
                <c:pt idx="0">
                  <c:v>8.3365495978242596E-2</c:v>
                </c:pt>
                <c:pt idx="1">
                  <c:v>0.27696175933628336</c:v>
                </c:pt>
                <c:pt idx="2">
                  <c:v>0.39047544365274983</c:v>
                </c:pt>
                <c:pt idx="3">
                  <c:v>0.38395544809682147</c:v>
                </c:pt>
                <c:pt idx="4">
                  <c:v>0.36744285645282054</c:v>
                </c:pt>
                <c:pt idx="5">
                  <c:v>0.3881546526118253</c:v>
                </c:pt>
                <c:pt idx="6">
                  <c:v>0.34094749128989005</c:v>
                </c:pt>
                <c:pt idx="7">
                  <c:v>0.40880686156536178</c:v>
                </c:pt>
                <c:pt idx="8">
                  <c:v>0.35623420328054933</c:v>
                </c:pt>
                <c:pt idx="9">
                  <c:v>0.35374370255577658</c:v>
                </c:pt>
                <c:pt idx="10">
                  <c:v>0.35837175448033659</c:v>
                </c:pt>
                <c:pt idx="11">
                  <c:v>0.36032539948889786</c:v>
                </c:pt>
                <c:pt idx="12">
                  <c:v>0.36610364175522409</c:v>
                </c:pt>
                <c:pt idx="13">
                  <c:v>0.34949304721367414</c:v>
                </c:pt>
                <c:pt idx="14">
                  <c:v>0.35894835249414087</c:v>
                </c:pt>
                <c:pt idx="15">
                  <c:v>0.36670643497970573</c:v>
                </c:pt>
                <c:pt idx="16">
                  <c:v>0.33035357451622605</c:v>
                </c:pt>
                <c:pt idx="17">
                  <c:v>0.33966536329196667</c:v>
                </c:pt>
                <c:pt idx="18">
                  <c:v>0.33676383325066017</c:v>
                </c:pt>
                <c:pt idx="19">
                  <c:v>0.36462127386268067</c:v>
                </c:pt>
                <c:pt idx="20">
                  <c:v>0.35518902808751962</c:v>
                </c:pt>
                <c:pt idx="21">
                  <c:v>0.34841178245920879</c:v>
                </c:pt>
                <c:pt idx="22">
                  <c:v>0.35088516733185549</c:v>
                </c:pt>
                <c:pt idx="23">
                  <c:v>0.3393904742420073</c:v>
                </c:pt>
                <c:pt idx="24">
                  <c:v>0.35621775953458479</c:v>
                </c:pt>
                <c:pt idx="25">
                  <c:v>0.3532109282338583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05-45BC-A3E0-269783183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AA01 Stress - </a:t>
            </a:r>
            <a:r>
              <a:rPr lang="en-GB"/>
              <a:t>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AA01_Stress!$C$2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AA01_Stress!$B$3:$B$28</c:f>
              <c:numCache>
                <c:formatCode>0.0000000</c:formatCode>
                <c:ptCount val="26"/>
                <c:pt idx="0">
                  <c:v>8.3333333333333329E-2</c:v>
                </c:pt>
                <c:pt idx="1">
                  <c:v>0.25</c:v>
                </c:pt>
                <c:pt idx="2">
                  <c:v>0.41666666666666669</c:v>
                </c:pt>
                <c:pt idx="3">
                  <c:v>0.58333333333333337</c:v>
                </c:pt>
                <c:pt idx="4">
                  <c:v>0.75</c:v>
                </c:pt>
                <c:pt idx="5">
                  <c:v>0.91666666666666663</c:v>
                </c:pt>
                <c:pt idx="6">
                  <c:v>1.0833333333333333</c:v>
                </c:pt>
                <c:pt idx="7">
                  <c:v>1.25</c:v>
                </c:pt>
                <c:pt idx="8">
                  <c:v>1.4166666666666667</c:v>
                </c:pt>
                <c:pt idx="9">
                  <c:v>1.5833333333333333</c:v>
                </c:pt>
                <c:pt idx="10">
                  <c:v>1.75</c:v>
                </c:pt>
                <c:pt idx="11">
                  <c:v>1.9166666666666667</c:v>
                </c:pt>
                <c:pt idx="12">
                  <c:v>2.0833333333333335</c:v>
                </c:pt>
                <c:pt idx="13">
                  <c:v>2.25</c:v>
                </c:pt>
                <c:pt idx="14">
                  <c:v>2.4166666666666665</c:v>
                </c:pt>
                <c:pt idx="15">
                  <c:v>2.5833333333333335</c:v>
                </c:pt>
                <c:pt idx="16">
                  <c:v>2.75</c:v>
                </c:pt>
                <c:pt idx="17">
                  <c:v>3</c:v>
                </c:pt>
                <c:pt idx="18">
                  <c:v>3.4166666666666665</c:v>
                </c:pt>
                <c:pt idx="19">
                  <c:v>4.041666666666667</c:v>
                </c:pt>
                <c:pt idx="20">
                  <c:v>5.166666666666667</c:v>
                </c:pt>
                <c:pt idx="21">
                  <c:v>6.916666666666667</c:v>
                </c:pt>
                <c:pt idx="22">
                  <c:v>9.6666666666666661</c:v>
                </c:pt>
                <c:pt idx="23">
                  <c:v>13.916666666666666</c:v>
                </c:pt>
                <c:pt idx="24">
                  <c:v>17.916666666666668</c:v>
                </c:pt>
                <c:pt idx="25">
                  <c:v>19.916666666666668</c:v>
                </c:pt>
              </c:numCache>
            </c:numRef>
          </c:xVal>
          <c:yVal>
            <c:numRef>
              <c:f>AA01_Stress!$C$3:$C$28</c:f>
              <c:numCache>
                <c:formatCode>0.0000000</c:formatCode>
                <c:ptCount val="26"/>
                <c:pt idx="0">
                  <c:v>0.29683646775582462</c:v>
                </c:pt>
                <c:pt idx="1">
                  <c:v>6.636001510792747</c:v>
                </c:pt>
                <c:pt idx="2">
                  <c:v>8.0227080176748213</c:v>
                </c:pt>
                <c:pt idx="3">
                  <c:v>8.0258315814571954</c:v>
                </c:pt>
                <c:pt idx="4">
                  <c:v>7.4339632550526362</c:v>
                </c:pt>
                <c:pt idx="5">
                  <c:v>7.0626965296545707</c:v>
                </c:pt>
                <c:pt idx="6">
                  <c:v>7.0039447775395995</c:v>
                </c:pt>
                <c:pt idx="7">
                  <c:v>6.988725633041625</c:v>
                </c:pt>
                <c:pt idx="8">
                  <c:v>6.7552804333910341</c:v>
                </c:pt>
                <c:pt idx="9">
                  <c:v>6.7436951359888955</c:v>
                </c:pt>
                <c:pt idx="10">
                  <c:v>6.8147638893694724</c:v>
                </c:pt>
                <c:pt idx="11">
                  <c:v>6.8079845576726168</c:v>
                </c:pt>
                <c:pt idx="12">
                  <c:v>6.6936256830975687</c:v>
                </c:pt>
                <c:pt idx="13">
                  <c:v>6.6165921358360444</c:v>
                </c:pt>
                <c:pt idx="14">
                  <c:v>6.5203828224829348</c:v>
                </c:pt>
                <c:pt idx="15">
                  <c:v>6.6334192897547215</c:v>
                </c:pt>
                <c:pt idx="16">
                  <c:v>6.5313186567599431</c:v>
                </c:pt>
                <c:pt idx="17">
                  <c:v>6.4842099253007301</c:v>
                </c:pt>
                <c:pt idx="18">
                  <c:v>6.4057147499545799</c:v>
                </c:pt>
                <c:pt idx="19">
                  <c:v>6.315756974672448</c:v>
                </c:pt>
                <c:pt idx="20">
                  <c:v>6.2482459392444412</c:v>
                </c:pt>
                <c:pt idx="21">
                  <c:v>6.0449903767359929</c:v>
                </c:pt>
                <c:pt idx="22">
                  <c:v>5.8713445889853499</c:v>
                </c:pt>
                <c:pt idx="23">
                  <c:v>5.6684448919607089</c:v>
                </c:pt>
                <c:pt idx="24">
                  <c:v>5.6020304361656539</c:v>
                </c:pt>
                <c:pt idx="25">
                  <c:v>5.6451383847626246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B-49A7-A663-F800224DB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58528"/>
        <c:axId val="362295520"/>
      </c:scatterChart>
      <c:valAx>
        <c:axId val="2261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5520"/>
        <c:crosses val="autoZero"/>
        <c:crossBetween val="midCat"/>
      </c:valAx>
      <c:valAx>
        <c:axId val="362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13" Type="http://schemas.openxmlformats.org/officeDocument/2006/relationships/chart" Target="../charts/chart76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12" Type="http://schemas.openxmlformats.org/officeDocument/2006/relationships/chart" Target="../charts/chart75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1" Type="http://schemas.openxmlformats.org/officeDocument/2006/relationships/chart" Target="../charts/chart74.xml"/><Relationship Id="rId5" Type="http://schemas.openxmlformats.org/officeDocument/2006/relationships/chart" Target="../charts/chart68.xml"/><Relationship Id="rId10" Type="http://schemas.openxmlformats.org/officeDocument/2006/relationships/chart" Target="../charts/chart73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Relationship Id="rId14" Type="http://schemas.openxmlformats.org/officeDocument/2006/relationships/chart" Target="../charts/chart7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147637</xdr:rowOff>
    </xdr:from>
    <xdr:to>
      <xdr:col>16</xdr:col>
      <xdr:colOff>409574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C6359-8B34-2C1F-353E-ED4DFA428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114300</xdr:rowOff>
    </xdr:from>
    <xdr:to>
      <xdr:col>25</xdr:col>
      <xdr:colOff>390525</xdr:colOff>
      <xdr:row>17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0E366D-A95F-43C3-A914-7DC716CA3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17</xdr:row>
      <xdr:rowOff>152400</xdr:rowOff>
    </xdr:from>
    <xdr:to>
      <xdr:col>16</xdr:col>
      <xdr:colOff>428625</xdr:colOff>
      <xdr:row>33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70C556-F0E9-4BA3-B95B-854216821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18</xdr:row>
      <xdr:rowOff>9525</xdr:rowOff>
    </xdr:from>
    <xdr:to>
      <xdr:col>25</xdr:col>
      <xdr:colOff>390525</xdr:colOff>
      <xdr:row>33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68F6C5-83B5-48D9-AB2D-441010899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34</xdr:row>
      <xdr:rowOff>76200</xdr:rowOff>
    </xdr:from>
    <xdr:to>
      <xdr:col>16</xdr:col>
      <xdr:colOff>428625</xdr:colOff>
      <xdr:row>50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07D478-8BD1-4286-ACCB-E22393FCB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34</xdr:row>
      <xdr:rowOff>123825</xdr:rowOff>
    </xdr:from>
    <xdr:to>
      <xdr:col>25</xdr:col>
      <xdr:colOff>466725</xdr:colOff>
      <xdr:row>50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AFBA30-0C4A-4B6D-BAE8-6FD3FC6DD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600075</xdr:colOff>
      <xdr:row>1</xdr:row>
      <xdr:rowOff>123825</xdr:rowOff>
    </xdr:from>
    <xdr:to>
      <xdr:col>34</xdr:col>
      <xdr:colOff>228600</xdr:colOff>
      <xdr:row>17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960FF9-8560-4698-A357-183A6C9E6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185737</xdr:rowOff>
    </xdr:from>
    <xdr:to>
      <xdr:col>19</xdr:col>
      <xdr:colOff>323850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EA769-3AF8-A502-2BBE-CFE72404A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304800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CFDFA9-6E9F-420E-B9FF-41DE9157F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19</xdr:col>
      <xdr:colOff>304800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2404C3-7B82-4DB3-A464-884B5F3F0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19</xdr:col>
      <xdr:colOff>304800</xdr:colOff>
      <xdr:row>61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0BB774-0DF7-40CF-A85E-E2B0AF03D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19</xdr:col>
      <xdr:colOff>304800</xdr:colOff>
      <xdr:row>76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ABDB3A-5E3F-45B7-9BAD-E2AFEEF1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27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57B39B-79F7-400F-A00D-546D19DD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27</xdr:col>
      <xdr:colOff>304800</xdr:colOff>
      <xdr:row>30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8E600A-FD32-4868-B87D-2A70040D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32</xdr:row>
      <xdr:rowOff>0</xdr:rowOff>
    </xdr:from>
    <xdr:to>
      <xdr:col>27</xdr:col>
      <xdr:colOff>304800</xdr:colOff>
      <xdr:row>46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652CCD-D534-41A9-BEC1-4AA48AB93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600075</xdr:colOff>
      <xdr:row>62</xdr:row>
      <xdr:rowOff>0</xdr:rowOff>
    </xdr:from>
    <xdr:to>
      <xdr:col>27</xdr:col>
      <xdr:colOff>295275</xdr:colOff>
      <xdr:row>76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708BE3-3633-4DF4-BBC5-F0DFEDABB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9525</xdr:colOff>
      <xdr:row>1</xdr:row>
      <xdr:rowOff>14287</xdr:rowOff>
    </xdr:from>
    <xdr:to>
      <xdr:col>35</xdr:col>
      <xdr:colOff>314325</xdr:colOff>
      <xdr:row>15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D36DF6-65EF-4361-3C1C-257009EEA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0</xdr:colOff>
      <xdr:row>16</xdr:row>
      <xdr:rowOff>0</xdr:rowOff>
    </xdr:from>
    <xdr:to>
      <xdr:col>35</xdr:col>
      <xdr:colOff>304800</xdr:colOff>
      <xdr:row>30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74102C7-5A36-431E-806A-93275E0DE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35</xdr:col>
      <xdr:colOff>304800</xdr:colOff>
      <xdr:row>45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FF5D4C8-5AAA-4820-B015-D5079F822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1162050</xdr:colOff>
      <xdr:row>41</xdr:row>
      <xdr:rowOff>185737</xdr:rowOff>
    </xdr:from>
    <xdr:to>
      <xdr:col>10</xdr:col>
      <xdr:colOff>704850</xdr:colOff>
      <xdr:row>56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11B28-5B48-35EC-AB51-CC2D6FACD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371475</xdr:colOff>
      <xdr:row>41</xdr:row>
      <xdr:rowOff>138112</xdr:rowOff>
    </xdr:from>
    <xdr:to>
      <xdr:col>6</xdr:col>
      <xdr:colOff>619125</xdr:colOff>
      <xdr:row>56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4A79372-EAB3-C79A-8A7E-343183D28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4762</xdr:rowOff>
    </xdr:from>
    <xdr:to>
      <xdr:col>15</xdr:col>
      <xdr:colOff>542925</xdr:colOff>
      <xdr:row>15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C25D32-1A35-0F5A-32DE-539F1D089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</xdr:row>
      <xdr:rowOff>28575</xdr:rowOff>
    </xdr:from>
    <xdr:to>
      <xdr:col>24</xdr:col>
      <xdr:colOff>28575</xdr:colOff>
      <xdr:row>15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5C338E-2860-498A-92F4-FC19D916B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15</xdr:row>
      <xdr:rowOff>180975</xdr:rowOff>
    </xdr:from>
    <xdr:to>
      <xdr:col>15</xdr:col>
      <xdr:colOff>533400</xdr:colOff>
      <xdr:row>30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F50C2D-AD68-44C3-A59E-E7F9CC348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371475</xdr:colOff>
      <xdr:row>16</xdr:row>
      <xdr:rowOff>19050</xdr:rowOff>
    </xdr:from>
    <xdr:to>
      <xdr:col>24</xdr:col>
      <xdr:colOff>66675</xdr:colOff>
      <xdr:row>30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D5495F-7A46-414F-9A40-1C3F42F59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31</xdr:row>
      <xdr:rowOff>9525</xdr:rowOff>
    </xdr:from>
    <xdr:to>
      <xdr:col>15</xdr:col>
      <xdr:colOff>495300</xdr:colOff>
      <xdr:row>45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FEF6A5-B2CD-474F-81BE-D3ADC7BF6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466725</xdr:colOff>
      <xdr:row>31</xdr:row>
      <xdr:rowOff>19050</xdr:rowOff>
    </xdr:from>
    <xdr:to>
      <xdr:col>24</xdr:col>
      <xdr:colOff>161925</xdr:colOff>
      <xdr:row>45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DBBDFF-32F6-473D-91F0-8CF0D2A25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409575</xdr:colOff>
      <xdr:row>1</xdr:row>
      <xdr:rowOff>47625</xdr:rowOff>
    </xdr:from>
    <xdr:to>
      <xdr:col>32</xdr:col>
      <xdr:colOff>104775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D03E8-C671-495A-A67B-20F8CE660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147637</xdr:rowOff>
    </xdr:from>
    <xdr:to>
      <xdr:col>16</xdr:col>
      <xdr:colOff>409574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2CA77-416F-4415-BF00-9B756C8B1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114300</xdr:rowOff>
    </xdr:from>
    <xdr:to>
      <xdr:col>25</xdr:col>
      <xdr:colOff>390525</xdr:colOff>
      <xdr:row>17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1C877-B3AD-45B9-95A1-78DF30866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17</xdr:row>
      <xdr:rowOff>152400</xdr:rowOff>
    </xdr:from>
    <xdr:to>
      <xdr:col>16</xdr:col>
      <xdr:colOff>428625</xdr:colOff>
      <xdr:row>33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B96E47-83CC-4248-860C-CB9EB87E9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18</xdr:row>
      <xdr:rowOff>9525</xdr:rowOff>
    </xdr:from>
    <xdr:to>
      <xdr:col>25</xdr:col>
      <xdr:colOff>390525</xdr:colOff>
      <xdr:row>33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0F3602-9FB8-4DE8-9E30-F00199D08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34</xdr:row>
      <xdr:rowOff>76200</xdr:rowOff>
    </xdr:from>
    <xdr:to>
      <xdr:col>16</xdr:col>
      <xdr:colOff>428625</xdr:colOff>
      <xdr:row>50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60EBD9-0FF5-4EA2-88C3-5E518083A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34</xdr:row>
      <xdr:rowOff>123825</xdr:rowOff>
    </xdr:from>
    <xdr:to>
      <xdr:col>25</xdr:col>
      <xdr:colOff>466725</xdr:colOff>
      <xdr:row>50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E395E-B877-4037-A62F-987078394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161925</xdr:colOff>
      <xdr:row>1</xdr:row>
      <xdr:rowOff>142875</xdr:rowOff>
    </xdr:from>
    <xdr:to>
      <xdr:col>34</xdr:col>
      <xdr:colOff>400050</xdr:colOff>
      <xdr:row>17</xdr:row>
      <xdr:rowOff>80963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8447A9-5B19-41D3-9AA4-A7FE9A6D9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4762</xdr:rowOff>
    </xdr:from>
    <xdr:to>
      <xdr:col>15</xdr:col>
      <xdr:colOff>542925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19E1E-53D7-4001-BCA5-64C70B2D6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</xdr:row>
      <xdr:rowOff>28575</xdr:rowOff>
    </xdr:from>
    <xdr:to>
      <xdr:col>24</xdr:col>
      <xdr:colOff>28575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C4382-CEB4-494F-A5D4-78F103566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15</xdr:row>
      <xdr:rowOff>180975</xdr:rowOff>
    </xdr:from>
    <xdr:to>
      <xdr:col>15</xdr:col>
      <xdr:colOff>533400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6EC67-8A51-4AEB-846D-54C77FEAD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371475</xdr:colOff>
      <xdr:row>16</xdr:row>
      <xdr:rowOff>19050</xdr:rowOff>
    </xdr:from>
    <xdr:to>
      <xdr:col>24</xdr:col>
      <xdr:colOff>66675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8D23AC-9542-417B-B8FF-D8364ADA5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31</xdr:row>
      <xdr:rowOff>9525</xdr:rowOff>
    </xdr:from>
    <xdr:to>
      <xdr:col>15</xdr:col>
      <xdr:colOff>495300</xdr:colOff>
      <xdr:row>45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4FCAA8-EBC8-4A07-8341-E0A153E42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390525</xdr:colOff>
      <xdr:row>31</xdr:row>
      <xdr:rowOff>57150</xdr:rowOff>
    </xdr:from>
    <xdr:to>
      <xdr:col>24</xdr:col>
      <xdr:colOff>85725</xdr:colOff>
      <xdr:row>45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88FB01-71A2-4AA3-A06F-1BC3C3069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DB0154-3478-49B2-91B9-52163D84A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147637</xdr:rowOff>
    </xdr:from>
    <xdr:to>
      <xdr:col>16</xdr:col>
      <xdr:colOff>409574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C33CB-82A0-4E9B-B6B3-43AF9FF57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114300</xdr:rowOff>
    </xdr:from>
    <xdr:to>
      <xdr:col>25</xdr:col>
      <xdr:colOff>390525</xdr:colOff>
      <xdr:row>17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8BC2B-1242-41BE-9038-85E4F7A31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17</xdr:row>
      <xdr:rowOff>152400</xdr:rowOff>
    </xdr:from>
    <xdr:to>
      <xdr:col>16</xdr:col>
      <xdr:colOff>428625</xdr:colOff>
      <xdr:row>33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B3289A-334B-463A-BD09-EFAEA8232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18</xdr:row>
      <xdr:rowOff>9525</xdr:rowOff>
    </xdr:from>
    <xdr:to>
      <xdr:col>25</xdr:col>
      <xdr:colOff>390525</xdr:colOff>
      <xdr:row>33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C43D3-E7C2-4D92-AF38-20EF0DFF4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34</xdr:row>
      <xdr:rowOff>76200</xdr:rowOff>
    </xdr:from>
    <xdr:to>
      <xdr:col>16</xdr:col>
      <xdr:colOff>428625</xdr:colOff>
      <xdr:row>50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60F93E-2B1B-48B5-BEAA-7E69C05DD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34</xdr:row>
      <xdr:rowOff>123825</xdr:rowOff>
    </xdr:from>
    <xdr:to>
      <xdr:col>25</xdr:col>
      <xdr:colOff>466725</xdr:colOff>
      <xdr:row>50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6331FA-A62F-46FB-826A-D4C3B4708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161925</xdr:colOff>
      <xdr:row>1</xdr:row>
      <xdr:rowOff>104775</xdr:rowOff>
    </xdr:from>
    <xdr:to>
      <xdr:col>34</xdr:col>
      <xdr:colOff>400050</xdr:colOff>
      <xdr:row>17</xdr:row>
      <xdr:rowOff>42863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545B1D-AA28-4EB0-B114-46D7CCAF9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4762</xdr:rowOff>
    </xdr:from>
    <xdr:to>
      <xdr:col>15</xdr:col>
      <xdr:colOff>542925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CCCBF-00DA-4650-86EA-45D364C31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</xdr:row>
      <xdr:rowOff>28575</xdr:rowOff>
    </xdr:from>
    <xdr:to>
      <xdr:col>24</xdr:col>
      <xdr:colOff>28575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D9B81-42A8-45CD-94DB-02086EEB9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15</xdr:row>
      <xdr:rowOff>180975</xdr:rowOff>
    </xdr:from>
    <xdr:to>
      <xdr:col>15</xdr:col>
      <xdr:colOff>533400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B5483-79FB-43C8-A8E7-A50F088D6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371475</xdr:colOff>
      <xdr:row>16</xdr:row>
      <xdr:rowOff>19050</xdr:rowOff>
    </xdr:from>
    <xdr:to>
      <xdr:col>24</xdr:col>
      <xdr:colOff>66675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F7DFCF-A8F7-4EE3-9E02-1F167E2C4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31</xdr:row>
      <xdr:rowOff>9525</xdr:rowOff>
    </xdr:from>
    <xdr:to>
      <xdr:col>15</xdr:col>
      <xdr:colOff>495300</xdr:colOff>
      <xdr:row>45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BEB431-EE60-4A08-A964-9FDBFDB32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466725</xdr:colOff>
      <xdr:row>31</xdr:row>
      <xdr:rowOff>19050</xdr:rowOff>
    </xdr:from>
    <xdr:to>
      <xdr:col>24</xdr:col>
      <xdr:colOff>161925</xdr:colOff>
      <xdr:row>45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75C1CD-F9C8-4EC1-BA43-BAE957547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3095DE-A581-4BC0-B6CE-2470B772F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147637</xdr:rowOff>
    </xdr:from>
    <xdr:to>
      <xdr:col>16</xdr:col>
      <xdr:colOff>409574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A9D61-E6DC-4F68-BE81-C638050A6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114300</xdr:rowOff>
    </xdr:from>
    <xdr:to>
      <xdr:col>25</xdr:col>
      <xdr:colOff>390525</xdr:colOff>
      <xdr:row>17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77B94-40EA-401B-81A0-61D19ABB7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17</xdr:row>
      <xdr:rowOff>152400</xdr:rowOff>
    </xdr:from>
    <xdr:to>
      <xdr:col>16</xdr:col>
      <xdr:colOff>428625</xdr:colOff>
      <xdr:row>33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D2047-F86A-44A0-88EB-635BC7C90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18</xdr:row>
      <xdr:rowOff>9525</xdr:rowOff>
    </xdr:from>
    <xdr:to>
      <xdr:col>25</xdr:col>
      <xdr:colOff>390525</xdr:colOff>
      <xdr:row>33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FAB56D-CAAC-4398-8A9C-551CB28D7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34</xdr:row>
      <xdr:rowOff>76200</xdr:rowOff>
    </xdr:from>
    <xdr:to>
      <xdr:col>16</xdr:col>
      <xdr:colOff>428625</xdr:colOff>
      <xdr:row>50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395BA1-0FA8-4A92-AA68-868FA8CB4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34</xdr:row>
      <xdr:rowOff>123825</xdr:rowOff>
    </xdr:from>
    <xdr:to>
      <xdr:col>25</xdr:col>
      <xdr:colOff>466725</xdr:colOff>
      <xdr:row>50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2F1A0A-B29B-4E81-9C17-D07B8B92D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76200</xdr:colOff>
      <xdr:row>1</xdr:row>
      <xdr:rowOff>104775</xdr:rowOff>
    </xdr:from>
    <xdr:to>
      <xdr:col>34</xdr:col>
      <xdr:colOff>314325</xdr:colOff>
      <xdr:row>17</xdr:row>
      <xdr:rowOff>42863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950313-4F7E-439D-BA69-BE7B6D75F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147637</xdr:rowOff>
    </xdr:from>
    <xdr:to>
      <xdr:col>16</xdr:col>
      <xdr:colOff>409574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BA05C-76DC-458F-9511-7FE8BA70D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114300</xdr:rowOff>
    </xdr:from>
    <xdr:to>
      <xdr:col>25</xdr:col>
      <xdr:colOff>390525</xdr:colOff>
      <xdr:row>17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DBCE2-F527-49DD-8068-D366F4C3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17</xdr:row>
      <xdr:rowOff>152400</xdr:rowOff>
    </xdr:from>
    <xdr:to>
      <xdr:col>16</xdr:col>
      <xdr:colOff>428625</xdr:colOff>
      <xdr:row>33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205A48-0FAB-40B5-AB3C-C1B753A81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18</xdr:row>
      <xdr:rowOff>9525</xdr:rowOff>
    </xdr:from>
    <xdr:to>
      <xdr:col>25</xdr:col>
      <xdr:colOff>390525</xdr:colOff>
      <xdr:row>33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1D47D3-4F24-4D24-B8B6-791029020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34</xdr:row>
      <xdr:rowOff>76200</xdr:rowOff>
    </xdr:from>
    <xdr:to>
      <xdr:col>16</xdr:col>
      <xdr:colOff>428625</xdr:colOff>
      <xdr:row>50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BE8C4E-4BC9-48AF-A593-94E8272C9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34</xdr:row>
      <xdr:rowOff>123825</xdr:rowOff>
    </xdr:from>
    <xdr:to>
      <xdr:col>25</xdr:col>
      <xdr:colOff>466725</xdr:colOff>
      <xdr:row>50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1BBB10-79DE-4C5E-B329-183C2AC2C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571500</xdr:colOff>
      <xdr:row>1</xdr:row>
      <xdr:rowOff>161925</xdr:rowOff>
    </xdr:from>
    <xdr:to>
      <xdr:col>34</xdr:col>
      <xdr:colOff>200025</xdr:colOff>
      <xdr:row>17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8C88E3-DB1B-4D3D-8DFC-5D512F3FF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4762</xdr:rowOff>
    </xdr:from>
    <xdr:to>
      <xdr:col>15</xdr:col>
      <xdr:colOff>542925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89DE5-6430-4A4C-9758-053755722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</xdr:row>
      <xdr:rowOff>28575</xdr:rowOff>
    </xdr:from>
    <xdr:to>
      <xdr:col>24</xdr:col>
      <xdr:colOff>28575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D9E185-6FC6-4363-8B2C-B6C1CA9D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15</xdr:row>
      <xdr:rowOff>180975</xdr:rowOff>
    </xdr:from>
    <xdr:to>
      <xdr:col>15</xdr:col>
      <xdr:colOff>533400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981EA9-B4B8-443C-B456-4911AFC06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371475</xdr:colOff>
      <xdr:row>16</xdr:row>
      <xdr:rowOff>19050</xdr:rowOff>
    </xdr:from>
    <xdr:to>
      <xdr:col>24</xdr:col>
      <xdr:colOff>66675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901474-4D5C-4168-B3D3-AFA04AF83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31</xdr:row>
      <xdr:rowOff>9525</xdr:rowOff>
    </xdr:from>
    <xdr:to>
      <xdr:col>15</xdr:col>
      <xdr:colOff>495300</xdr:colOff>
      <xdr:row>45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DC653B-7453-403B-98D9-1D02C898C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466725</xdr:colOff>
      <xdr:row>31</xdr:row>
      <xdr:rowOff>19050</xdr:rowOff>
    </xdr:from>
    <xdr:to>
      <xdr:col>24</xdr:col>
      <xdr:colOff>161925</xdr:colOff>
      <xdr:row>45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705F11-B17D-4111-86B3-3B5D6218F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219075</xdr:colOff>
      <xdr:row>1</xdr:row>
      <xdr:rowOff>0</xdr:rowOff>
    </xdr:from>
    <xdr:to>
      <xdr:col>31</xdr:col>
      <xdr:colOff>523875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591321-FFA0-4B3A-8516-CFDD3FFC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F973-8B28-4723-8CD6-61A0C9A9CB0B}">
  <dimension ref="A2:AA56"/>
  <sheetViews>
    <sheetView workbookViewId="0">
      <selection activeCell="B3" sqref="B3:H28"/>
    </sheetView>
  </sheetViews>
  <sheetFormatPr defaultRowHeight="15" x14ac:dyDescent="0.25"/>
  <cols>
    <col min="2" max="2" width="14" customWidth="1"/>
    <col min="8" max="8" width="10.7109375" bestFit="1" customWidth="1"/>
  </cols>
  <sheetData>
    <row r="2" spans="1:8" x14ac:dyDescent="0.25">
      <c r="A2" s="4" t="s">
        <v>33</v>
      </c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1:8" x14ac:dyDescent="0.25">
      <c r="A3">
        <f>Info!H3</f>
        <v>58741561.810500003</v>
      </c>
      <c r="B3" s="3">
        <v>8.3333333333333329E-2</v>
      </c>
      <c r="C3" s="2">
        <v>2.0743903624363438</v>
      </c>
      <c r="D3" s="2">
        <v>0.53331568731017609</v>
      </c>
      <c r="E3" s="2">
        <v>0.7295446566182342</v>
      </c>
      <c r="F3" s="2">
        <v>8.2845458071394387E-2</v>
      </c>
      <c r="G3" s="2">
        <v>3.4552419892199724E-3</v>
      </c>
      <c r="H3" s="2">
        <v>3.2076040880193308</v>
      </c>
    </row>
    <row r="4" spans="1:8" x14ac:dyDescent="0.25">
      <c r="A4" s="4" t="s">
        <v>9</v>
      </c>
      <c r="B4" s="3">
        <v>0.25</v>
      </c>
      <c r="C4" s="2">
        <v>5.9792959502826388</v>
      </c>
      <c r="D4" s="2">
        <v>1.2204215228136064</v>
      </c>
      <c r="E4" s="2">
        <v>2.5886688414041958</v>
      </c>
      <c r="F4" s="2">
        <v>1.5538144347432885</v>
      </c>
      <c r="G4" s="2">
        <v>0.91427079599133432</v>
      </c>
      <c r="H4" s="2">
        <v>2.8114775792440625</v>
      </c>
    </row>
    <row r="5" spans="1:8" x14ac:dyDescent="0.25">
      <c r="A5" s="5">
        <f>Info!G3</f>
        <v>2.5180000000000001E-2</v>
      </c>
      <c r="B5" s="3">
        <v>0.41666666666666669</v>
      </c>
      <c r="C5" s="2">
        <v>3.1430644378934067</v>
      </c>
      <c r="D5" s="2">
        <v>0.92165027522102194</v>
      </c>
      <c r="E5" s="2">
        <v>1.3406489214000297</v>
      </c>
      <c r="F5" s="2">
        <v>2.2077383029315159</v>
      </c>
      <c r="G5" s="2">
        <v>1.0855681262642483</v>
      </c>
      <c r="H5" s="2">
        <v>1.5936278627046465</v>
      </c>
    </row>
    <row r="6" spans="1:8" x14ac:dyDescent="0.25">
      <c r="A6" s="4" t="s">
        <v>32</v>
      </c>
      <c r="B6" s="3">
        <v>0.58333333333333337</v>
      </c>
      <c r="C6" s="2">
        <v>2.364665925590542</v>
      </c>
      <c r="D6" s="2">
        <v>0.92720301245385639</v>
      </c>
      <c r="E6" s="2">
        <v>1.0578232410097896</v>
      </c>
      <c r="F6" s="2">
        <v>2.2919154672454569</v>
      </c>
      <c r="G6" s="2">
        <v>1.1313951572237624</v>
      </c>
      <c r="H6" s="2">
        <v>1.4884053522794103</v>
      </c>
    </row>
    <row r="7" spans="1:8" x14ac:dyDescent="0.25">
      <c r="A7" s="5">
        <f>A3/1000</f>
        <v>58741.561810500003</v>
      </c>
      <c r="B7" s="3">
        <v>0.75</v>
      </c>
      <c r="C7" s="2">
        <v>2.1268181930417862</v>
      </c>
      <c r="D7" s="2">
        <v>1.0087247904622172</v>
      </c>
      <c r="E7" s="2">
        <v>0.92311922896178844</v>
      </c>
      <c r="F7" s="2">
        <v>2.4116971145233865</v>
      </c>
      <c r="G7" s="2">
        <v>1.1773434111851944</v>
      </c>
      <c r="H7" s="2">
        <v>1.6158023054646475</v>
      </c>
    </row>
    <row r="8" spans="1:8" x14ac:dyDescent="0.25">
      <c r="A8" s="4" t="s">
        <v>34</v>
      </c>
      <c r="B8" s="3">
        <v>0.91666666666666663</v>
      </c>
      <c r="C8" s="2">
        <v>1.9433918553761436</v>
      </c>
      <c r="D8" s="2">
        <v>1.0668403647782851</v>
      </c>
      <c r="E8" s="2">
        <v>0.85373168796536525</v>
      </c>
      <c r="F8" s="2">
        <v>2.4177526612108839</v>
      </c>
      <c r="G8" s="2">
        <v>1.1596521649416487</v>
      </c>
      <c r="H8" s="2">
        <v>1.5428448309285527</v>
      </c>
    </row>
    <row r="9" spans="1:8" x14ac:dyDescent="0.25">
      <c r="A9" s="5">
        <f>A5*1000</f>
        <v>25.18</v>
      </c>
      <c r="B9" s="3">
        <v>1.0833333333333333</v>
      </c>
      <c r="C9" s="2">
        <v>1.863900957979109</v>
      </c>
      <c r="D9" s="2">
        <v>1.1158720725250337</v>
      </c>
      <c r="E9" s="2">
        <v>0.84413131891220194</v>
      </c>
      <c r="F9" s="2">
        <v>2.5028805664390719</v>
      </c>
      <c r="G9" s="2">
        <v>1.1408812303771732</v>
      </c>
      <c r="H9" s="2">
        <v>1.5184585164376101</v>
      </c>
    </row>
    <row r="10" spans="1:8" x14ac:dyDescent="0.25">
      <c r="B10" s="3">
        <v>1.25</v>
      </c>
      <c r="C10" s="2">
        <v>1.8583748262196709</v>
      </c>
      <c r="D10" s="2">
        <v>1.1585265417031434</v>
      </c>
      <c r="E10" s="2">
        <v>0.82911328511722193</v>
      </c>
      <c r="F10" s="2">
        <v>2.4677325923674847</v>
      </c>
      <c r="G10" s="2">
        <v>1.1343324041443772</v>
      </c>
      <c r="H10" s="2">
        <v>1.5298393680764661</v>
      </c>
    </row>
    <row r="11" spans="1:8" x14ac:dyDescent="0.25">
      <c r="B11" s="3">
        <v>1.4166666666666667</v>
      </c>
      <c r="C11" s="2">
        <v>1.8466999868217606</v>
      </c>
      <c r="D11" s="2">
        <v>1.2201884039642272</v>
      </c>
      <c r="E11" s="2">
        <v>0.80690834510408715</v>
      </c>
      <c r="F11" s="2">
        <v>2.4719750703690733</v>
      </c>
      <c r="G11" s="2">
        <v>1.1665856588159502</v>
      </c>
      <c r="H11" s="2">
        <v>1.5299122398195399</v>
      </c>
    </row>
    <row r="12" spans="1:8" x14ac:dyDescent="0.25">
      <c r="B12" s="3">
        <v>1.5833333333333333</v>
      </c>
      <c r="C12" s="2">
        <v>1.8088146697384451</v>
      </c>
      <c r="D12" s="2">
        <v>1.2362978297107325</v>
      </c>
      <c r="E12" s="2">
        <v>0.78946617619299675</v>
      </c>
      <c r="F12" s="2">
        <v>2.4047093277712364</v>
      </c>
      <c r="G12" s="2">
        <v>1.0803086600754419</v>
      </c>
      <c r="H12" s="2">
        <v>1.4623044085396757</v>
      </c>
    </row>
    <row r="13" spans="1:8" x14ac:dyDescent="0.25">
      <c r="B13" s="3">
        <v>1.75</v>
      </c>
      <c r="C13" s="2">
        <v>1.8396904538555059</v>
      </c>
      <c r="D13" s="2">
        <v>1.300753775065989</v>
      </c>
      <c r="E13" s="2">
        <v>0.78421153411358191</v>
      </c>
      <c r="F13" s="2">
        <v>2.4897497976241691</v>
      </c>
      <c r="G13" s="2">
        <v>1.039849726926763</v>
      </c>
      <c r="H13" s="2">
        <v>1.6854934112817941</v>
      </c>
    </row>
    <row r="14" spans="1:8" x14ac:dyDescent="0.25">
      <c r="B14" s="3">
        <v>1.9166666666666667</v>
      </c>
      <c r="C14" s="2">
        <v>1.8083564445021663</v>
      </c>
      <c r="D14" s="2">
        <v>1.3468449395173918</v>
      </c>
      <c r="E14" s="2">
        <v>0.78734484588819498</v>
      </c>
      <c r="F14" s="2">
        <v>2.3819192413782542</v>
      </c>
      <c r="G14" s="2">
        <v>1.1255999585554295</v>
      </c>
      <c r="H14" s="2">
        <v>1.3980658237336876</v>
      </c>
    </row>
    <row r="15" spans="1:8" x14ac:dyDescent="0.25">
      <c r="B15" s="3">
        <v>2.0833333333333335</v>
      </c>
      <c r="C15" s="2">
        <v>1.8017752585002151</v>
      </c>
      <c r="D15" s="2">
        <v>1.388991488359705</v>
      </c>
      <c r="E15" s="2">
        <v>0.7832935469045601</v>
      </c>
      <c r="F15" s="2">
        <v>2.3712213329990521</v>
      </c>
      <c r="G15" s="2">
        <v>1.1959947752216908</v>
      </c>
      <c r="H15" s="2">
        <v>1.4054773086615904</v>
      </c>
    </row>
    <row r="16" spans="1:8" x14ac:dyDescent="0.25">
      <c r="B16" s="3">
        <v>2.25</v>
      </c>
      <c r="C16" s="2">
        <v>1.8241667728944557</v>
      </c>
      <c r="D16" s="2">
        <v>1.401878171127896</v>
      </c>
      <c r="E16" s="2">
        <v>0.75638129761571982</v>
      </c>
      <c r="F16" s="2">
        <v>2.3961083500939684</v>
      </c>
      <c r="G16" s="2">
        <v>1.067734015397064</v>
      </c>
      <c r="H16" s="2">
        <v>1.3869078738971741</v>
      </c>
    </row>
    <row r="17" spans="2:27" x14ac:dyDescent="0.25">
      <c r="B17" s="3">
        <v>2.4166666666666665</v>
      </c>
      <c r="C17" s="2">
        <v>1.8074505171379658</v>
      </c>
      <c r="D17" s="2">
        <v>1.426333386280572</v>
      </c>
      <c r="E17" s="2">
        <v>0.78083287432512993</v>
      </c>
      <c r="F17" s="2">
        <v>2.3215164236587267</v>
      </c>
      <c r="G17" s="2">
        <v>1.0435638410680219</v>
      </c>
      <c r="H17" s="2">
        <v>1.3635546235286287</v>
      </c>
    </row>
    <row r="18" spans="2:27" x14ac:dyDescent="0.25">
      <c r="B18" s="3">
        <v>2.5833333333333335</v>
      </c>
      <c r="C18" s="2">
        <v>1.7910994105409275</v>
      </c>
      <c r="D18" s="2">
        <v>1.4259064860346968</v>
      </c>
      <c r="E18" s="2">
        <v>0.69605504237872384</v>
      </c>
      <c r="F18" s="2">
        <v>2.2611529373908801</v>
      </c>
      <c r="G18" s="2">
        <v>1.0510315756944033</v>
      </c>
      <c r="H18" s="2">
        <v>1.4227736312087786</v>
      </c>
    </row>
    <row r="19" spans="2:27" x14ac:dyDescent="0.25">
      <c r="B19" s="3">
        <v>2.75</v>
      </c>
      <c r="C19" s="2">
        <v>1.8058147394017527</v>
      </c>
      <c r="D19" s="2">
        <v>1.5024127883103828</v>
      </c>
      <c r="E19" s="2">
        <v>0.71938292995142128</v>
      </c>
      <c r="F19" s="2">
        <v>2.2593484885748616</v>
      </c>
      <c r="G19" s="2">
        <v>1.0727728572398272</v>
      </c>
      <c r="H19" s="2">
        <v>1.5374094562098826</v>
      </c>
    </row>
    <row r="20" spans="2:27" x14ac:dyDescent="0.25">
      <c r="B20" s="3">
        <v>3</v>
      </c>
      <c r="C20" s="2">
        <v>1.8052361686250742</v>
      </c>
      <c r="D20" s="2">
        <v>1.5164374958017786</v>
      </c>
      <c r="E20" s="2">
        <v>0.74522490466256452</v>
      </c>
      <c r="F20" s="2">
        <v>2.2020283693464671</v>
      </c>
      <c r="G20" s="2">
        <v>1.0536333995541953</v>
      </c>
      <c r="H20" s="2">
        <v>1.4633331860889509</v>
      </c>
      <c r="AA20" t="s">
        <v>7</v>
      </c>
    </row>
    <row r="21" spans="2:27" x14ac:dyDescent="0.25">
      <c r="B21" s="3">
        <v>3.4166666666666665</v>
      </c>
      <c r="C21" s="2">
        <v>1.7980819410971149</v>
      </c>
      <c r="D21" s="2">
        <v>1.5403362481786529</v>
      </c>
      <c r="E21" s="2">
        <v>0.72287593922178972</v>
      </c>
      <c r="F21" s="2">
        <v>2.1034519389250175</v>
      </c>
      <c r="G21" s="2">
        <v>1.019520016482351</v>
      </c>
      <c r="H21" s="2">
        <v>1.4441764908068235</v>
      </c>
      <c r="AA21" t="s">
        <v>8</v>
      </c>
    </row>
    <row r="22" spans="2:27" x14ac:dyDescent="0.25">
      <c r="B22" s="3">
        <v>4.041666666666667</v>
      </c>
      <c r="C22" s="2">
        <v>1.8007386853890606</v>
      </c>
      <c r="D22" s="2">
        <v>1.5868302309081315</v>
      </c>
      <c r="E22" s="2">
        <v>0.6983923778183726</v>
      </c>
      <c r="F22" s="2">
        <v>2.0618727206073424</v>
      </c>
      <c r="G22" s="2">
        <v>0.98000975511907318</v>
      </c>
      <c r="H22" s="2">
        <v>1.3353146798010262</v>
      </c>
    </row>
    <row r="23" spans="2:27" x14ac:dyDescent="0.25">
      <c r="B23" s="3">
        <v>5.166666666666667</v>
      </c>
      <c r="C23" s="2">
        <v>1.7861813840469782</v>
      </c>
      <c r="D23" s="2">
        <v>1.6576512349631578</v>
      </c>
      <c r="E23" s="2">
        <v>0.67732422328015285</v>
      </c>
      <c r="F23" s="2">
        <v>1.9508618957502071</v>
      </c>
      <c r="G23" s="2">
        <v>0.99167956250879541</v>
      </c>
      <c r="H23" s="2">
        <v>1.3628601986828679</v>
      </c>
    </row>
    <row r="24" spans="2:27" x14ac:dyDescent="0.25">
      <c r="B24" s="3">
        <v>6.916666666666667</v>
      </c>
      <c r="C24" s="2">
        <v>1.7700152692282494</v>
      </c>
      <c r="D24" s="2">
        <v>1.7165304129853154</v>
      </c>
      <c r="E24" s="2">
        <v>0.65078580860522428</v>
      </c>
      <c r="F24" s="2">
        <v>1.7108846562584197</v>
      </c>
      <c r="G24" s="2">
        <v>0.99962917353865621</v>
      </c>
      <c r="H24" s="2">
        <v>1.2555929928784475</v>
      </c>
    </row>
    <row r="25" spans="2:27" x14ac:dyDescent="0.25">
      <c r="B25" s="3">
        <v>9.6666666666666661</v>
      </c>
      <c r="C25" s="2">
        <v>1.7545254843441613</v>
      </c>
      <c r="D25" s="2">
        <v>1.7614293845749431</v>
      </c>
      <c r="E25" s="2">
        <v>0.61644152455693413</v>
      </c>
      <c r="F25" s="2">
        <v>1.5100688020880009</v>
      </c>
      <c r="G25" s="2">
        <v>0.97719384865247938</v>
      </c>
      <c r="H25" s="2">
        <v>1.2078448548727152</v>
      </c>
    </row>
    <row r="26" spans="2:27" x14ac:dyDescent="0.25">
      <c r="B26" s="3">
        <v>13.916666666666666</v>
      </c>
      <c r="C26" s="2">
        <v>1.7287571280971294</v>
      </c>
      <c r="D26" s="2">
        <v>1.7564781722891982</v>
      </c>
      <c r="E26" s="2">
        <v>0.58892995104764534</v>
      </c>
      <c r="F26" s="2">
        <v>1.3242924797340838</v>
      </c>
      <c r="G26" s="2">
        <v>0.96668627998021317</v>
      </c>
      <c r="H26" s="2">
        <v>1.2077805562758857</v>
      </c>
    </row>
    <row r="27" spans="2:27" x14ac:dyDescent="0.25">
      <c r="B27" s="3">
        <v>17.916666666666668</v>
      </c>
      <c r="C27" s="2">
        <v>1.6718983525869593</v>
      </c>
      <c r="D27" s="2">
        <v>1.7172710560911346</v>
      </c>
      <c r="E27" s="2">
        <v>0.56067239764900056</v>
      </c>
      <c r="F27" s="2">
        <v>1.1735328212859657</v>
      </c>
      <c r="G27" s="2">
        <v>0.94982127027727203</v>
      </c>
      <c r="H27" s="2">
        <v>1.1691370995812382</v>
      </c>
    </row>
    <row r="28" spans="2:27" x14ac:dyDescent="0.25">
      <c r="B28" s="3">
        <v>19.916666666666668</v>
      </c>
      <c r="C28" s="2">
        <v>1.6399500721613522</v>
      </c>
      <c r="D28" s="2">
        <v>1.6946361385012805</v>
      </c>
      <c r="E28" s="2">
        <v>0.55922699348365157</v>
      </c>
      <c r="F28" s="2">
        <v>1.1322417378404035</v>
      </c>
      <c r="G28" s="2">
        <v>0.96446653724370501</v>
      </c>
      <c r="H28" s="2">
        <v>1.1171795467697221</v>
      </c>
    </row>
    <row r="30" spans="2:27" x14ac:dyDescent="0.25">
      <c r="B30" s="1"/>
      <c r="C30" s="1"/>
      <c r="D30" s="1"/>
      <c r="E30" s="1"/>
      <c r="F30" s="1"/>
      <c r="G30" s="1"/>
      <c r="H30" s="1"/>
    </row>
    <row r="31" spans="2:27" x14ac:dyDescent="0.25">
      <c r="B31" s="3"/>
      <c r="C31" s="2"/>
      <c r="D31" s="2"/>
      <c r="E31" s="2"/>
      <c r="F31" s="2"/>
      <c r="G31" s="2"/>
      <c r="H31" s="2"/>
    </row>
    <row r="32" spans="2:27" x14ac:dyDescent="0.25">
      <c r="B32" s="3"/>
      <c r="C32" s="2"/>
      <c r="D32" s="2"/>
      <c r="E32" s="2"/>
      <c r="F32" s="2"/>
      <c r="G32" s="2"/>
      <c r="H32" s="2"/>
    </row>
    <row r="33" spans="2:8" x14ac:dyDescent="0.25">
      <c r="B33" s="3"/>
      <c r="C33" s="2"/>
      <c r="D33" s="2"/>
      <c r="E33" s="2"/>
      <c r="F33" s="2"/>
      <c r="G33" s="2"/>
      <c r="H33" s="2"/>
    </row>
    <row r="34" spans="2:8" x14ac:dyDescent="0.25">
      <c r="B34" s="3"/>
      <c r="C34" s="2"/>
      <c r="D34" s="2"/>
      <c r="E34" s="2"/>
      <c r="F34" s="2"/>
      <c r="G34" s="2"/>
      <c r="H34" s="2"/>
    </row>
    <row r="35" spans="2:8" x14ac:dyDescent="0.25">
      <c r="B35" s="3"/>
      <c r="C35" s="2"/>
      <c r="D35" s="2"/>
      <c r="E35" s="2"/>
      <c r="F35" s="2"/>
      <c r="G35" s="2"/>
      <c r="H35" s="2"/>
    </row>
    <row r="36" spans="2:8" x14ac:dyDescent="0.25">
      <c r="B36" s="3"/>
      <c r="C36" s="2"/>
      <c r="D36" s="2"/>
      <c r="E36" s="2"/>
      <c r="F36" s="2"/>
      <c r="G36" s="2"/>
      <c r="H36" s="2"/>
    </row>
    <row r="37" spans="2:8" x14ac:dyDescent="0.25">
      <c r="B37" s="3"/>
      <c r="C37" s="2"/>
      <c r="D37" s="2"/>
      <c r="E37" s="2"/>
      <c r="F37" s="2"/>
      <c r="G37" s="2"/>
      <c r="H37" s="2"/>
    </row>
    <row r="38" spans="2:8" x14ac:dyDescent="0.25">
      <c r="B38" s="3"/>
      <c r="C38" s="2"/>
      <c r="D38" s="2"/>
      <c r="E38" s="2"/>
      <c r="F38" s="2"/>
      <c r="G38" s="2"/>
      <c r="H38" s="2"/>
    </row>
    <row r="39" spans="2:8" x14ac:dyDescent="0.25">
      <c r="B39" s="3"/>
      <c r="C39" s="2"/>
      <c r="D39" s="2"/>
      <c r="E39" s="2"/>
      <c r="F39" s="2"/>
      <c r="G39" s="2"/>
      <c r="H39" s="2"/>
    </row>
    <row r="40" spans="2:8" x14ac:dyDescent="0.25">
      <c r="B40" s="3"/>
      <c r="C40" s="2"/>
      <c r="D40" s="2"/>
      <c r="E40" s="2"/>
      <c r="F40" s="2"/>
      <c r="G40" s="2"/>
      <c r="H40" s="2"/>
    </row>
    <row r="41" spans="2:8" x14ac:dyDescent="0.25">
      <c r="B41" s="3"/>
      <c r="C41" s="2"/>
      <c r="D41" s="2"/>
      <c r="E41" s="2"/>
      <c r="F41" s="2"/>
      <c r="G41" s="2"/>
      <c r="H41" s="2"/>
    </row>
    <row r="42" spans="2:8" x14ac:dyDescent="0.25">
      <c r="B42" s="3"/>
      <c r="C42" s="2"/>
      <c r="D42" s="2"/>
      <c r="E42" s="2"/>
      <c r="F42" s="2"/>
      <c r="G42" s="2"/>
      <c r="H42" s="2"/>
    </row>
    <row r="43" spans="2:8" x14ac:dyDescent="0.25">
      <c r="B43" s="3"/>
      <c r="C43" s="2"/>
      <c r="D43" s="2"/>
      <c r="E43" s="2"/>
      <c r="F43" s="2"/>
      <c r="G43" s="2"/>
      <c r="H43" s="2"/>
    </row>
    <row r="44" spans="2:8" x14ac:dyDescent="0.25">
      <c r="B44" s="3"/>
      <c r="C44" s="2"/>
      <c r="D44" s="2"/>
      <c r="E44" s="2"/>
      <c r="F44" s="2"/>
      <c r="G44" s="2"/>
      <c r="H44" s="2"/>
    </row>
    <row r="45" spans="2:8" x14ac:dyDescent="0.25">
      <c r="B45" s="3"/>
      <c r="C45" s="2"/>
      <c r="D45" s="2"/>
      <c r="E45" s="2"/>
      <c r="F45" s="2"/>
      <c r="G45" s="2"/>
      <c r="H45" s="2"/>
    </row>
    <row r="46" spans="2:8" x14ac:dyDescent="0.25">
      <c r="B46" s="3"/>
      <c r="C46" s="2"/>
      <c r="D46" s="2"/>
      <c r="E46" s="2"/>
      <c r="F46" s="2"/>
      <c r="G46" s="2"/>
      <c r="H46" s="2"/>
    </row>
    <row r="47" spans="2:8" x14ac:dyDescent="0.25">
      <c r="B47" s="3"/>
      <c r="C47" s="2"/>
      <c r="D47" s="2"/>
      <c r="E47" s="2"/>
      <c r="F47" s="2"/>
      <c r="G47" s="2"/>
      <c r="H47" s="2"/>
    </row>
    <row r="48" spans="2:8" x14ac:dyDescent="0.25">
      <c r="B48" s="3"/>
      <c r="C48" s="2"/>
      <c r="D48" s="2"/>
      <c r="E48" s="2"/>
      <c r="F48" s="2"/>
      <c r="G48" s="2"/>
      <c r="H48" s="2"/>
    </row>
    <row r="49" spans="2:8" x14ac:dyDescent="0.25">
      <c r="B49" s="3"/>
      <c r="C49" s="2"/>
      <c r="D49" s="2"/>
      <c r="E49" s="2"/>
      <c r="F49" s="2"/>
      <c r="G49" s="2"/>
      <c r="H49" s="2"/>
    </row>
    <row r="50" spans="2:8" x14ac:dyDescent="0.25">
      <c r="B50" s="3"/>
      <c r="C50" s="2"/>
      <c r="D50" s="2"/>
      <c r="E50" s="2"/>
      <c r="F50" s="2"/>
      <c r="G50" s="2"/>
      <c r="H50" s="2"/>
    </row>
    <row r="51" spans="2:8" x14ac:dyDescent="0.25">
      <c r="B51" s="3"/>
      <c r="C51" s="2"/>
      <c r="D51" s="2"/>
      <c r="E51" s="2"/>
      <c r="F51" s="2"/>
      <c r="G51" s="2"/>
      <c r="H51" s="2"/>
    </row>
    <row r="52" spans="2:8" x14ac:dyDescent="0.25">
      <c r="B52" s="3"/>
      <c r="C52" s="2"/>
      <c r="D52" s="2"/>
      <c r="E52" s="2"/>
      <c r="F52" s="2"/>
      <c r="G52" s="2"/>
      <c r="H52" s="2"/>
    </row>
    <row r="53" spans="2:8" x14ac:dyDescent="0.25">
      <c r="B53" s="3"/>
      <c r="C53" s="2"/>
      <c r="D53" s="2"/>
      <c r="E53" s="2"/>
      <c r="F53" s="2"/>
      <c r="G53" s="2"/>
      <c r="H53" s="2"/>
    </row>
    <row r="54" spans="2:8" x14ac:dyDescent="0.25">
      <c r="B54" s="3"/>
      <c r="C54" s="2"/>
      <c r="D54" s="2"/>
      <c r="E54" s="2"/>
      <c r="F54" s="2"/>
      <c r="G54" s="2"/>
      <c r="H54" s="2"/>
    </row>
    <row r="55" spans="2:8" x14ac:dyDescent="0.25">
      <c r="B55" s="3"/>
      <c r="C55" s="2"/>
      <c r="D55" s="2"/>
      <c r="E55" s="2"/>
      <c r="F55" s="2"/>
      <c r="G55" s="2"/>
      <c r="H55" s="2"/>
    </row>
    <row r="56" spans="2:8" x14ac:dyDescent="0.25">
      <c r="B56" s="3"/>
      <c r="C56" s="2"/>
      <c r="D56" s="2"/>
      <c r="E56" s="2"/>
      <c r="F56" s="2"/>
      <c r="G56" s="2"/>
      <c r="H56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8019-CB1E-4D7F-8EF8-9AA511A442EC}">
  <dimension ref="B2:R27"/>
  <sheetViews>
    <sheetView workbookViewId="0">
      <selection activeCell="R27" sqref="R2:R27"/>
    </sheetView>
  </sheetViews>
  <sheetFormatPr defaultRowHeight="15" x14ac:dyDescent="0.25"/>
  <sheetData>
    <row r="2" spans="2:18" x14ac:dyDescent="0.25">
      <c r="B2">
        <v>0</v>
      </c>
      <c r="C2">
        <v>10</v>
      </c>
      <c r="D2">
        <f t="shared" ref="D2:D25" si="0">(C2+B2)/2</f>
        <v>5</v>
      </c>
      <c r="E2">
        <v>10</v>
      </c>
      <c r="G2">
        <f t="shared" ref="G2:G25" si="1">D2/60</f>
        <v>8.3333333333333329E-2</v>
      </c>
      <c r="K2" s="3">
        <v>8.3333333333333329E-2</v>
      </c>
      <c r="M2">
        <v>0</v>
      </c>
      <c r="N2">
        <v>10</v>
      </c>
      <c r="O2">
        <f>(M2+N2)/2</f>
        <v>5</v>
      </c>
      <c r="P2">
        <v>10</v>
      </c>
      <c r="R2" s="2">
        <f>O2/60</f>
        <v>8.3333333333333329E-2</v>
      </c>
    </row>
    <row r="3" spans="2:18" x14ac:dyDescent="0.25">
      <c r="B3">
        <f t="shared" ref="B3:B25" si="2">C2</f>
        <v>10</v>
      </c>
      <c r="C3">
        <f t="shared" ref="C3:C25" si="3">B3+E3</f>
        <v>20</v>
      </c>
      <c r="D3">
        <f t="shared" si="0"/>
        <v>15</v>
      </c>
      <c r="E3">
        <v>10</v>
      </c>
      <c r="G3">
        <f t="shared" si="1"/>
        <v>0.25</v>
      </c>
      <c r="K3" s="3">
        <v>0.25</v>
      </c>
      <c r="M3">
        <f>N2</f>
        <v>10</v>
      </c>
      <c r="N3">
        <f>M3+P3</f>
        <v>20</v>
      </c>
      <c r="O3">
        <f t="shared" ref="O3:O27" si="4">(M3+N3)/2</f>
        <v>15</v>
      </c>
      <c r="P3">
        <v>10</v>
      </c>
      <c r="R3" s="2">
        <f t="shared" ref="R3:R27" si="5">O3/60</f>
        <v>0.25</v>
      </c>
    </row>
    <row r="4" spans="2:18" x14ac:dyDescent="0.25">
      <c r="B4">
        <f t="shared" si="2"/>
        <v>20</v>
      </c>
      <c r="C4">
        <f t="shared" si="3"/>
        <v>30</v>
      </c>
      <c r="D4">
        <f t="shared" si="0"/>
        <v>25</v>
      </c>
      <c r="E4">
        <v>10</v>
      </c>
      <c r="G4">
        <f t="shared" si="1"/>
        <v>0.41666666666666669</v>
      </c>
      <c r="K4" s="3">
        <v>0.41666666666666669</v>
      </c>
      <c r="M4">
        <f t="shared" ref="M4:M27" si="6">N3</f>
        <v>20</v>
      </c>
      <c r="N4">
        <f t="shared" ref="N4:N27" si="7">M4+P4</f>
        <v>30</v>
      </c>
      <c r="O4">
        <f t="shared" si="4"/>
        <v>25</v>
      </c>
      <c r="P4">
        <v>10</v>
      </c>
      <c r="R4" s="2">
        <f t="shared" si="5"/>
        <v>0.41666666666666669</v>
      </c>
    </row>
    <row r="5" spans="2:18" x14ac:dyDescent="0.25">
      <c r="B5">
        <f t="shared" si="2"/>
        <v>30</v>
      </c>
      <c r="C5">
        <f t="shared" si="3"/>
        <v>40</v>
      </c>
      <c r="D5">
        <f t="shared" si="0"/>
        <v>35</v>
      </c>
      <c r="E5">
        <v>10</v>
      </c>
      <c r="G5">
        <f t="shared" si="1"/>
        <v>0.58333333333333337</v>
      </c>
      <c r="K5" s="3">
        <v>0.58333333333333337</v>
      </c>
      <c r="M5">
        <f t="shared" si="6"/>
        <v>30</v>
      </c>
      <c r="N5">
        <f t="shared" si="7"/>
        <v>40</v>
      </c>
      <c r="O5">
        <f t="shared" si="4"/>
        <v>35</v>
      </c>
      <c r="P5">
        <v>10</v>
      </c>
      <c r="R5" s="2">
        <f t="shared" si="5"/>
        <v>0.58333333333333337</v>
      </c>
    </row>
    <row r="6" spans="2:18" x14ac:dyDescent="0.25">
      <c r="B6">
        <f t="shared" si="2"/>
        <v>40</v>
      </c>
      <c r="C6">
        <f t="shared" si="3"/>
        <v>50</v>
      </c>
      <c r="D6">
        <f t="shared" si="0"/>
        <v>45</v>
      </c>
      <c r="E6">
        <v>10</v>
      </c>
      <c r="G6">
        <f t="shared" si="1"/>
        <v>0.75</v>
      </c>
      <c r="K6" s="3">
        <v>0.75</v>
      </c>
      <c r="M6">
        <f t="shared" si="6"/>
        <v>40</v>
      </c>
      <c r="N6">
        <f t="shared" si="7"/>
        <v>50</v>
      </c>
      <c r="O6">
        <f t="shared" si="4"/>
        <v>45</v>
      </c>
      <c r="P6">
        <v>10</v>
      </c>
      <c r="R6" s="2">
        <f t="shared" si="5"/>
        <v>0.75</v>
      </c>
    </row>
    <row r="7" spans="2:18" x14ac:dyDescent="0.25">
      <c r="B7">
        <f t="shared" si="2"/>
        <v>50</v>
      </c>
      <c r="C7">
        <f t="shared" si="3"/>
        <v>60</v>
      </c>
      <c r="D7">
        <f t="shared" si="0"/>
        <v>55</v>
      </c>
      <c r="E7">
        <v>10</v>
      </c>
      <c r="G7">
        <f t="shared" si="1"/>
        <v>0.91666666666666663</v>
      </c>
      <c r="K7" s="3">
        <v>0.91666666666666663</v>
      </c>
      <c r="M7">
        <f t="shared" si="6"/>
        <v>50</v>
      </c>
      <c r="N7">
        <f t="shared" si="7"/>
        <v>60</v>
      </c>
      <c r="O7">
        <f t="shared" si="4"/>
        <v>55</v>
      </c>
      <c r="P7">
        <v>10</v>
      </c>
      <c r="R7" s="2">
        <f t="shared" si="5"/>
        <v>0.91666666666666663</v>
      </c>
    </row>
    <row r="8" spans="2:18" x14ac:dyDescent="0.25">
      <c r="B8">
        <f t="shared" si="2"/>
        <v>60</v>
      </c>
      <c r="C8">
        <f t="shared" si="3"/>
        <v>70</v>
      </c>
      <c r="D8">
        <f t="shared" si="0"/>
        <v>65</v>
      </c>
      <c r="E8">
        <v>10</v>
      </c>
      <c r="G8">
        <f t="shared" si="1"/>
        <v>1.0833333333333333</v>
      </c>
      <c r="K8" s="3">
        <v>1.0833333333333333</v>
      </c>
      <c r="M8">
        <f t="shared" si="6"/>
        <v>60</v>
      </c>
      <c r="N8">
        <f t="shared" si="7"/>
        <v>70</v>
      </c>
      <c r="O8">
        <f t="shared" si="4"/>
        <v>65</v>
      </c>
      <c r="P8">
        <v>10</v>
      </c>
      <c r="R8" s="2">
        <f t="shared" si="5"/>
        <v>1.0833333333333333</v>
      </c>
    </row>
    <row r="9" spans="2:18" x14ac:dyDescent="0.25">
      <c r="B9">
        <f t="shared" si="2"/>
        <v>70</v>
      </c>
      <c r="C9">
        <f t="shared" si="3"/>
        <v>80</v>
      </c>
      <c r="D9">
        <f t="shared" si="0"/>
        <v>75</v>
      </c>
      <c r="E9">
        <v>10</v>
      </c>
      <c r="G9">
        <f t="shared" si="1"/>
        <v>1.25</v>
      </c>
      <c r="K9" s="3">
        <v>1.25</v>
      </c>
      <c r="M9">
        <f t="shared" si="6"/>
        <v>70</v>
      </c>
      <c r="N9">
        <f t="shared" si="7"/>
        <v>80</v>
      </c>
      <c r="O9">
        <f t="shared" si="4"/>
        <v>75</v>
      </c>
      <c r="P9">
        <v>10</v>
      </c>
      <c r="R9" s="2">
        <f t="shared" si="5"/>
        <v>1.25</v>
      </c>
    </row>
    <row r="10" spans="2:18" x14ac:dyDescent="0.25">
      <c r="B10">
        <f t="shared" si="2"/>
        <v>80</v>
      </c>
      <c r="C10">
        <f t="shared" si="3"/>
        <v>90</v>
      </c>
      <c r="D10">
        <f t="shared" si="0"/>
        <v>85</v>
      </c>
      <c r="E10">
        <v>10</v>
      </c>
      <c r="G10">
        <f t="shared" si="1"/>
        <v>1.4166666666666667</v>
      </c>
      <c r="K10" s="3">
        <v>1.4166666666666667</v>
      </c>
      <c r="M10">
        <f t="shared" si="6"/>
        <v>80</v>
      </c>
      <c r="N10">
        <f t="shared" si="7"/>
        <v>90</v>
      </c>
      <c r="O10">
        <f t="shared" si="4"/>
        <v>85</v>
      </c>
      <c r="P10">
        <v>10</v>
      </c>
      <c r="R10" s="2">
        <f t="shared" si="5"/>
        <v>1.4166666666666667</v>
      </c>
    </row>
    <row r="11" spans="2:18" x14ac:dyDescent="0.25">
      <c r="B11">
        <f t="shared" si="2"/>
        <v>90</v>
      </c>
      <c r="C11">
        <f t="shared" si="3"/>
        <v>100</v>
      </c>
      <c r="D11">
        <f t="shared" si="0"/>
        <v>95</v>
      </c>
      <c r="E11">
        <v>10</v>
      </c>
      <c r="G11">
        <f t="shared" si="1"/>
        <v>1.5833333333333333</v>
      </c>
      <c r="K11" s="3">
        <v>1.5833333333333333</v>
      </c>
      <c r="M11">
        <f t="shared" si="6"/>
        <v>90</v>
      </c>
      <c r="N11">
        <f t="shared" si="7"/>
        <v>100</v>
      </c>
      <c r="O11">
        <f t="shared" si="4"/>
        <v>95</v>
      </c>
      <c r="P11">
        <v>10</v>
      </c>
      <c r="R11" s="2">
        <f t="shared" si="5"/>
        <v>1.5833333333333333</v>
      </c>
    </row>
    <row r="12" spans="2:18" x14ac:dyDescent="0.25">
      <c r="B12">
        <f t="shared" si="2"/>
        <v>100</v>
      </c>
      <c r="C12">
        <f t="shared" si="3"/>
        <v>110</v>
      </c>
      <c r="D12">
        <f t="shared" si="0"/>
        <v>105</v>
      </c>
      <c r="E12">
        <v>10</v>
      </c>
      <c r="G12">
        <f t="shared" si="1"/>
        <v>1.75</v>
      </c>
      <c r="K12" s="3">
        <v>1.75</v>
      </c>
      <c r="M12">
        <f t="shared" si="6"/>
        <v>100</v>
      </c>
      <c r="N12">
        <f t="shared" si="7"/>
        <v>110</v>
      </c>
      <c r="O12">
        <f t="shared" si="4"/>
        <v>105</v>
      </c>
      <c r="P12">
        <v>10</v>
      </c>
      <c r="R12" s="2">
        <f t="shared" si="5"/>
        <v>1.75</v>
      </c>
    </row>
    <row r="13" spans="2:18" x14ac:dyDescent="0.25">
      <c r="B13">
        <f t="shared" si="2"/>
        <v>110</v>
      </c>
      <c r="C13">
        <f t="shared" si="3"/>
        <v>120</v>
      </c>
      <c r="D13">
        <f t="shared" si="0"/>
        <v>115</v>
      </c>
      <c r="E13">
        <v>10</v>
      </c>
      <c r="G13">
        <f t="shared" si="1"/>
        <v>1.9166666666666667</v>
      </c>
      <c r="K13" s="3">
        <v>1.9166666666666667</v>
      </c>
      <c r="M13">
        <f t="shared" si="6"/>
        <v>110</v>
      </c>
      <c r="N13">
        <f t="shared" si="7"/>
        <v>120</v>
      </c>
      <c r="O13">
        <f t="shared" si="4"/>
        <v>115</v>
      </c>
      <c r="P13">
        <v>10</v>
      </c>
      <c r="R13" s="2">
        <f t="shared" si="5"/>
        <v>1.9166666666666667</v>
      </c>
    </row>
    <row r="14" spans="2:18" x14ac:dyDescent="0.25">
      <c r="B14">
        <f t="shared" si="2"/>
        <v>120</v>
      </c>
      <c r="C14">
        <f t="shared" si="3"/>
        <v>130</v>
      </c>
      <c r="D14">
        <f t="shared" si="0"/>
        <v>125</v>
      </c>
      <c r="E14">
        <v>10</v>
      </c>
      <c r="G14">
        <f t="shared" si="1"/>
        <v>2.0833333333333335</v>
      </c>
      <c r="K14" s="3">
        <v>2.0833333333333335</v>
      </c>
      <c r="M14">
        <f t="shared" si="6"/>
        <v>120</v>
      </c>
      <c r="N14">
        <f t="shared" si="7"/>
        <v>130</v>
      </c>
      <c r="O14">
        <f t="shared" si="4"/>
        <v>125</v>
      </c>
      <c r="P14">
        <v>10</v>
      </c>
      <c r="R14" s="2">
        <f t="shared" si="5"/>
        <v>2.0833333333333335</v>
      </c>
    </row>
    <row r="15" spans="2:18" x14ac:dyDescent="0.25">
      <c r="B15">
        <f t="shared" si="2"/>
        <v>130</v>
      </c>
      <c r="C15">
        <f t="shared" si="3"/>
        <v>140</v>
      </c>
      <c r="D15">
        <f t="shared" si="0"/>
        <v>135</v>
      </c>
      <c r="E15">
        <v>10</v>
      </c>
      <c r="G15">
        <f t="shared" si="1"/>
        <v>2.25</v>
      </c>
      <c r="K15" s="3">
        <v>2.25</v>
      </c>
      <c r="M15">
        <f t="shared" si="6"/>
        <v>130</v>
      </c>
      <c r="N15">
        <f t="shared" si="7"/>
        <v>140</v>
      </c>
      <c r="O15">
        <f t="shared" si="4"/>
        <v>135</v>
      </c>
      <c r="P15">
        <v>10</v>
      </c>
      <c r="R15" s="2">
        <f t="shared" si="5"/>
        <v>2.25</v>
      </c>
    </row>
    <row r="16" spans="2:18" x14ac:dyDescent="0.25">
      <c r="B16">
        <f t="shared" si="2"/>
        <v>140</v>
      </c>
      <c r="C16">
        <f t="shared" si="3"/>
        <v>150</v>
      </c>
      <c r="D16">
        <f t="shared" si="0"/>
        <v>145</v>
      </c>
      <c r="E16">
        <v>10</v>
      </c>
      <c r="G16">
        <f t="shared" si="1"/>
        <v>2.4166666666666665</v>
      </c>
      <c r="K16" s="3">
        <v>2.4166666666666665</v>
      </c>
      <c r="M16">
        <f t="shared" si="6"/>
        <v>140</v>
      </c>
      <c r="N16">
        <f t="shared" si="7"/>
        <v>150</v>
      </c>
      <c r="O16">
        <f t="shared" si="4"/>
        <v>145</v>
      </c>
      <c r="P16">
        <v>10</v>
      </c>
      <c r="R16" s="2">
        <f t="shared" si="5"/>
        <v>2.4166666666666665</v>
      </c>
    </row>
    <row r="17" spans="2:18" x14ac:dyDescent="0.25">
      <c r="B17">
        <f t="shared" si="2"/>
        <v>150</v>
      </c>
      <c r="C17">
        <f t="shared" si="3"/>
        <v>160</v>
      </c>
      <c r="D17">
        <f t="shared" si="0"/>
        <v>155</v>
      </c>
      <c r="E17">
        <v>10</v>
      </c>
      <c r="G17">
        <f t="shared" si="1"/>
        <v>2.5833333333333335</v>
      </c>
      <c r="K17" s="3">
        <v>2.5833333333333335</v>
      </c>
      <c r="M17">
        <f t="shared" si="6"/>
        <v>150</v>
      </c>
      <c r="N17">
        <f t="shared" si="7"/>
        <v>160</v>
      </c>
      <c r="O17">
        <f t="shared" si="4"/>
        <v>155</v>
      </c>
      <c r="P17">
        <v>10</v>
      </c>
      <c r="R17" s="2">
        <f t="shared" si="5"/>
        <v>2.5833333333333335</v>
      </c>
    </row>
    <row r="18" spans="2:18" x14ac:dyDescent="0.25">
      <c r="B18">
        <f t="shared" si="2"/>
        <v>160</v>
      </c>
      <c r="C18">
        <f t="shared" si="3"/>
        <v>170</v>
      </c>
      <c r="D18">
        <f t="shared" si="0"/>
        <v>165</v>
      </c>
      <c r="E18">
        <v>10</v>
      </c>
      <c r="G18">
        <f t="shared" si="1"/>
        <v>2.75</v>
      </c>
      <c r="K18" s="3">
        <v>2.75</v>
      </c>
      <c r="M18">
        <f t="shared" si="6"/>
        <v>160</v>
      </c>
      <c r="N18">
        <f t="shared" si="7"/>
        <v>170</v>
      </c>
      <c r="O18">
        <f t="shared" si="4"/>
        <v>165</v>
      </c>
      <c r="P18">
        <v>10</v>
      </c>
      <c r="R18" s="2">
        <f t="shared" si="5"/>
        <v>2.75</v>
      </c>
    </row>
    <row r="19" spans="2:18" x14ac:dyDescent="0.25">
      <c r="B19">
        <f t="shared" si="2"/>
        <v>170</v>
      </c>
      <c r="C19">
        <f t="shared" si="3"/>
        <v>190</v>
      </c>
      <c r="D19">
        <f t="shared" si="0"/>
        <v>180</v>
      </c>
      <c r="E19">
        <v>20</v>
      </c>
      <c r="G19">
        <f t="shared" si="1"/>
        <v>3</v>
      </c>
      <c r="K19" s="3">
        <v>3</v>
      </c>
      <c r="M19">
        <f t="shared" si="6"/>
        <v>170</v>
      </c>
      <c r="N19">
        <f t="shared" si="7"/>
        <v>190</v>
      </c>
      <c r="O19">
        <f t="shared" si="4"/>
        <v>180</v>
      </c>
      <c r="P19">
        <v>20</v>
      </c>
      <c r="R19" s="2">
        <f t="shared" si="5"/>
        <v>3</v>
      </c>
    </row>
    <row r="20" spans="2:18" x14ac:dyDescent="0.25">
      <c r="B20">
        <f t="shared" si="2"/>
        <v>190</v>
      </c>
      <c r="C20">
        <f t="shared" si="3"/>
        <v>220</v>
      </c>
      <c r="D20">
        <f t="shared" si="0"/>
        <v>205</v>
      </c>
      <c r="E20">
        <v>30</v>
      </c>
      <c r="G20">
        <f t="shared" si="1"/>
        <v>3.4166666666666665</v>
      </c>
      <c r="K20" s="3">
        <v>3.4166666666666665</v>
      </c>
      <c r="M20">
        <f t="shared" si="6"/>
        <v>190</v>
      </c>
      <c r="N20">
        <f t="shared" si="7"/>
        <v>220</v>
      </c>
      <c r="O20">
        <f t="shared" si="4"/>
        <v>205</v>
      </c>
      <c r="P20">
        <v>30</v>
      </c>
      <c r="R20" s="2">
        <f t="shared" si="5"/>
        <v>3.4166666666666665</v>
      </c>
    </row>
    <row r="21" spans="2:18" x14ac:dyDescent="0.25">
      <c r="B21">
        <f t="shared" si="2"/>
        <v>220</v>
      </c>
      <c r="C21">
        <f t="shared" si="3"/>
        <v>265</v>
      </c>
      <c r="D21">
        <f t="shared" si="0"/>
        <v>242.5</v>
      </c>
      <c r="E21">
        <v>45</v>
      </c>
      <c r="G21">
        <f t="shared" si="1"/>
        <v>4.041666666666667</v>
      </c>
      <c r="K21" s="3">
        <v>4.041666666666667</v>
      </c>
      <c r="M21">
        <f t="shared" si="6"/>
        <v>220</v>
      </c>
      <c r="N21">
        <f t="shared" si="7"/>
        <v>265</v>
      </c>
      <c r="O21">
        <f t="shared" si="4"/>
        <v>242.5</v>
      </c>
      <c r="P21">
        <v>45</v>
      </c>
      <c r="R21" s="2">
        <f t="shared" si="5"/>
        <v>4.041666666666667</v>
      </c>
    </row>
    <row r="22" spans="2:18" x14ac:dyDescent="0.25">
      <c r="B22">
        <f t="shared" si="2"/>
        <v>265</v>
      </c>
      <c r="C22">
        <f t="shared" si="3"/>
        <v>355</v>
      </c>
      <c r="D22">
        <f t="shared" si="0"/>
        <v>310</v>
      </c>
      <c r="E22">
        <v>90</v>
      </c>
      <c r="G22">
        <f t="shared" si="1"/>
        <v>5.166666666666667</v>
      </c>
      <c r="K22" s="3">
        <v>5.166666666666667</v>
      </c>
      <c r="M22">
        <f t="shared" si="6"/>
        <v>265</v>
      </c>
      <c r="N22">
        <f t="shared" si="7"/>
        <v>355</v>
      </c>
      <c r="O22">
        <f t="shared" si="4"/>
        <v>310</v>
      </c>
      <c r="P22">
        <v>90</v>
      </c>
      <c r="R22" s="2">
        <f t="shared" si="5"/>
        <v>5.166666666666667</v>
      </c>
    </row>
    <row r="23" spans="2:18" x14ac:dyDescent="0.25">
      <c r="B23">
        <f t="shared" si="2"/>
        <v>355</v>
      </c>
      <c r="C23">
        <f t="shared" si="3"/>
        <v>475</v>
      </c>
      <c r="D23">
        <f t="shared" si="0"/>
        <v>415</v>
      </c>
      <c r="E23">
        <v>120</v>
      </c>
      <c r="G23">
        <f t="shared" si="1"/>
        <v>6.916666666666667</v>
      </c>
      <c r="K23" s="3">
        <v>6.916666666666667</v>
      </c>
      <c r="M23">
        <f t="shared" si="6"/>
        <v>355</v>
      </c>
      <c r="N23">
        <f t="shared" si="7"/>
        <v>475</v>
      </c>
      <c r="O23">
        <f t="shared" si="4"/>
        <v>415</v>
      </c>
      <c r="P23">
        <v>120</v>
      </c>
      <c r="R23" s="2">
        <f t="shared" si="5"/>
        <v>6.916666666666667</v>
      </c>
    </row>
    <row r="24" spans="2:18" x14ac:dyDescent="0.25">
      <c r="B24">
        <f t="shared" si="2"/>
        <v>475</v>
      </c>
      <c r="C24">
        <f t="shared" si="3"/>
        <v>565</v>
      </c>
      <c r="D24">
        <f t="shared" si="0"/>
        <v>520</v>
      </c>
      <c r="E24">
        <v>90</v>
      </c>
      <c r="G24">
        <f t="shared" si="1"/>
        <v>8.6666666666666661</v>
      </c>
      <c r="K24" s="3">
        <v>9.75</v>
      </c>
      <c r="M24">
        <f t="shared" si="6"/>
        <v>475</v>
      </c>
      <c r="N24">
        <f t="shared" si="7"/>
        <v>685</v>
      </c>
      <c r="O24">
        <f t="shared" si="4"/>
        <v>580</v>
      </c>
      <c r="P24">
        <v>210</v>
      </c>
      <c r="R24" s="2">
        <f t="shared" si="5"/>
        <v>9.6666666666666661</v>
      </c>
    </row>
    <row r="25" spans="2:18" x14ac:dyDescent="0.25">
      <c r="B25">
        <f t="shared" si="2"/>
        <v>565</v>
      </c>
      <c r="C25">
        <f t="shared" si="3"/>
        <v>625</v>
      </c>
      <c r="D25">
        <f t="shared" si="0"/>
        <v>595</v>
      </c>
      <c r="E25">
        <v>60</v>
      </c>
      <c r="G25">
        <f t="shared" si="1"/>
        <v>9.9166666666666661</v>
      </c>
      <c r="K25" s="3">
        <v>14.083333333333334</v>
      </c>
      <c r="M25">
        <f t="shared" si="6"/>
        <v>685</v>
      </c>
      <c r="N25">
        <f t="shared" si="7"/>
        <v>985</v>
      </c>
      <c r="O25">
        <f t="shared" si="4"/>
        <v>835</v>
      </c>
      <c r="P25">
        <v>300</v>
      </c>
      <c r="R25" s="2">
        <f t="shared" si="5"/>
        <v>13.916666666666666</v>
      </c>
    </row>
    <row r="26" spans="2:18" x14ac:dyDescent="0.25">
      <c r="K26" s="3">
        <v>18.083333333333332</v>
      </c>
      <c r="M26">
        <f t="shared" si="6"/>
        <v>985</v>
      </c>
      <c r="N26">
        <f t="shared" si="7"/>
        <v>1165</v>
      </c>
      <c r="O26">
        <f t="shared" si="4"/>
        <v>1075</v>
      </c>
      <c r="P26">
        <v>180</v>
      </c>
      <c r="R26" s="2">
        <f t="shared" si="5"/>
        <v>17.916666666666668</v>
      </c>
    </row>
    <row r="27" spans="2:18" x14ac:dyDescent="0.25">
      <c r="K27" s="3">
        <v>20</v>
      </c>
      <c r="M27">
        <f t="shared" si="6"/>
        <v>1165</v>
      </c>
      <c r="N27">
        <f t="shared" si="7"/>
        <v>1225</v>
      </c>
      <c r="O27">
        <f t="shared" si="4"/>
        <v>1195</v>
      </c>
      <c r="P27">
        <v>60</v>
      </c>
      <c r="R27" s="2">
        <f t="shared" si="5"/>
        <v>19.916666666666668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15D1-1834-41C2-BE2F-430A37066F56}">
  <dimension ref="A2:K41"/>
  <sheetViews>
    <sheetView workbookViewId="0">
      <selection activeCell="C4" sqref="C4"/>
    </sheetView>
  </sheetViews>
  <sheetFormatPr defaultRowHeight="15" x14ac:dyDescent="0.25"/>
  <cols>
    <col min="1" max="2" width="11.85546875" bestFit="1" customWidth="1"/>
    <col min="3" max="3" width="13.28515625" bestFit="1" customWidth="1"/>
    <col min="4" max="4" width="14.5703125" bestFit="1" customWidth="1"/>
    <col min="5" max="5" width="10.42578125" bestFit="1" customWidth="1"/>
    <col min="6" max="6" width="14.7109375" bestFit="1" customWidth="1"/>
    <col min="7" max="7" width="20" bestFit="1" customWidth="1"/>
    <col min="8" max="8" width="16" bestFit="1" customWidth="1"/>
    <col min="9" max="9" width="19.85546875" bestFit="1" customWidth="1"/>
    <col min="10" max="10" width="19.5703125" bestFit="1" customWidth="1"/>
    <col min="11" max="11" width="11.85546875" bestFit="1" customWidth="1"/>
  </cols>
  <sheetData>
    <row r="2" spans="1:11" x14ac:dyDescent="0.25">
      <c r="B2" s="9" t="s">
        <v>10</v>
      </c>
      <c r="C2" s="9" t="s">
        <v>11</v>
      </c>
      <c r="D2" s="9" t="s">
        <v>12</v>
      </c>
      <c r="E2" s="9" t="s">
        <v>13</v>
      </c>
      <c r="F2" s="9" t="s">
        <v>23</v>
      </c>
      <c r="G2" s="9" t="s">
        <v>24</v>
      </c>
      <c r="H2" s="13" t="s">
        <v>29</v>
      </c>
      <c r="I2" s="13" t="s">
        <v>30</v>
      </c>
    </row>
    <row r="3" spans="1:11" x14ac:dyDescent="0.25">
      <c r="B3" s="6" t="s">
        <v>14</v>
      </c>
      <c r="C3" s="7">
        <f>AA01_Rest!A3</f>
        <v>58741561.810500003</v>
      </c>
      <c r="D3" s="7">
        <f>AA01_Rest!$A$5</f>
        <v>2.5180000000000001E-2</v>
      </c>
      <c r="E3" s="7">
        <f>MAX(AA01_Rest!H3:H28)</f>
        <v>3.2076040880193308</v>
      </c>
      <c r="F3" s="8">
        <f>E3/C3 * 100</f>
        <v>5.4605359291723397E-6</v>
      </c>
      <c r="G3" s="11">
        <v>2.5180000000000001E-2</v>
      </c>
      <c r="H3">
        <v>58741561.810500003</v>
      </c>
      <c r="I3" s="14">
        <f>((E3*1000) / H3) *100</f>
        <v>5.4605359291723405E-3</v>
      </c>
    </row>
    <row r="4" spans="1:11" x14ac:dyDescent="0.25">
      <c r="B4" s="6" t="s">
        <v>15</v>
      </c>
      <c r="C4" s="7">
        <f>AA01_Stress!A3</f>
        <v>74366674.274666652</v>
      </c>
      <c r="D4" s="7">
        <f>AA01_Stress!$A$5</f>
        <v>2.5180000000000001E-2</v>
      </c>
      <c r="E4" s="7">
        <f>MAX(AA01_Stress!H3:H28)</f>
        <v>15.234970651174498</v>
      </c>
      <c r="F4" s="8">
        <f t="shared" ref="F4:F11" si="0">E4/C4 * 100</f>
        <v>2.0486287439593571E-5</v>
      </c>
      <c r="G4" s="11">
        <v>2.5180000000000001E-2</v>
      </c>
      <c r="H4">
        <v>74366674.274666652</v>
      </c>
      <c r="I4" s="14">
        <f>((E4*1000) / H4) *100</f>
        <v>2.0486287439593569E-2</v>
      </c>
      <c r="K4" t="s">
        <v>28</v>
      </c>
    </row>
    <row r="5" spans="1:11" x14ac:dyDescent="0.25">
      <c r="B5" s="6" t="s">
        <v>16</v>
      </c>
      <c r="C5" s="7">
        <f>AA02_Rest!A3</f>
        <v>12722200.38875</v>
      </c>
      <c r="D5" s="7">
        <f>AA02_Rest!$A$5</f>
        <v>2.4500000000000001E-2</v>
      </c>
      <c r="E5" s="7">
        <f>MAX(AA02_Rest!H3:H28)</f>
        <v>19.410580910073467</v>
      </c>
      <c r="F5" s="8">
        <f t="shared" si="0"/>
        <v>1.5257251353498468E-4</v>
      </c>
      <c r="G5" s="12">
        <v>2.4500000000000001E-2</v>
      </c>
      <c r="H5">
        <v>12722200.38875</v>
      </c>
      <c r="I5" s="14">
        <f>((E5*1000) / H5) *100</f>
        <v>0.15257251353498466</v>
      </c>
    </row>
    <row r="6" spans="1:11" x14ac:dyDescent="0.25">
      <c r="B6" s="6" t="s">
        <v>17</v>
      </c>
      <c r="C6" s="7">
        <f>AA02_Stress!A3</f>
        <v>42308580.985000007</v>
      </c>
      <c r="D6" s="7">
        <f>AA02_Stress!$A$5</f>
        <v>2.4500000000000001E-2</v>
      </c>
      <c r="E6" s="7">
        <f>MAX(AA02_Stress!H3:H28)</f>
        <v>13.089438055044708</v>
      </c>
      <c r="F6" s="8">
        <f t="shared" si="0"/>
        <v>3.0938021910225276E-5</v>
      </c>
      <c r="G6" s="12">
        <v>2.4500000000000001E-2</v>
      </c>
      <c r="H6">
        <v>42308580.985000007</v>
      </c>
      <c r="I6" s="14">
        <f t="shared" ref="I6:I11" si="1">((E6*1000) / H6) *100</f>
        <v>3.0938021910225277E-2</v>
      </c>
    </row>
    <row r="7" spans="1:11" x14ac:dyDescent="0.25">
      <c r="B7" s="6" t="s">
        <v>18</v>
      </c>
      <c r="C7" s="7">
        <f>AA03_Rest!A3</f>
        <v>99455155.021124974</v>
      </c>
      <c r="D7" s="7">
        <f>AA03_Rest!$A$5</f>
        <v>2.4500000000000001E-2</v>
      </c>
      <c r="E7" s="7">
        <f>MAX(AA03_Rest!H3:H28)</f>
        <v>8.926332172640338</v>
      </c>
      <c r="F7" s="8">
        <f t="shared" si="0"/>
        <v>8.9752332805115254E-6</v>
      </c>
      <c r="G7" s="11">
        <v>2.4500000000000001E-2</v>
      </c>
      <c r="H7">
        <v>99455155.021124974</v>
      </c>
      <c r="I7" s="14">
        <f t="shared" si="1"/>
        <v>8.9752332805115246E-3</v>
      </c>
    </row>
    <row r="8" spans="1:11" x14ac:dyDescent="0.25">
      <c r="B8" s="6" t="s">
        <v>19</v>
      </c>
      <c r="C8" s="7">
        <f>AA03_Stress!A3</f>
        <v>109302245.95291664</v>
      </c>
      <c r="D8" s="7">
        <f>AA03_Stress!$A$5</f>
        <v>2.4500000000000001E-2</v>
      </c>
      <c r="E8" s="7">
        <f>MAX(AA03_Stress!H3:H28)</f>
        <v>6.2465198591994824</v>
      </c>
      <c r="F8" s="8">
        <f t="shared" si="0"/>
        <v>5.7149053111774589E-6</v>
      </c>
      <c r="G8" s="11">
        <v>2.4500000000000001E-2</v>
      </c>
      <c r="H8">
        <v>109302245.95291664</v>
      </c>
      <c r="I8" s="14">
        <f t="shared" si="1"/>
        <v>5.714905311177459E-3</v>
      </c>
    </row>
    <row r="9" spans="1:11" x14ac:dyDescent="0.25">
      <c r="B9" s="6" t="s">
        <v>20</v>
      </c>
      <c r="C9" s="7">
        <f>AA04_Rest!A3</f>
        <v>80196251.089499995</v>
      </c>
      <c r="D9" s="7">
        <f>AA04_Rest!$A$5</f>
        <v>2.426E-2</v>
      </c>
      <c r="E9" s="7">
        <f>MAX(AA04_Rest!H3:H28)</f>
        <v>7.5482982779884233</v>
      </c>
      <c r="F9" s="8">
        <f t="shared" si="0"/>
        <v>9.4122832120474442E-6</v>
      </c>
      <c r="G9" s="11">
        <v>2.426E-2</v>
      </c>
      <c r="H9">
        <v>80196251.089499995</v>
      </c>
      <c r="I9" s="14">
        <f t="shared" si="1"/>
        <v>9.4122832120474426E-3</v>
      </c>
    </row>
    <row r="10" spans="1:11" x14ac:dyDescent="0.25">
      <c r="B10" s="6" t="s">
        <v>21</v>
      </c>
      <c r="C10" s="7">
        <f>AA05_Rest!A3</f>
        <v>149383445.01954547</v>
      </c>
      <c r="D10" s="7">
        <f>AA05_Rest!$A$5</f>
        <v>2.4500000000000001E-2</v>
      </c>
      <c r="E10" s="7">
        <f>MAX(AA05_Rest!H3:H28)</f>
        <v>7.2179356946743471</v>
      </c>
      <c r="F10" s="8">
        <f t="shared" si="0"/>
        <v>4.8318176714494343E-6</v>
      </c>
      <c r="G10" s="12">
        <v>2.4500000000000001E-2</v>
      </c>
      <c r="H10">
        <v>149383445.01954547</v>
      </c>
      <c r="I10" s="14">
        <f t="shared" si="1"/>
        <v>4.8318176714494347E-3</v>
      </c>
    </row>
    <row r="11" spans="1:11" x14ac:dyDescent="0.25">
      <c r="B11" s="6" t="s">
        <v>22</v>
      </c>
      <c r="C11" s="7">
        <f>AA05_Stress!A3</f>
        <v>39513770.916818179</v>
      </c>
      <c r="D11" s="7">
        <f>AA05_Stress!$A$5</f>
        <v>2.4500000000000001E-2</v>
      </c>
      <c r="E11" s="7">
        <f>MAX(AA05_Stress!H3:H28)</f>
        <v>4.5100685372488414</v>
      </c>
      <c r="F11" s="8">
        <f t="shared" si="0"/>
        <v>1.1413915788354252E-5</v>
      </c>
      <c r="G11" s="12">
        <v>2.4500000000000001E-2</v>
      </c>
      <c r="H11">
        <v>39513770.916818179</v>
      </c>
      <c r="I11" s="14">
        <f t="shared" si="1"/>
        <v>1.1413915788354254E-2</v>
      </c>
    </row>
    <row r="12" spans="1:11" x14ac:dyDescent="0.25">
      <c r="H12" t="s">
        <v>31</v>
      </c>
    </row>
    <row r="14" spans="1:11" x14ac:dyDescent="0.25">
      <c r="C14" s="19" t="s">
        <v>27</v>
      </c>
      <c r="D14" s="19"/>
      <c r="E14" s="19"/>
      <c r="F14" s="19"/>
      <c r="G14" s="19"/>
      <c r="H14" s="19"/>
      <c r="I14" s="19"/>
      <c r="J14" s="19"/>
      <c r="K14" s="19"/>
    </row>
    <row r="15" spans="1:11" x14ac:dyDescent="0.25">
      <c r="A15" s="10" t="s">
        <v>25</v>
      </c>
      <c r="B15" s="10" t="s">
        <v>26</v>
      </c>
      <c r="C15" s="10" t="s">
        <v>14</v>
      </c>
      <c r="D15" s="10" t="s">
        <v>15</v>
      </c>
      <c r="E15" s="10" t="s">
        <v>16</v>
      </c>
      <c r="F15" s="10" t="s">
        <v>17</v>
      </c>
      <c r="G15" s="10" t="s">
        <v>18</v>
      </c>
      <c r="H15" s="10" t="s">
        <v>19</v>
      </c>
      <c r="I15" s="10" t="s">
        <v>20</v>
      </c>
      <c r="J15" s="10" t="s">
        <v>21</v>
      </c>
      <c r="K15" s="10" t="s">
        <v>22</v>
      </c>
    </row>
    <row r="16" spans="1:11" x14ac:dyDescent="0.25">
      <c r="A16">
        <v>8.3333333333333329E-2</v>
      </c>
      <c r="B16">
        <v>8.3333333333333329E-2</v>
      </c>
      <c r="C16">
        <f>AA01_Rest!H31 / (H$3/1000 / (G$3 * 1000))</f>
        <v>0</v>
      </c>
      <c r="D16">
        <f>AA01_Stress!$H31 / ($H$4/1000 / ($G$4 * 1000))</f>
        <v>0</v>
      </c>
      <c r="E16">
        <f>AA02_Rest!H31 / ($H$5/1000 / ($G$5 * 1000))</f>
        <v>0</v>
      </c>
      <c r="F16">
        <f>AA02_Stress!H31 / ($H$6/1000 / ($G$6 * 1000))</f>
        <v>0</v>
      </c>
      <c r="G16">
        <f>AA03_Rest!$H31 / ($H$7/1000 / ($G$7 * 1000))</f>
        <v>0</v>
      </c>
      <c r="H16">
        <f>AA03_Stress!$H31 / ($H$8 /1000/ ($G$8 * 1000))</f>
        <v>0</v>
      </c>
      <c r="I16">
        <f>AA04_Rest!$H31 / ($H$9/1000 / ($G$9 * 1000))</f>
        <v>0</v>
      </c>
      <c r="J16">
        <f>AA05_Rest!$H29 / ($H$10 /1000 / ($G$10 * 1000))</f>
        <v>0</v>
      </c>
      <c r="K16">
        <f>AA05_Stress!$H30/ ($H$11/1000 / ($G$11 * 1000))</f>
        <v>0</v>
      </c>
    </row>
    <row r="17" spans="1:11" x14ac:dyDescent="0.25">
      <c r="A17">
        <v>0.25</v>
      </c>
      <c r="B17">
        <v>0.25</v>
      </c>
      <c r="C17">
        <f>AA01_Rest!H32 / (H$3/1000 / (G$3 * 1000))</f>
        <v>0</v>
      </c>
      <c r="D17">
        <f>AA01_Stress!$H32 / ($H$4/1000 / ($G$4 * 1000))</f>
        <v>0</v>
      </c>
      <c r="E17">
        <f>AA02_Rest!H32 / ($H$5/1000 / ($G$5 * 1000))</f>
        <v>0</v>
      </c>
      <c r="F17">
        <f>AA02_Stress!H32 / ($H$6/1000 / ($G$6 * 1000))</f>
        <v>0</v>
      </c>
      <c r="G17">
        <f>AA03_Rest!$H32 / ($H$7/1000 / ($G$7 * 1000))</f>
        <v>0</v>
      </c>
      <c r="H17">
        <f>AA03_Stress!$H32 / ($H$8 /1000/ ($G$8 * 1000))</f>
        <v>0</v>
      </c>
      <c r="I17">
        <f>AA04_Rest!$H32 / ($H$9/1000 / ($G$9 * 1000))</f>
        <v>0</v>
      </c>
      <c r="J17">
        <f>AA05_Rest!$H30 / ($H$10 /1000 / ($G$10 * 1000))</f>
        <v>0</v>
      </c>
      <c r="K17">
        <f>AA05_Stress!$H31/ ($H$11/1000 / ($G$11 * 1000))</f>
        <v>0</v>
      </c>
    </row>
    <row r="18" spans="1:11" x14ac:dyDescent="0.25">
      <c r="A18">
        <v>0.41666666666666669</v>
      </c>
      <c r="B18">
        <v>0.41666666666666669</v>
      </c>
      <c r="C18">
        <f>AA01_Rest!H33 / (H$3/1000 / (G$3 * 1000))</f>
        <v>0</v>
      </c>
      <c r="D18">
        <f>AA01_Stress!$H33 / ($H$4/1000 / ($G$4 * 1000))</f>
        <v>0</v>
      </c>
      <c r="E18">
        <f>AA02_Rest!H33 / ($H$5/1000 / ($G$5 * 1000))</f>
        <v>0</v>
      </c>
      <c r="F18">
        <f>AA02_Stress!H33 / ($H$6/1000 / ($G$6 * 1000))</f>
        <v>0</v>
      </c>
      <c r="G18">
        <f>AA03_Rest!$H33 / ($H$7/1000 / ($G$7 * 1000))</f>
        <v>0</v>
      </c>
      <c r="H18">
        <f>AA03_Stress!$H33 / ($H$8 /1000/ ($G$8 * 1000))</f>
        <v>0</v>
      </c>
      <c r="I18">
        <f>AA04_Rest!$H33 / ($H$9/1000 / ($G$9 * 1000))</f>
        <v>0</v>
      </c>
      <c r="J18">
        <f>AA05_Rest!$H31 / ($H$10 /1000 / ($G$10 * 1000))</f>
        <v>0</v>
      </c>
      <c r="K18">
        <f>AA05_Stress!$H32/ ($H$11/1000 / ($G$11 * 1000))</f>
        <v>0</v>
      </c>
    </row>
    <row r="19" spans="1:11" x14ac:dyDescent="0.25">
      <c r="A19">
        <v>0.58333333333333337</v>
      </c>
      <c r="B19">
        <v>0.58333333333333337</v>
      </c>
      <c r="C19">
        <f>AA01_Rest!H34 / (H$3/1000 / (G$3 * 1000))</f>
        <v>0</v>
      </c>
      <c r="D19">
        <f>AA01_Stress!$H34 / ($H$4/1000 / ($G$4 * 1000))</f>
        <v>0</v>
      </c>
      <c r="E19">
        <f>AA02_Rest!H34 / ($H$5/1000 / ($G$5 * 1000))</f>
        <v>0</v>
      </c>
      <c r="F19">
        <f>AA02_Stress!H34 / ($H$6/1000 / ($G$6 * 1000))</f>
        <v>0</v>
      </c>
      <c r="G19">
        <f>AA03_Rest!$H34 / ($H$7/1000 / ($G$7 * 1000))</f>
        <v>0</v>
      </c>
      <c r="H19">
        <f>AA03_Stress!$H34 / ($H$8 /1000/ ($G$8 * 1000))</f>
        <v>0</v>
      </c>
      <c r="I19">
        <f>AA04_Rest!$H34 / ($H$9/1000 / ($G$9 * 1000))</f>
        <v>0</v>
      </c>
      <c r="J19">
        <f>AA05_Rest!$H32 / ($H$10 /1000 / ($G$10 * 1000))</f>
        <v>0</v>
      </c>
      <c r="K19">
        <f>AA05_Stress!$H33/ ($H$11/1000 / ($G$11 * 1000))</f>
        <v>0</v>
      </c>
    </row>
    <row r="20" spans="1:11" x14ac:dyDescent="0.25">
      <c r="A20">
        <v>0.75</v>
      </c>
      <c r="B20">
        <v>0.75</v>
      </c>
      <c r="C20">
        <f>AA01_Rest!H35 / (H$3/1000 / (G$3 * 1000))</f>
        <v>0</v>
      </c>
      <c r="D20">
        <f>AA01_Stress!$H35 / ($H$4/1000 / ($G$4 * 1000))</f>
        <v>0</v>
      </c>
      <c r="E20">
        <f>AA02_Rest!H35 / ($H$5/1000 / ($G$5 * 1000))</f>
        <v>0</v>
      </c>
      <c r="F20">
        <f>AA02_Stress!H35 / ($H$6/1000 / ($G$6 * 1000))</f>
        <v>0</v>
      </c>
      <c r="G20">
        <f>AA03_Rest!$H35 / ($H$7/1000 / ($G$7 * 1000))</f>
        <v>0</v>
      </c>
      <c r="H20">
        <f>AA03_Stress!$H35 / ($H$8 /1000/ ($G$8 * 1000))</f>
        <v>0</v>
      </c>
      <c r="I20">
        <f>AA04_Rest!$H35 / ($H$9/1000 / ($G$9 * 1000))</f>
        <v>0</v>
      </c>
      <c r="J20">
        <f>AA05_Rest!$H33 / ($H$10 /1000 / ($G$10 * 1000))</f>
        <v>0</v>
      </c>
      <c r="K20">
        <f>AA05_Stress!$H34/ ($H$11/1000 / ($G$11 * 1000))</f>
        <v>0</v>
      </c>
    </row>
    <row r="21" spans="1:11" x14ac:dyDescent="0.25">
      <c r="A21">
        <v>0.91666666666666663</v>
      </c>
      <c r="B21">
        <v>0.91666666666666663</v>
      </c>
      <c r="C21">
        <f>AA01_Rest!H36 / (H$3/1000 / (G$3 * 1000))</f>
        <v>0</v>
      </c>
      <c r="D21">
        <f>AA01_Stress!$H36 / ($H$4/1000 / ($G$4 * 1000))</f>
        <v>0</v>
      </c>
      <c r="E21">
        <f>AA02_Rest!H36 / ($H$5/1000 / ($G$5 * 1000))</f>
        <v>0</v>
      </c>
      <c r="F21">
        <f>AA02_Stress!H36 / ($H$6/1000 / ($G$6 * 1000))</f>
        <v>0</v>
      </c>
      <c r="G21">
        <f>AA03_Rest!$H36 / ($H$7/1000 / ($G$7 * 1000))</f>
        <v>0</v>
      </c>
      <c r="H21">
        <f>AA03_Stress!$H36 / ($H$8 /1000/ ($G$8 * 1000))</f>
        <v>0</v>
      </c>
      <c r="I21">
        <f>AA04_Rest!$H36 / ($H$9/1000 / ($G$9 * 1000))</f>
        <v>0</v>
      </c>
      <c r="J21">
        <f>AA05_Rest!$H34 / ($H$10 /1000 / ($G$10 * 1000))</f>
        <v>0</v>
      </c>
      <c r="K21">
        <f>AA05_Stress!$H35/ ($H$11/1000 / ($G$11 * 1000))</f>
        <v>0</v>
      </c>
    </row>
    <row r="22" spans="1:11" x14ac:dyDescent="0.25">
      <c r="A22">
        <v>1.0833333333333333</v>
      </c>
      <c r="B22">
        <v>1.0833333333333333</v>
      </c>
      <c r="C22">
        <f>AA01_Rest!H37 / (H$3/1000 / (G$3 * 1000))</f>
        <v>0</v>
      </c>
      <c r="D22">
        <f>AA01_Stress!$H37 / ($H$4/1000 / ($G$4 * 1000))</f>
        <v>0</v>
      </c>
      <c r="E22">
        <f>AA02_Rest!H37 / ($H$5/1000 / ($G$5 * 1000))</f>
        <v>0</v>
      </c>
      <c r="F22">
        <f>AA02_Stress!H37 / ($H$6/1000 / ($G$6 * 1000))</f>
        <v>0</v>
      </c>
      <c r="G22">
        <f>AA03_Rest!$H37 / ($H$7/1000 / ($G$7 * 1000))</f>
        <v>0</v>
      </c>
      <c r="H22">
        <f>AA03_Stress!$H37 / ($H$8 /1000/ ($G$8 * 1000))</f>
        <v>0</v>
      </c>
      <c r="I22">
        <f>AA04_Rest!$H37 / ($H$9/1000 / ($G$9 * 1000))</f>
        <v>0</v>
      </c>
      <c r="J22">
        <f>AA05_Rest!$H35 / ($H$10 /1000 / ($G$10 * 1000))</f>
        <v>0</v>
      </c>
      <c r="K22">
        <f>AA05_Stress!$H36/ ($H$11/1000 / ($G$11 * 1000))</f>
        <v>0</v>
      </c>
    </row>
    <row r="23" spans="1:11" x14ac:dyDescent="0.25">
      <c r="A23">
        <v>1.25</v>
      </c>
      <c r="B23">
        <v>1.25</v>
      </c>
      <c r="C23">
        <f>AA01_Rest!H38 / (H$3/1000 / (G$3 * 1000))</f>
        <v>0</v>
      </c>
      <c r="D23">
        <f>AA01_Stress!$H38 / ($H$4/1000 / ($G$4 * 1000))</f>
        <v>0</v>
      </c>
      <c r="E23">
        <f>AA02_Rest!H38 / ($H$5/1000 / ($G$5 * 1000))</f>
        <v>0</v>
      </c>
      <c r="F23">
        <f>AA02_Stress!H38 / ($H$6/1000 / ($G$6 * 1000))</f>
        <v>0</v>
      </c>
      <c r="G23">
        <f>AA03_Rest!$H38 / ($H$7/1000 / ($G$7 * 1000))</f>
        <v>0</v>
      </c>
      <c r="H23">
        <f>AA03_Stress!$H38 / ($H$8 /1000/ ($G$8 * 1000))</f>
        <v>0</v>
      </c>
      <c r="I23">
        <f>AA04_Rest!$H38 / ($H$9/1000 / ($G$9 * 1000))</f>
        <v>0</v>
      </c>
      <c r="J23">
        <f>AA05_Rest!$H36 / ($H$10 /1000 / ($G$10 * 1000))</f>
        <v>0</v>
      </c>
      <c r="K23">
        <f>AA05_Stress!$H37/ ($H$11/1000 / ($G$11 * 1000))</f>
        <v>0</v>
      </c>
    </row>
    <row r="24" spans="1:11" x14ac:dyDescent="0.25">
      <c r="A24">
        <v>1.4166666666666667</v>
      </c>
      <c r="B24">
        <v>1.4166666666666667</v>
      </c>
      <c r="C24">
        <f>AA01_Rest!H39 / (H$3/1000 / (G$3 * 1000))</f>
        <v>0</v>
      </c>
      <c r="D24">
        <f>AA01_Stress!$H39 / ($H$4/1000 / ($G$4 * 1000))</f>
        <v>0</v>
      </c>
      <c r="E24">
        <f>AA02_Rest!H39 / ($H$5/1000 / ($G$5 * 1000))</f>
        <v>0</v>
      </c>
      <c r="F24">
        <f>AA02_Stress!H39 / ($H$6/1000 / ($G$6 * 1000))</f>
        <v>0</v>
      </c>
      <c r="G24">
        <f>AA03_Rest!$H39 / ($H$7/1000 / ($G$7 * 1000))</f>
        <v>0</v>
      </c>
      <c r="H24">
        <f>AA03_Stress!$H39 / ($H$8 /1000/ ($G$8 * 1000))</f>
        <v>0</v>
      </c>
      <c r="I24">
        <f>AA04_Rest!$H39 / ($H$9/1000 / ($G$9 * 1000))</f>
        <v>0</v>
      </c>
      <c r="J24">
        <f>AA05_Rest!$H37 / ($H$10 /1000 / ($G$10 * 1000))</f>
        <v>0</v>
      </c>
      <c r="K24">
        <f>AA05_Stress!$H38/ ($H$11/1000 / ($G$11 * 1000))</f>
        <v>0</v>
      </c>
    </row>
    <row r="25" spans="1:11" x14ac:dyDescent="0.25">
      <c r="A25">
        <v>1.5833333333333333</v>
      </c>
      <c r="B25">
        <v>1.5833333333333333</v>
      </c>
      <c r="C25">
        <f>AA01_Rest!H40 / (H$3/1000 / (G$3 * 1000))</f>
        <v>0</v>
      </c>
      <c r="D25">
        <f>AA01_Stress!$H40 / ($H$4/1000 / ($G$4 * 1000))</f>
        <v>0</v>
      </c>
      <c r="E25">
        <f>AA02_Rest!H40 / ($H$5/1000 / ($G$5 * 1000))</f>
        <v>0</v>
      </c>
      <c r="F25">
        <f>AA02_Stress!H40 / ($H$6/1000 / ($G$6 * 1000))</f>
        <v>0</v>
      </c>
      <c r="G25">
        <f>AA03_Rest!$H40 / ($H$7/1000 / ($G$7 * 1000))</f>
        <v>0</v>
      </c>
      <c r="H25">
        <f>AA03_Stress!$H40 / ($H$8 /1000/ ($G$8 * 1000))</f>
        <v>0</v>
      </c>
      <c r="I25">
        <f>AA04_Rest!$H40 / ($H$9/1000 / ($G$9 * 1000))</f>
        <v>0</v>
      </c>
      <c r="J25">
        <f>AA05_Rest!$H38 / ($H$10 /1000 / ($G$10 * 1000))</f>
        <v>0</v>
      </c>
      <c r="K25">
        <f>AA05_Stress!$H39/ ($H$11/1000 / ($G$11 * 1000))</f>
        <v>0</v>
      </c>
    </row>
    <row r="26" spans="1:11" x14ac:dyDescent="0.25">
      <c r="A26">
        <v>1.75</v>
      </c>
      <c r="B26">
        <v>1.75</v>
      </c>
      <c r="C26">
        <f>AA01_Rest!H41 / (H$3/1000 / (G$3 * 1000))</f>
        <v>0</v>
      </c>
      <c r="D26">
        <f>AA01_Stress!$H41 / ($H$4/1000 / ($G$4 * 1000))</f>
        <v>0</v>
      </c>
      <c r="E26">
        <f>AA02_Rest!H41 / ($H$5/1000 / ($G$5 * 1000))</f>
        <v>0</v>
      </c>
      <c r="F26">
        <f>AA02_Stress!H41 / ($H$6/1000 / ($G$6 * 1000))</f>
        <v>0</v>
      </c>
      <c r="G26">
        <f>AA03_Rest!$H41 / ($H$7/1000 / ($G$7 * 1000))</f>
        <v>0</v>
      </c>
      <c r="H26">
        <f>AA03_Stress!$H41 / ($H$8 /1000/ ($G$8 * 1000))</f>
        <v>0</v>
      </c>
      <c r="I26">
        <f>AA04_Rest!$H41 / ($H$9/1000 / ($G$9 * 1000))</f>
        <v>0</v>
      </c>
      <c r="J26">
        <f>AA05_Rest!$H39 / ($H$10 /1000 / ($G$10 * 1000))</f>
        <v>0</v>
      </c>
      <c r="K26">
        <f>AA05_Stress!$H40/ ($H$11/1000 / ($G$11 * 1000))</f>
        <v>0</v>
      </c>
    </row>
    <row r="27" spans="1:11" x14ac:dyDescent="0.25">
      <c r="A27">
        <v>1.9166666666666667</v>
      </c>
      <c r="B27">
        <v>1.9166666666666667</v>
      </c>
      <c r="C27">
        <f>AA01_Rest!H42 / (H$3/1000 / (G$3 * 1000))</f>
        <v>0</v>
      </c>
      <c r="D27">
        <f>AA01_Stress!$H42 / ($H$4/1000 / ($G$4 * 1000))</f>
        <v>0</v>
      </c>
      <c r="E27">
        <f>AA02_Rest!H42 / ($H$5/1000 / ($G$5 * 1000))</f>
        <v>0</v>
      </c>
      <c r="F27">
        <f>AA02_Stress!H42 / ($H$6/1000 / ($G$6 * 1000))</f>
        <v>0</v>
      </c>
      <c r="G27">
        <f>AA03_Rest!$H42 / ($H$7/1000 / ($G$7 * 1000))</f>
        <v>0</v>
      </c>
      <c r="H27">
        <f>AA03_Stress!$H42 / ($H$8 /1000/ ($G$8 * 1000))</f>
        <v>0</v>
      </c>
      <c r="I27">
        <f>AA04_Rest!$H42 / ($H$9/1000 / ($G$9 * 1000))</f>
        <v>0</v>
      </c>
      <c r="J27">
        <f>AA05_Rest!$H40 / ($H$10 /1000 / ($G$10 * 1000))</f>
        <v>0</v>
      </c>
      <c r="K27">
        <f>AA05_Stress!$H41/ ($H$11/1000 / ($G$11 * 1000))</f>
        <v>0</v>
      </c>
    </row>
    <row r="28" spans="1:11" x14ac:dyDescent="0.25">
      <c r="A28">
        <v>2.0833333333333335</v>
      </c>
      <c r="B28">
        <v>2.0833333333333335</v>
      </c>
      <c r="C28">
        <f>AA01_Rest!H43 / (H$3/1000 / (G$3 * 1000))</f>
        <v>0</v>
      </c>
      <c r="D28">
        <f>AA01_Stress!$H43 / ($H$4/1000 / ($G$4 * 1000))</f>
        <v>0</v>
      </c>
      <c r="E28">
        <f>AA02_Rest!H43 / ($H$5/1000 / ($G$5 * 1000))</f>
        <v>0</v>
      </c>
      <c r="F28">
        <f>AA02_Stress!H43 / ($H$6/1000 / ($G$6 * 1000))</f>
        <v>0</v>
      </c>
      <c r="G28">
        <f>AA03_Rest!$H43 / ($H$7/1000 / ($G$7 * 1000))</f>
        <v>0</v>
      </c>
      <c r="H28">
        <f>AA03_Stress!$H43 / ($H$8 /1000/ ($G$8 * 1000))</f>
        <v>0</v>
      </c>
      <c r="I28">
        <f>AA04_Rest!$H43 / ($H$9/1000 / ($G$9 * 1000))</f>
        <v>0</v>
      </c>
      <c r="J28">
        <f>AA05_Rest!$H41 / ($H$10 /1000 / ($G$10 * 1000))</f>
        <v>0</v>
      </c>
      <c r="K28">
        <f>AA05_Stress!$H42/ ($H$11/1000 / ($G$11 * 1000))</f>
        <v>0</v>
      </c>
    </row>
    <row r="29" spans="1:11" x14ac:dyDescent="0.25">
      <c r="A29">
        <v>2.25</v>
      </c>
      <c r="B29">
        <v>2.25</v>
      </c>
      <c r="C29">
        <f>AA01_Rest!H44 / (H$3/1000 / (G$3 * 1000))</f>
        <v>0</v>
      </c>
      <c r="D29">
        <f>AA01_Stress!$H44 / ($H$4/1000 / ($G$4 * 1000))</f>
        <v>0</v>
      </c>
      <c r="E29">
        <f>AA02_Rest!H44 / ($H$5/1000 / ($G$5 * 1000))</f>
        <v>0</v>
      </c>
      <c r="F29">
        <f>AA02_Stress!H44 / ($H$6/1000 / ($G$6 * 1000))</f>
        <v>0</v>
      </c>
      <c r="G29">
        <f>AA03_Rest!$H44 / ($H$7/1000 / ($G$7 * 1000))</f>
        <v>0</v>
      </c>
      <c r="H29">
        <f>AA03_Stress!$H44 / ($H$8 /1000/ ($G$8 * 1000))</f>
        <v>0</v>
      </c>
      <c r="I29">
        <f>AA04_Rest!$H44 / ($H$9/1000 / ($G$9 * 1000))</f>
        <v>0</v>
      </c>
      <c r="J29">
        <f>AA05_Rest!$H42 / ($H$10 /1000 / ($G$10 * 1000))</f>
        <v>0</v>
      </c>
      <c r="K29">
        <f>AA05_Stress!$H43/ ($H$11/1000 / ($G$11 * 1000))</f>
        <v>0</v>
      </c>
    </row>
    <row r="30" spans="1:11" x14ac:dyDescent="0.25">
      <c r="A30">
        <v>2.4166666666666665</v>
      </c>
      <c r="B30">
        <v>2.4166666666666665</v>
      </c>
      <c r="C30">
        <f>AA01_Rest!H45 / (H$3/1000 / (G$3 * 1000))</f>
        <v>0</v>
      </c>
      <c r="D30">
        <f>AA01_Stress!$H45 / ($H$4/1000 / ($G$4 * 1000))</f>
        <v>0</v>
      </c>
      <c r="E30">
        <f>AA02_Rest!H45 / ($H$5/1000 / ($G$5 * 1000))</f>
        <v>0</v>
      </c>
      <c r="F30">
        <f>AA02_Stress!H45 / ($H$6/1000 / ($G$6 * 1000))</f>
        <v>0</v>
      </c>
      <c r="G30">
        <f>AA03_Rest!$H45 / ($H$7/1000 / ($G$7 * 1000))</f>
        <v>0</v>
      </c>
      <c r="H30">
        <f>AA03_Stress!$H45 / ($H$8 /1000/ ($G$8 * 1000))</f>
        <v>0</v>
      </c>
      <c r="I30">
        <f>AA04_Rest!$H45 / ($H$9/1000 / ($G$9 * 1000))</f>
        <v>0</v>
      </c>
      <c r="J30">
        <f>AA05_Rest!$H43 / ($H$10 /1000 / ($G$10 * 1000))</f>
        <v>0</v>
      </c>
      <c r="K30">
        <f>AA05_Stress!$H44/ ($H$11/1000 / ($G$11 * 1000))</f>
        <v>0</v>
      </c>
    </row>
    <row r="31" spans="1:11" x14ac:dyDescent="0.25">
      <c r="A31">
        <v>2.5833333333333335</v>
      </c>
      <c r="B31">
        <v>2.5833333333333335</v>
      </c>
      <c r="C31">
        <f>AA01_Rest!H46 / (H$3/1000 / (G$3 * 1000))</f>
        <v>0</v>
      </c>
      <c r="D31">
        <f>AA01_Stress!$H46 / ($H$4/1000 / ($G$4 * 1000))</f>
        <v>0</v>
      </c>
      <c r="E31">
        <f>AA02_Rest!H46 / ($H$5/1000 / ($G$5 * 1000))</f>
        <v>0</v>
      </c>
      <c r="F31">
        <f>AA02_Stress!H46 / ($H$6/1000 / ($G$6 * 1000))</f>
        <v>0</v>
      </c>
      <c r="G31">
        <f>AA03_Rest!$H46 / ($H$7/1000 / ($G$7 * 1000))</f>
        <v>0</v>
      </c>
      <c r="H31">
        <f>AA03_Stress!$H46 / ($H$8 /1000/ ($G$8 * 1000))</f>
        <v>0</v>
      </c>
      <c r="I31">
        <f>AA04_Rest!$H46 / ($H$9/1000 / ($G$9 * 1000))</f>
        <v>0</v>
      </c>
      <c r="J31">
        <f>AA05_Rest!$H44 / ($H$10 /1000 / ($G$10 * 1000))</f>
        <v>0</v>
      </c>
      <c r="K31">
        <f>AA05_Stress!$H45/ ($H$11/1000 / ($G$11 * 1000))</f>
        <v>0</v>
      </c>
    </row>
    <row r="32" spans="1:11" x14ac:dyDescent="0.25">
      <c r="A32">
        <v>2.75</v>
      </c>
      <c r="B32">
        <v>2.75</v>
      </c>
      <c r="C32">
        <f>AA01_Rest!H47 / (H$3/1000 / (G$3 * 1000))</f>
        <v>0</v>
      </c>
      <c r="D32">
        <f>AA01_Stress!$H47 / ($H$4/1000 / ($G$4 * 1000))</f>
        <v>0</v>
      </c>
      <c r="E32">
        <f>AA02_Rest!H47 / ($H$5/1000 / ($G$5 * 1000))</f>
        <v>0</v>
      </c>
      <c r="F32">
        <f>AA02_Stress!H47 / ($H$6/1000 / ($G$6 * 1000))</f>
        <v>0</v>
      </c>
      <c r="G32">
        <f>AA03_Rest!$H47 / ($H$7/1000 / ($G$7 * 1000))</f>
        <v>0</v>
      </c>
      <c r="H32">
        <f>AA03_Stress!$H47 / ($H$8 /1000/ ($G$8 * 1000))</f>
        <v>0</v>
      </c>
      <c r="I32">
        <f>AA04_Rest!$H47 / ($H$9/1000 / ($G$9 * 1000))</f>
        <v>0</v>
      </c>
      <c r="J32">
        <f>AA05_Rest!$H45 / ($H$10 /1000 / ($G$10 * 1000))</f>
        <v>0</v>
      </c>
      <c r="K32">
        <f>AA05_Stress!$H46/ ($H$11/1000 / ($G$11 * 1000))</f>
        <v>0</v>
      </c>
    </row>
    <row r="33" spans="1:11" x14ac:dyDescent="0.25">
      <c r="A33">
        <v>3</v>
      </c>
      <c r="B33">
        <v>3</v>
      </c>
      <c r="C33">
        <f>AA01_Rest!H48 / (H$3/1000 / (G$3 * 1000))</f>
        <v>0</v>
      </c>
      <c r="D33">
        <f>AA01_Stress!$H48 / ($H$4/1000 / ($G$4 * 1000))</f>
        <v>0</v>
      </c>
      <c r="E33">
        <f>AA02_Rest!H48 / ($H$5/1000 / ($G$5 * 1000))</f>
        <v>0</v>
      </c>
      <c r="F33">
        <f>AA02_Stress!H48 / ($H$6/1000 / ($G$6 * 1000))</f>
        <v>0</v>
      </c>
      <c r="G33">
        <f>AA03_Rest!$H48 / ($H$7/1000 / ($G$7 * 1000))</f>
        <v>0</v>
      </c>
      <c r="H33">
        <f>AA03_Stress!$H48 / ($H$8 /1000/ ($G$8 * 1000))</f>
        <v>0</v>
      </c>
      <c r="I33">
        <f>AA04_Rest!$H48 / ($H$9/1000 / ($G$9 * 1000))</f>
        <v>0</v>
      </c>
      <c r="J33">
        <f>AA05_Rest!$H46 / ($H$10 /1000 / ($G$10 * 1000))</f>
        <v>0</v>
      </c>
      <c r="K33">
        <f>AA05_Stress!$H47/ ($H$11/1000 / ($G$11 * 1000))</f>
        <v>0</v>
      </c>
    </row>
    <row r="34" spans="1:11" x14ac:dyDescent="0.25">
      <c r="A34">
        <v>3.4166666666666665</v>
      </c>
      <c r="B34">
        <v>3.4166666666666665</v>
      </c>
      <c r="C34">
        <f>AA01_Rest!H49 / (H$3/1000 / (G$3 * 1000))</f>
        <v>0</v>
      </c>
      <c r="D34">
        <f>AA01_Stress!$H49 / ($H$4/1000 / ($G$4 * 1000))</f>
        <v>0</v>
      </c>
      <c r="E34">
        <f>AA02_Rest!H49 / ($H$5/1000 / ($G$5 * 1000))</f>
        <v>0</v>
      </c>
      <c r="F34">
        <f>AA02_Stress!H49 / ($H$6/1000 / ($G$6 * 1000))</f>
        <v>0</v>
      </c>
      <c r="G34">
        <f>AA03_Rest!$H49 / ($H$7/1000 / ($G$7 * 1000))</f>
        <v>0</v>
      </c>
      <c r="H34">
        <f>AA03_Stress!$H49 / ($H$8 /1000/ ($G$8 * 1000))</f>
        <v>0</v>
      </c>
      <c r="I34">
        <f>AA04_Rest!$H49 / ($H$9/1000 / ($G$9 * 1000))</f>
        <v>0</v>
      </c>
      <c r="J34">
        <f>AA05_Rest!$H47 / ($H$10 /1000 / ($G$10 * 1000))</f>
        <v>0</v>
      </c>
      <c r="K34">
        <f>AA05_Stress!$H48/ ($H$11/1000 / ($G$11 * 1000))</f>
        <v>0</v>
      </c>
    </row>
    <row r="35" spans="1:11" x14ac:dyDescent="0.25">
      <c r="A35">
        <v>4.041666666666667</v>
      </c>
      <c r="B35">
        <v>4.041666666666667</v>
      </c>
      <c r="C35">
        <f>AA01_Rest!H50 / (H$3/1000 / (G$3 * 1000))</f>
        <v>0</v>
      </c>
      <c r="D35">
        <f>AA01_Stress!$H50 / ($H$4/1000 / ($G$4 * 1000))</f>
        <v>0</v>
      </c>
      <c r="E35">
        <f>AA02_Rest!H50 / ($H$5/1000 / ($G$5 * 1000))</f>
        <v>0</v>
      </c>
      <c r="F35">
        <f>AA02_Stress!H50 / ($H$6/1000 / ($G$6 * 1000))</f>
        <v>0</v>
      </c>
      <c r="G35">
        <f>AA03_Rest!$H50 / ($H$7/1000 / ($G$7 * 1000))</f>
        <v>0</v>
      </c>
      <c r="H35">
        <f>AA03_Stress!$H50 / ($H$8 /1000/ ($G$8 * 1000))</f>
        <v>0</v>
      </c>
      <c r="I35">
        <f>AA04_Rest!$H50 / ($H$9/1000 / ($G$9 * 1000))</f>
        <v>0</v>
      </c>
      <c r="J35">
        <f>AA05_Rest!$H48 / ($H$10 /1000 / ($G$10 * 1000))</f>
        <v>0</v>
      </c>
      <c r="K35">
        <f>AA05_Stress!$H49/ ($H$11/1000 / ($G$11 * 1000))</f>
        <v>0</v>
      </c>
    </row>
    <row r="36" spans="1:11" x14ac:dyDescent="0.25">
      <c r="A36">
        <v>5.166666666666667</v>
      </c>
      <c r="B36">
        <v>5.166666666666667</v>
      </c>
      <c r="C36">
        <f>AA01_Rest!H51 / (H$3/1000 / (G$3 * 1000))</f>
        <v>0</v>
      </c>
      <c r="D36">
        <f>AA01_Stress!$H51 / ($H$4/1000 / ($G$4 * 1000))</f>
        <v>0</v>
      </c>
      <c r="E36">
        <f>AA02_Rest!H51 / ($H$5/1000 / ($G$5 * 1000))</f>
        <v>0</v>
      </c>
      <c r="F36">
        <f>AA02_Stress!H51 / ($H$6/1000 / ($G$6 * 1000))</f>
        <v>0</v>
      </c>
      <c r="G36">
        <f>AA03_Rest!$H51 / ($H$7/1000 / ($G$7 * 1000))</f>
        <v>0</v>
      </c>
      <c r="H36">
        <f>AA03_Stress!$H51 / ($H$8 /1000/ ($G$8 * 1000))</f>
        <v>0</v>
      </c>
      <c r="I36">
        <f>AA04_Rest!$H51 / ($H$9/1000 / ($G$9 * 1000))</f>
        <v>0</v>
      </c>
      <c r="J36">
        <f>AA05_Rest!$H49 / ($H$10 /1000 / ($G$10 * 1000))</f>
        <v>0</v>
      </c>
      <c r="K36">
        <f>AA05_Stress!$H50/ ($H$11/1000 / ($G$11 * 1000))</f>
        <v>0</v>
      </c>
    </row>
    <row r="37" spans="1:11" x14ac:dyDescent="0.25">
      <c r="A37">
        <v>6.916666666666667</v>
      </c>
      <c r="B37">
        <v>6.916666666666667</v>
      </c>
      <c r="C37">
        <f>AA01_Rest!H52 / (H$3/1000 / (G$3 * 1000))</f>
        <v>0</v>
      </c>
      <c r="D37">
        <f>AA01_Stress!$H52 / ($H$4/1000 / ($G$4 * 1000))</f>
        <v>0</v>
      </c>
      <c r="E37">
        <f>AA02_Rest!H52 / ($H$5/1000 / ($G$5 * 1000))</f>
        <v>0</v>
      </c>
      <c r="F37">
        <f>AA02_Stress!H52 / ($H$6/1000 / ($G$6 * 1000))</f>
        <v>0</v>
      </c>
      <c r="G37">
        <f>AA03_Rest!$H52 / ($H$7/1000 / ($G$7 * 1000))</f>
        <v>0</v>
      </c>
      <c r="H37">
        <f>AA03_Stress!$H52 / ($H$8 /1000/ ($G$8 * 1000))</f>
        <v>0</v>
      </c>
      <c r="I37">
        <f>AA04_Rest!$H52 / ($H$9/1000 / ($G$9 * 1000))</f>
        <v>0</v>
      </c>
      <c r="J37">
        <f>AA05_Rest!$H50 / ($H$10 /1000 / ($G$10 * 1000))</f>
        <v>0</v>
      </c>
      <c r="K37">
        <f>AA05_Stress!$H51/ ($H$11/1000 / ($G$11 * 1000))</f>
        <v>0</v>
      </c>
    </row>
    <row r="38" spans="1:11" x14ac:dyDescent="0.25">
      <c r="A38">
        <v>8.6666666666666661</v>
      </c>
      <c r="B38">
        <v>9.6666666666666661</v>
      </c>
      <c r="C38">
        <f>AA01_Rest!H53 / (H$3/1000 / (G$3 * 1000))</f>
        <v>0</v>
      </c>
      <c r="D38">
        <f>AA01_Stress!$H53 / ($H$4/1000 / ($G$4 * 1000))</f>
        <v>0</v>
      </c>
      <c r="E38">
        <f>AA02_Rest!H53 / ($H$5/1000 / ($G$5 * 1000))</f>
        <v>0</v>
      </c>
      <c r="F38">
        <f>AA02_Stress!H53 / ($H$6/1000 / ($G$6 * 1000))</f>
        <v>0</v>
      </c>
      <c r="G38">
        <f>AA03_Rest!$H53 / ($H$7/1000 / ($G$7 * 1000))</f>
        <v>0</v>
      </c>
      <c r="H38">
        <f>AA03_Stress!$H53 / ($H$8 /1000/ ($G$8 * 1000))</f>
        <v>0</v>
      </c>
      <c r="I38">
        <f>AA04_Rest!$H53 / ($H$9/1000 / ($G$9 * 1000))</f>
        <v>0</v>
      </c>
      <c r="J38">
        <f>AA05_Rest!$H51 / ($H$10 /1000 / ($G$10 * 1000))</f>
        <v>0</v>
      </c>
      <c r="K38">
        <f>AA05_Stress!$H52/ ($H$11/1000 / ($G$11 * 1000))</f>
        <v>0</v>
      </c>
    </row>
    <row r="39" spans="1:11" x14ac:dyDescent="0.25">
      <c r="A39">
        <v>9.9166666666666661</v>
      </c>
      <c r="B39">
        <v>13.916666666666666</v>
      </c>
      <c r="C39">
        <f>AA01_Rest!H54 / (H$3/1000 / (G$3 * 1000))</f>
        <v>0</v>
      </c>
      <c r="D39">
        <f>AA01_Stress!$H54 / ($H$4/1000 / ($G$4 * 1000))</f>
        <v>0</v>
      </c>
      <c r="E39">
        <f>AA02_Rest!H54 / ($H$5/1000 / ($G$5 * 1000))</f>
        <v>0</v>
      </c>
      <c r="F39">
        <f>AA02_Stress!H54 / ($H$6/1000 / ($G$6 * 1000))</f>
        <v>0</v>
      </c>
      <c r="G39">
        <f>AA03_Rest!$H54 / ($H$7/1000 / ($G$7 * 1000))</f>
        <v>0</v>
      </c>
      <c r="H39">
        <f>AA03_Stress!$H54 / ($H$8 /1000/ ($G$8 * 1000))</f>
        <v>0</v>
      </c>
      <c r="I39">
        <f>AA04_Rest!$H54 / ($H$9/1000 / ($G$9 * 1000))</f>
        <v>0</v>
      </c>
      <c r="J39">
        <f>AA05_Rest!$H52 / ($H$10 /1000 / ($G$10 * 1000))</f>
        <v>0</v>
      </c>
      <c r="K39">
        <f>AA05_Stress!$H53/ ($H$11/1000 / ($G$11 * 1000))</f>
        <v>0</v>
      </c>
    </row>
    <row r="40" spans="1:11" x14ac:dyDescent="0.25">
      <c r="B40">
        <v>17.916666666666668</v>
      </c>
      <c r="C40">
        <f>AA01_Rest!H55 / (H$3/1000 / (G$3 * 1000))</f>
        <v>0</v>
      </c>
      <c r="D40">
        <f>AA01_Stress!$H55 / ($H$4/1000 / ($G$4 * 1000))</f>
        <v>0</v>
      </c>
      <c r="E40">
        <f>AA02_Rest!H55 / ($H$5/1000 / ($G$5 * 1000))</f>
        <v>0</v>
      </c>
      <c r="F40">
        <f>AA02_Stress!H55 / ($H$6/1000 / ($G$6 * 1000))</f>
        <v>0</v>
      </c>
      <c r="G40">
        <f>AA03_Rest!$H55 / ($H$7/1000 / ($G$7 * 1000))</f>
        <v>0</v>
      </c>
      <c r="H40">
        <f>AA03_Stress!$H55 / ($H$8 /1000/ ($G$8 * 1000))</f>
        <v>0</v>
      </c>
      <c r="I40">
        <f>AA04_Rest!$H55 / ($H$9/1000 / ($G$9 * 1000))</f>
        <v>0</v>
      </c>
    </row>
    <row r="41" spans="1:11" x14ac:dyDescent="0.25">
      <c r="B41">
        <v>19.916666666666668</v>
      </c>
      <c r="C41">
        <f>AA01_Rest!H56 / (H$3/1000 / (G$3 * 1000))</f>
        <v>0</v>
      </c>
      <c r="D41">
        <f>AA01_Stress!$H56 / ($H$4/1000 / ($G$4 * 1000))</f>
        <v>0</v>
      </c>
      <c r="E41">
        <f>AA02_Rest!H56 / ($H$5/1000 / ($G$5 * 1000))</f>
        <v>0</v>
      </c>
      <c r="F41">
        <f>AA02_Stress!H56 / ($H$6/1000 / ($G$6 * 1000))</f>
        <v>0</v>
      </c>
      <c r="G41">
        <f>AA03_Rest!$H56 / ($H$7/1000 / ($G$7 * 1000))</f>
        <v>0</v>
      </c>
      <c r="H41">
        <f>AA03_Stress!$H56 / ($H$8 /1000/ ($G$8 * 1000))</f>
        <v>0</v>
      </c>
      <c r="I41">
        <f>AA04_Rest!$H56 / ($H$9/1000 / ($G$9 * 1000))</f>
        <v>0</v>
      </c>
    </row>
  </sheetData>
  <mergeCells count="1">
    <mergeCell ref="C14:K1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988B-A181-4F56-B5B2-D6C246A5A192}">
  <dimension ref="B2:F22"/>
  <sheetViews>
    <sheetView workbookViewId="0">
      <selection activeCell="B2" sqref="B2:F22"/>
    </sheetView>
  </sheetViews>
  <sheetFormatPr defaultRowHeight="15" x14ac:dyDescent="0.25"/>
  <cols>
    <col min="2" max="2" width="11.28515625" bestFit="1" customWidth="1"/>
    <col min="3" max="3" width="9.5703125" bestFit="1" customWidth="1"/>
    <col min="4" max="4" width="12.5703125" bestFit="1" customWidth="1"/>
    <col min="5" max="5" width="14.5703125" bestFit="1" customWidth="1"/>
    <col min="6" max="6" width="10.28515625" bestFit="1" customWidth="1"/>
  </cols>
  <sheetData>
    <row r="2" spans="2:6" x14ac:dyDescent="0.25">
      <c r="C2" s="20" t="s">
        <v>44</v>
      </c>
      <c r="D2" s="20"/>
      <c r="E2" s="20"/>
      <c r="F2" s="20"/>
    </row>
    <row r="3" spans="2:6" x14ac:dyDescent="0.25">
      <c r="C3" s="15" t="s">
        <v>45</v>
      </c>
      <c r="D3" s="15" t="s">
        <v>46</v>
      </c>
      <c r="E3" s="15" t="s">
        <v>47</v>
      </c>
      <c r="F3" s="15" t="s">
        <v>48</v>
      </c>
    </row>
    <row r="4" spans="2:6" x14ac:dyDescent="0.25">
      <c r="B4" s="15" t="s">
        <v>35</v>
      </c>
      <c r="C4" s="15">
        <f>AA01_Rest!A3</f>
        <v>58741561.810500003</v>
      </c>
      <c r="D4" s="15">
        <f>AA01_Rest!A5</f>
        <v>2.5180000000000001E-2</v>
      </c>
      <c r="E4" s="16">
        <f>AA01_Rest!A7</f>
        <v>58741.561810500003</v>
      </c>
      <c r="F4" s="15">
        <f>AA01_Rest!A9</f>
        <v>25.18</v>
      </c>
    </row>
    <row r="5" spans="2:6" x14ac:dyDescent="0.25">
      <c r="B5" s="15" t="s">
        <v>36</v>
      </c>
      <c r="C5" s="15">
        <f>AA01_Stress!A3</f>
        <v>74366674.274666652</v>
      </c>
      <c r="D5" s="15">
        <f>AA01_Stress!A5</f>
        <v>2.5180000000000001E-2</v>
      </c>
      <c r="E5" s="16">
        <f>AA01_Stress!A7</f>
        <v>74366.674274666657</v>
      </c>
      <c r="F5" s="15">
        <f>AA01_Stress!A9</f>
        <v>25.18</v>
      </c>
    </row>
    <row r="6" spans="2:6" x14ac:dyDescent="0.25">
      <c r="B6" s="15" t="s">
        <v>37</v>
      </c>
      <c r="C6" s="15">
        <f>AA02_Rest!A3</f>
        <v>12722200.38875</v>
      </c>
      <c r="D6" s="15">
        <f>AA02_Rest!A5</f>
        <v>2.4500000000000001E-2</v>
      </c>
      <c r="E6" s="16">
        <f>AA02_Rest!A7</f>
        <v>12722.20038875</v>
      </c>
      <c r="F6" s="15">
        <f>AA02_Rest!A9</f>
        <v>24.5</v>
      </c>
    </row>
    <row r="7" spans="2:6" x14ac:dyDescent="0.25">
      <c r="B7" s="15" t="s">
        <v>38</v>
      </c>
      <c r="C7" s="15">
        <f>AA02_Stress!A3</f>
        <v>42308580.985000007</v>
      </c>
      <c r="D7" s="15">
        <f>AA02_Stress!A5</f>
        <v>2.4500000000000001E-2</v>
      </c>
      <c r="E7" s="16">
        <f>AA02_Stress!A7</f>
        <v>42308.580985000008</v>
      </c>
      <c r="F7" s="15">
        <f>AA02_Stress!A9</f>
        <v>24.5</v>
      </c>
    </row>
    <row r="8" spans="2:6" x14ac:dyDescent="0.25">
      <c r="B8" s="15" t="s">
        <v>39</v>
      </c>
      <c r="C8" s="15">
        <f>AA03_Rest!A3</f>
        <v>99455155.021124974</v>
      </c>
      <c r="D8" s="15">
        <f>AA03_Rest!A5</f>
        <v>2.4500000000000001E-2</v>
      </c>
      <c r="E8" s="16">
        <f>AA03_Rest!A7</f>
        <v>99455.155021124971</v>
      </c>
      <c r="F8" s="15">
        <f>AA03_Rest!A9</f>
        <v>24.5</v>
      </c>
    </row>
    <row r="9" spans="2:6" x14ac:dyDescent="0.25">
      <c r="B9" s="15" t="s">
        <v>40</v>
      </c>
      <c r="C9" s="15">
        <f>AA03_Stress!A3</f>
        <v>109302245.95291664</v>
      </c>
      <c r="D9" s="15">
        <f>AA03_Stress!A5</f>
        <v>2.4500000000000001E-2</v>
      </c>
      <c r="E9" s="16">
        <f>AA03_Stress!A7</f>
        <v>109302.24595291664</v>
      </c>
      <c r="F9" s="15">
        <f>AA03_Stress!A9</f>
        <v>24.5</v>
      </c>
    </row>
    <row r="10" spans="2:6" x14ac:dyDescent="0.25">
      <c r="B10" s="15" t="s">
        <v>41</v>
      </c>
      <c r="C10" s="15">
        <f>AA04_Rest!A3</f>
        <v>80196251.089499995</v>
      </c>
      <c r="D10" s="15">
        <f>AA04_Rest!A5</f>
        <v>2.426E-2</v>
      </c>
      <c r="E10" s="16">
        <f>AA04_Rest!A7</f>
        <v>80196.251089500001</v>
      </c>
      <c r="F10" s="15">
        <f>AA04_Rest!A9</f>
        <v>24.26</v>
      </c>
    </row>
    <row r="11" spans="2:6" x14ac:dyDescent="0.25">
      <c r="B11" s="15" t="s">
        <v>42</v>
      </c>
      <c r="C11" s="15">
        <f>AA05_Rest!A3</f>
        <v>149383445.01954547</v>
      </c>
      <c r="D11" s="15">
        <f>AA05_Rest!A5</f>
        <v>2.4500000000000001E-2</v>
      </c>
      <c r="E11" s="16">
        <f>AA05_Rest!A7</f>
        <v>149383.44501954547</v>
      </c>
      <c r="F11" s="15">
        <f>AA05_Rest!A9</f>
        <v>24.5</v>
      </c>
    </row>
    <row r="12" spans="2:6" x14ac:dyDescent="0.25">
      <c r="B12" s="15" t="s">
        <v>43</v>
      </c>
      <c r="C12" s="15">
        <f>AA05_Stress!A3</f>
        <v>39513770.916818179</v>
      </c>
      <c r="D12" s="15">
        <f>AA05_Stress!A5</f>
        <v>2.4500000000000001E-2</v>
      </c>
      <c r="E12" s="16">
        <f>AA05_Stress!A7</f>
        <v>39513.770916818183</v>
      </c>
      <c r="F12" s="15">
        <f>AA05_Stress!A9</f>
        <v>24.5</v>
      </c>
    </row>
    <row r="13" spans="2:6" x14ac:dyDescent="0.25">
      <c r="D13" s="18">
        <v>80099.722665884095</v>
      </c>
      <c r="E13">
        <f>AVERAGE(E4,E6,E8,E10,E11)</f>
        <v>80099.722665884095</v>
      </c>
      <c r="F13">
        <f>AVERAGE(F4,F6,F8,F10,F11)</f>
        <v>24.588000000000001</v>
      </c>
    </row>
    <row r="14" spans="2:6" x14ac:dyDescent="0.25">
      <c r="D14" s="18">
        <v>45101.613731449281</v>
      </c>
      <c r="E14">
        <f>_xlfn.STDEV.P(E4,E6, E8,E10,E11)</f>
        <v>45101.613731449281</v>
      </c>
      <c r="F14">
        <f>_xlfn.STDEV.P(F4,F6, F8,F10,F11)</f>
        <v>0.31025151087464464</v>
      </c>
    </row>
    <row r="16" spans="2:6" x14ac:dyDescent="0.25">
      <c r="C16" t="s">
        <v>51</v>
      </c>
      <c r="E16" t="s">
        <v>49</v>
      </c>
      <c r="F16" t="s">
        <v>50</v>
      </c>
    </row>
    <row r="19" spans="3:6" x14ac:dyDescent="0.25">
      <c r="D19" s="14">
        <f>E19/1000</f>
        <v>66.372818032350381</v>
      </c>
      <c r="E19" s="17">
        <f>AVERAGE(E5,E7,E9,E12)</f>
        <v>66372.818032350377</v>
      </c>
      <c r="F19" s="14">
        <f>AVERAGE(F5,F7,F9,F12)</f>
        <v>24.67</v>
      </c>
    </row>
    <row r="20" spans="3:6" x14ac:dyDescent="0.25">
      <c r="D20" s="14">
        <f>E20/1000</f>
        <v>28.316662214301324</v>
      </c>
      <c r="E20">
        <f>_xlfn.STDEV.P(E5,E7,E9,E12)</f>
        <v>28316.662214301323</v>
      </c>
      <c r="F20" s="14">
        <f>_xlfn.STDEV.P(F5,F7,F9,F12)</f>
        <v>0.294448637286709</v>
      </c>
    </row>
    <row r="22" spans="3:6" x14ac:dyDescent="0.25">
      <c r="C22" t="s">
        <v>52</v>
      </c>
      <c r="E22" t="s">
        <v>53</v>
      </c>
      <c r="F22" t="s">
        <v>54</v>
      </c>
    </row>
  </sheetData>
  <mergeCells count="1"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60E7-62F0-44D6-A1C5-C7E55A030664}">
  <dimension ref="A2:H28"/>
  <sheetViews>
    <sheetView workbookViewId="0">
      <selection activeCell="D33" sqref="D33"/>
    </sheetView>
  </sheetViews>
  <sheetFormatPr defaultRowHeight="15" x14ac:dyDescent="0.25"/>
  <cols>
    <col min="2" max="2" width="14.85546875" bestFit="1" customWidth="1"/>
    <col min="3" max="7" width="9.5703125" bestFit="1" customWidth="1"/>
    <col min="8" max="8" width="10.5703125" bestFit="1" customWidth="1"/>
  </cols>
  <sheetData>
    <row r="2" spans="1:8" x14ac:dyDescent="0.25">
      <c r="A2" s="4" t="s">
        <v>33</v>
      </c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1:8" x14ac:dyDescent="0.25">
      <c r="A3">
        <f>Info!H4</f>
        <v>74366674.274666652</v>
      </c>
      <c r="B3" s="21">
        <v>8.3333333333333329E-2</v>
      </c>
      <c r="C3" s="21">
        <v>0.29683646775582462</v>
      </c>
      <c r="D3" s="21">
        <v>0.21358356733576273</v>
      </c>
      <c r="E3" s="21">
        <v>6.8435902940918669E-2</v>
      </c>
      <c r="F3" s="21">
        <v>0.15618568386426696</v>
      </c>
      <c r="G3" s="21">
        <v>8.3365495978242596E-2</v>
      </c>
      <c r="H3" s="21">
        <v>1.0293991515239524</v>
      </c>
    </row>
    <row r="4" spans="1:8" x14ac:dyDescent="0.25">
      <c r="A4" s="4" t="s">
        <v>9</v>
      </c>
      <c r="B4" s="21">
        <v>0.25</v>
      </c>
      <c r="C4" s="21">
        <v>6.636001510792747</v>
      </c>
      <c r="D4" s="21">
        <v>2.3210078349462901</v>
      </c>
      <c r="E4" s="21">
        <v>1.029957564071845</v>
      </c>
      <c r="F4" s="21">
        <v>1.2959361494944572</v>
      </c>
      <c r="G4" s="21">
        <v>0.27696175933628336</v>
      </c>
      <c r="H4" s="21">
        <v>13.389268939503928</v>
      </c>
    </row>
    <row r="5" spans="1:8" x14ac:dyDescent="0.25">
      <c r="A5" s="5">
        <f>Info!G4</f>
        <v>2.5180000000000001E-2</v>
      </c>
      <c r="B5" s="21">
        <v>0.41666666666666669</v>
      </c>
      <c r="C5" s="21">
        <v>8.0227080176748213</v>
      </c>
      <c r="D5" s="21">
        <v>4.0959963925863674</v>
      </c>
      <c r="E5" s="21">
        <v>1.0584742693854026</v>
      </c>
      <c r="F5" s="21">
        <v>2.0982489942618785</v>
      </c>
      <c r="G5" s="21">
        <v>0.39047544365274983</v>
      </c>
      <c r="H5" s="21">
        <v>15.234970651174498</v>
      </c>
    </row>
    <row r="6" spans="1:8" x14ac:dyDescent="0.25">
      <c r="A6" s="4" t="s">
        <v>32</v>
      </c>
      <c r="B6" s="21">
        <v>0.58333333333333337</v>
      </c>
      <c r="C6" s="21">
        <v>8.0258315814571954</v>
      </c>
      <c r="D6" s="21">
        <v>4.0852517147823173</v>
      </c>
      <c r="E6" s="21">
        <v>1.266132460766171</v>
      </c>
      <c r="F6" s="21">
        <v>2.037904087796043</v>
      </c>
      <c r="G6" s="21">
        <v>0.38395544809682147</v>
      </c>
      <c r="H6" s="21">
        <v>5.1578815072905098</v>
      </c>
    </row>
    <row r="7" spans="1:8" x14ac:dyDescent="0.25">
      <c r="A7" s="5">
        <f>A3/1000</f>
        <v>74366.674274666657</v>
      </c>
      <c r="B7" s="21">
        <v>0.75</v>
      </c>
      <c r="C7" s="21">
        <v>7.4339632550526362</v>
      </c>
      <c r="D7" s="21">
        <v>3.9772238015881856</v>
      </c>
      <c r="E7" s="21">
        <v>1.3691741043496652</v>
      </c>
      <c r="F7" s="21">
        <v>1.9605819222348646</v>
      </c>
      <c r="G7" s="21">
        <v>0.36744285645282054</v>
      </c>
      <c r="H7" s="21">
        <v>4.4289595200064014</v>
      </c>
    </row>
    <row r="8" spans="1:8" x14ac:dyDescent="0.25">
      <c r="A8" s="4" t="s">
        <v>34</v>
      </c>
      <c r="B8" s="21">
        <v>0.91666666666666663</v>
      </c>
      <c r="C8" s="21">
        <v>7.0626965296545707</v>
      </c>
      <c r="D8" s="21">
        <v>3.9603663243387683</v>
      </c>
      <c r="E8" s="21">
        <v>1.3762090737413006</v>
      </c>
      <c r="F8" s="21">
        <v>2.0123469405106835</v>
      </c>
      <c r="G8" s="21">
        <v>0.3881546526118253</v>
      </c>
      <c r="H8" s="21">
        <v>4.7553627138664352</v>
      </c>
    </row>
    <row r="9" spans="1:8" x14ac:dyDescent="0.25">
      <c r="A9" s="5">
        <f>A5*1000</f>
        <v>25.18</v>
      </c>
      <c r="B9" s="21">
        <v>1.0833333333333333</v>
      </c>
      <c r="C9" s="21">
        <v>7.0039447775395995</v>
      </c>
      <c r="D9" s="21">
        <v>3.9848920862888537</v>
      </c>
      <c r="E9" s="21">
        <v>1.3798196233012863</v>
      </c>
      <c r="F9" s="21">
        <v>1.9903314422538558</v>
      </c>
      <c r="G9" s="21">
        <v>0.34094749128989005</v>
      </c>
      <c r="H9" s="21">
        <v>4.5139123844664448</v>
      </c>
    </row>
    <row r="10" spans="1:8" x14ac:dyDescent="0.25">
      <c r="B10" s="21">
        <v>1.25</v>
      </c>
      <c r="C10" s="21">
        <v>6.988725633041625</v>
      </c>
      <c r="D10" s="21">
        <v>4.0046451705805417</v>
      </c>
      <c r="E10" s="21">
        <v>1.3784256466802918</v>
      </c>
      <c r="F10" s="21">
        <v>2.0173074290093025</v>
      </c>
      <c r="G10" s="21">
        <v>0.40880686156536178</v>
      </c>
      <c r="H10" s="21">
        <v>4.5971384270502593</v>
      </c>
    </row>
    <row r="11" spans="1:8" x14ac:dyDescent="0.25">
      <c r="B11" s="21">
        <v>1.4166666666666667</v>
      </c>
      <c r="C11" s="21">
        <v>6.7552804333910341</v>
      </c>
      <c r="D11" s="21">
        <v>3.9766495036334017</v>
      </c>
      <c r="E11" s="21">
        <v>1.3668977806650162</v>
      </c>
      <c r="F11" s="21">
        <v>1.9409401153606585</v>
      </c>
      <c r="G11" s="21">
        <v>0.35623420328054933</v>
      </c>
      <c r="H11" s="21">
        <v>4.2559048806061277</v>
      </c>
    </row>
    <row r="12" spans="1:8" x14ac:dyDescent="0.25">
      <c r="B12" s="21">
        <v>1.5833333333333333</v>
      </c>
      <c r="C12" s="21">
        <v>6.7436951359888955</v>
      </c>
      <c r="D12" s="21">
        <v>4.0374591967351474</v>
      </c>
      <c r="E12" s="21">
        <v>1.4023602927848891</v>
      </c>
      <c r="F12" s="21">
        <v>2.0038338931937933</v>
      </c>
      <c r="G12" s="21">
        <v>0.35374370255577658</v>
      </c>
      <c r="H12" s="21">
        <v>4.5352098542732877</v>
      </c>
    </row>
    <row r="13" spans="1:8" x14ac:dyDescent="0.25">
      <c r="B13" s="21">
        <v>1.75</v>
      </c>
      <c r="C13" s="21">
        <v>6.8147638893694724</v>
      </c>
      <c r="D13" s="21">
        <v>4.0320289602043529</v>
      </c>
      <c r="E13" s="21">
        <v>1.4232505735916134</v>
      </c>
      <c r="F13" s="21">
        <v>1.9950086804987088</v>
      </c>
      <c r="G13" s="21">
        <v>0.35837175448033659</v>
      </c>
      <c r="H13" s="21">
        <v>4.3245375853731707</v>
      </c>
    </row>
    <row r="14" spans="1:8" x14ac:dyDescent="0.25">
      <c r="B14" s="21">
        <v>1.9166666666666667</v>
      </c>
      <c r="C14" s="21">
        <v>6.8079845576726168</v>
      </c>
      <c r="D14" s="21">
        <v>4.0567408241181875</v>
      </c>
      <c r="E14" s="21">
        <v>1.4938542670921124</v>
      </c>
      <c r="F14" s="21">
        <v>2.0123323471728667</v>
      </c>
      <c r="G14" s="21">
        <v>0.36032539948889786</v>
      </c>
      <c r="H14" s="21">
        <v>4.2556001473338521</v>
      </c>
    </row>
    <row r="15" spans="1:8" x14ac:dyDescent="0.25">
      <c r="B15" s="21">
        <v>2.0833333333333335</v>
      </c>
      <c r="C15" s="21">
        <v>6.6936256830975687</v>
      </c>
      <c r="D15" s="21">
        <v>4.0633984111482508</v>
      </c>
      <c r="E15" s="21">
        <v>1.4859771974372771</v>
      </c>
      <c r="F15" s="21">
        <v>2.0624005967063597</v>
      </c>
      <c r="G15" s="21">
        <v>0.36610364175522409</v>
      </c>
      <c r="H15" s="21">
        <v>4.3555865198928432</v>
      </c>
    </row>
    <row r="16" spans="1:8" x14ac:dyDescent="0.25">
      <c r="B16" s="21">
        <v>2.25</v>
      </c>
      <c r="C16" s="21">
        <v>6.6165921358360444</v>
      </c>
      <c r="D16" s="21">
        <v>4.0527660766509515</v>
      </c>
      <c r="E16" s="21">
        <v>1.4711313220788829</v>
      </c>
      <c r="F16" s="21">
        <v>2.0280868457292063</v>
      </c>
      <c r="G16" s="21">
        <v>0.34949304721367414</v>
      </c>
      <c r="H16" s="21">
        <v>4.1932991227796546</v>
      </c>
    </row>
    <row r="17" spans="2:8" x14ac:dyDescent="0.25">
      <c r="B17" s="21">
        <v>2.4166666666666665</v>
      </c>
      <c r="C17" s="21">
        <v>6.5203828224829348</v>
      </c>
      <c r="D17" s="21">
        <v>4.0699187463124815</v>
      </c>
      <c r="E17" s="21">
        <v>1.4721116645910508</v>
      </c>
      <c r="F17" s="21">
        <v>2.0081160440739558</v>
      </c>
      <c r="G17" s="21">
        <v>0.35894835249414087</v>
      </c>
      <c r="H17" s="21">
        <v>4.1225671443591558</v>
      </c>
    </row>
    <row r="18" spans="2:8" x14ac:dyDescent="0.25">
      <c r="B18" s="21">
        <v>2.5833333333333335</v>
      </c>
      <c r="C18" s="21">
        <v>6.6334192897547215</v>
      </c>
      <c r="D18" s="21">
        <v>4.1130472071831949</v>
      </c>
      <c r="E18" s="21">
        <v>1.4764770855308249</v>
      </c>
      <c r="F18" s="21">
        <v>2.0547674237119158</v>
      </c>
      <c r="G18" s="21">
        <v>0.36670643497970573</v>
      </c>
      <c r="H18" s="21">
        <v>4.5821387782037863</v>
      </c>
    </row>
    <row r="19" spans="2:8" x14ac:dyDescent="0.25">
      <c r="B19" s="21">
        <v>2.75</v>
      </c>
      <c r="C19" s="21">
        <v>6.5313186567599431</v>
      </c>
      <c r="D19" s="21">
        <v>4.1026577579704151</v>
      </c>
      <c r="E19" s="21">
        <v>1.4554938082556226</v>
      </c>
      <c r="F19" s="21">
        <v>2.0019734545810755</v>
      </c>
      <c r="G19" s="21">
        <v>0.33035357451622605</v>
      </c>
      <c r="H19" s="21">
        <v>3.9660019609142605</v>
      </c>
    </row>
    <row r="20" spans="2:8" x14ac:dyDescent="0.25">
      <c r="B20" s="21">
        <v>3</v>
      </c>
      <c r="C20" s="21">
        <v>6.4842099253007301</v>
      </c>
      <c r="D20" s="21">
        <v>4.1154213651463154</v>
      </c>
      <c r="E20" s="21">
        <v>1.4708000133565244</v>
      </c>
      <c r="F20" s="21">
        <v>2.0371272519191739</v>
      </c>
      <c r="G20" s="21">
        <v>0.33966536329196667</v>
      </c>
      <c r="H20" s="21">
        <v>4.2944028506703251</v>
      </c>
    </row>
    <row r="21" spans="2:8" x14ac:dyDescent="0.25">
      <c r="B21" s="21">
        <v>3.4166666666666665</v>
      </c>
      <c r="C21" s="21">
        <v>6.4057147499545799</v>
      </c>
      <c r="D21" s="21">
        <v>4.0740857831832642</v>
      </c>
      <c r="E21" s="21">
        <v>1.4880340762593021</v>
      </c>
      <c r="F21" s="21">
        <v>2.0646092824710793</v>
      </c>
      <c r="G21" s="21">
        <v>0.33676383325066017</v>
      </c>
      <c r="H21" s="21">
        <v>4.5780756679067736</v>
      </c>
    </row>
    <row r="22" spans="2:8" x14ac:dyDescent="0.25">
      <c r="B22" s="21">
        <v>4.041666666666667</v>
      </c>
      <c r="C22" s="21">
        <v>6.315756974672448</v>
      </c>
      <c r="D22" s="21">
        <v>4.0939095039702806</v>
      </c>
      <c r="E22" s="21">
        <v>1.5446990054451366</v>
      </c>
      <c r="F22" s="21">
        <v>2.0546120070343146</v>
      </c>
      <c r="G22" s="21">
        <v>0.36462127386268067</v>
      </c>
      <c r="H22" s="21">
        <v>4.3682498803185341</v>
      </c>
    </row>
    <row r="23" spans="2:8" x14ac:dyDescent="0.25">
      <c r="B23" s="21">
        <v>5.166666666666667</v>
      </c>
      <c r="C23" s="21">
        <v>6.2482459392444412</v>
      </c>
      <c r="D23" s="21">
        <v>4.1083505723269687</v>
      </c>
      <c r="E23" s="21">
        <v>1.5799359164131004</v>
      </c>
      <c r="F23" s="21">
        <v>2.0531134229299837</v>
      </c>
      <c r="G23" s="21">
        <v>0.35518902808751962</v>
      </c>
      <c r="H23" s="21">
        <v>4.4323454452539117</v>
      </c>
    </row>
    <row r="24" spans="2:8" x14ac:dyDescent="0.25">
      <c r="B24" s="21">
        <v>6.916666666666667</v>
      </c>
      <c r="C24" s="21">
        <v>6.0449903767359929</v>
      </c>
      <c r="D24" s="21">
        <v>4.1148204304562022</v>
      </c>
      <c r="E24" s="21">
        <v>1.6048449705186842</v>
      </c>
      <c r="F24" s="21">
        <v>2.0924187634835243</v>
      </c>
      <c r="G24" s="21">
        <v>0.34841178245920879</v>
      </c>
      <c r="H24" s="21">
        <v>4.6204674520056077</v>
      </c>
    </row>
    <row r="25" spans="2:8" x14ac:dyDescent="0.25">
      <c r="B25" s="21">
        <v>9.6666666666666661</v>
      </c>
      <c r="C25" s="21">
        <v>5.8713445889853499</v>
      </c>
      <c r="D25" s="21">
        <v>4.1559942481475902</v>
      </c>
      <c r="E25" s="21">
        <v>1.5603782108431545</v>
      </c>
      <c r="F25" s="21">
        <v>2.1195392892931215</v>
      </c>
      <c r="G25" s="21">
        <v>0.35088516733185549</v>
      </c>
      <c r="H25" s="21">
        <v>4.5343633729614101</v>
      </c>
    </row>
    <row r="26" spans="2:8" x14ac:dyDescent="0.25">
      <c r="B26" s="21">
        <v>13.916666666666666</v>
      </c>
      <c r="C26" s="21">
        <v>5.6684448919607089</v>
      </c>
      <c r="D26" s="21">
        <v>4.1982724568014778</v>
      </c>
      <c r="E26" s="21">
        <v>1.487963490891445</v>
      </c>
      <c r="F26" s="21">
        <v>2.1999652045407183</v>
      </c>
      <c r="G26" s="21">
        <v>0.3393904742420073</v>
      </c>
      <c r="H26" s="21">
        <v>4.3203728973187321</v>
      </c>
    </row>
    <row r="27" spans="2:8" x14ac:dyDescent="0.25">
      <c r="B27" s="21">
        <v>17.916666666666668</v>
      </c>
      <c r="C27" s="21">
        <v>5.6020304361656539</v>
      </c>
      <c r="D27" s="21">
        <v>4.2474046219288972</v>
      </c>
      <c r="E27" s="21">
        <v>1.4023034505490188</v>
      </c>
      <c r="F27" s="21">
        <v>2.305973174278388</v>
      </c>
      <c r="G27" s="21">
        <v>0.35621775953458479</v>
      </c>
      <c r="H27" s="21">
        <v>4.1468442283838076</v>
      </c>
    </row>
    <row r="28" spans="2:8" x14ac:dyDescent="0.25">
      <c r="B28" s="21">
        <v>19.916666666666668</v>
      </c>
      <c r="C28" s="21">
        <v>5.6451383847626246</v>
      </c>
      <c r="D28" s="21">
        <v>4.2933240244592232</v>
      </c>
      <c r="E28" s="21">
        <v>1.3977595842382577</v>
      </c>
      <c r="F28" s="21">
        <v>2.3397441126810423</v>
      </c>
      <c r="G28" s="21">
        <v>0.3532109282338583</v>
      </c>
      <c r="H28" s="21">
        <v>4.0429640417901789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F7CA-D27B-41AC-BF6C-27381253C77B}">
  <dimension ref="A2:H28"/>
  <sheetViews>
    <sheetView workbookViewId="0">
      <selection activeCell="B29" sqref="B29:H58"/>
    </sheetView>
  </sheetViews>
  <sheetFormatPr defaultRowHeight="15" x14ac:dyDescent="0.25"/>
  <cols>
    <col min="2" max="2" width="14" customWidth="1"/>
  </cols>
  <sheetData>
    <row r="2" spans="1:8" x14ac:dyDescent="0.25">
      <c r="A2" s="4" t="s">
        <v>33</v>
      </c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1:8" x14ac:dyDescent="0.25">
      <c r="A3" s="5">
        <f>Info!H5</f>
        <v>12722200.38875</v>
      </c>
      <c r="B3" s="3">
        <v>8.3333333333333329E-2</v>
      </c>
      <c r="C3" s="2">
        <v>0.28049297169187382</v>
      </c>
      <c r="D3" s="2">
        <v>9.0971841122973768E-2</v>
      </c>
      <c r="E3" s="2">
        <v>0.15898237892782696</v>
      </c>
      <c r="F3" s="2">
        <v>2.2557926280879576E-2</v>
      </c>
      <c r="G3" s="2">
        <v>9.5262518508331567E-4</v>
      </c>
      <c r="H3" s="2">
        <v>0.57819050755596035</v>
      </c>
    </row>
    <row r="4" spans="1:8" x14ac:dyDescent="0.25">
      <c r="A4" s="4" t="s">
        <v>9</v>
      </c>
      <c r="B4" s="3">
        <v>0.25</v>
      </c>
      <c r="C4" s="2">
        <v>2.2143678555725028</v>
      </c>
      <c r="D4" s="2">
        <v>0.49517204382904428</v>
      </c>
      <c r="E4" s="2">
        <v>1.1828208438146228</v>
      </c>
      <c r="F4" s="2">
        <v>0.88061898399328487</v>
      </c>
      <c r="G4" s="2">
        <v>0.25858456249510708</v>
      </c>
      <c r="H4" s="2">
        <v>3.8164860257141888</v>
      </c>
    </row>
    <row r="5" spans="1:8" x14ac:dyDescent="0.25">
      <c r="A5" s="5">
        <f>Info!G5</f>
        <v>2.4500000000000001E-2</v>
      </c>
      <c r="B5" s="3">
        <v>0.41666666666666669</v>
      </c>
      <c r="C5" s="2">
        <v>3.0340589780470024</v>
      </c>
      <c r="D5" s="2">
        <v>0.81293490422030434</v>
      </c>
      <c r="E5" s="2">
        <v>1.5706620098257489</v>
      </c>
      <c r="F5" s="2">
        <v>2.000389845612272</v>
      </c>
      <c r="G5" s="2">
        <v>0.42400993359372896</v>
      </c>
      <c r="H5" s="2">
        <v>16.533195404310597</v>
      </c>
    </row>
    <row r="6" spans="1:8" x14ac:dyDescent="0.25">
      <c r="A6" s="4" t="s">
        <v>32</v>
      </c>
      <c r="B6" s="3">
        <v>0.58333333333333337</v>
      </c>
      <c r="C6" s="2">
        <v>2.5932314112638766</v>
      </c>
      <c r="D6" s="2">
        <v>0.78646068323587182</v>
      </c>
      <c r="E6" s="2">
        <v>1.2938778833853399</v>
      </c>
      <c r="F6" s="2">
        <v>2.6201729929106401</v>
      </c>
      <c r="G6" s="2">
        <v>0.6773595879389146</v>
      </c>
      <c r="H6" s="2">
        <v>19.410580910073467</v>
      </c>
    </row>
    <row r="7" spans="1:8" x14ac:dyDescent="0.25">
      <c r="A7" s="5">
        <f>A3/1000</f>
        <v>12722.20038875</v>
      </c>
      <c r="B7" s="3">
        <v>0.75</v>
      </c>
      <c r="C7" s="2">
        <v>2.0893317178846655</v>
      </c>
      <c r="D7" s="2">
        <v>0.90723424818920351</v>
      </c>
      <c r="E7" s="2">
        <v>1.0525886907772357</v>
      </c>
      <c r="F7" s="2">
        <v>2.8572958414603007</v>
      </c>
      <c r="G7" s="2">
        <v>0.85526757789649022</v>
      </c>
      <c r="H7" s="2">
        <v>14.474203311782038</v>
      </c>
    </row>
    <row r="8" spans="1:8" x14ac:dyDescent="0.25">
      <c r="A8" s="4" t="s">
        <v>34</v>
      </c>
      <c r="B8" s="3">
        <v>0.91666666666666663</v>
      </c>
      <c r="C8" s="2">
        <v>2.0368419667728603</v>
      </c>
      <c r="D8" s="2">
        <v>1.0236049482458673</v>
      </c>
      <c r="E8" s="2">
        <v>0.96453141595309078</v>
      </c>
      <c r="F8" s="2">
        <v>2.6931536188738212</v>
      </c>
      <c r="G8" s="2">
        <v>0.84235355630591047</v>
      </c>
      <c r="H8" s="2">
        <v>10.160830756471132</v>
      </c>
    </row>
    <row r="9" spans="1:8" x14ac:dyDescent="0.25">
      <c r="A9" s="5">
        <f>A5*1000</f>
        <v>24.5</v>
      </c>
      <c r="B9" s="3">
        <v>1.0833333333333333</v>
      </c>
      <c r="C9" s="2">
        <v>1.8221310020001706</v>
      </c>
      <c r="D9" s="2">
        <v>1.0983545900091691</v>
      </c>
      <c r="E9" s="2">
        <v>0.92351614826705264</v>
      </c>
      <c r="F9" s="2">
        <v>2.5575491618786659</v>
      </c>
      <c r="G9" s="2">
        <v>0.88993391559936097</v>
      </c>
      <c r="H9" s="2">
        <v>7.6831768100772679</v>
      </c>
    </row>
    <row r="10" spans="1:8" x14ac:dyDescent="0.25">
      <c r="B10" s="3">
        <v>1.25</v>
      </c>
      <c r="C10" s="2">
        <v>1.7521342815203185</v>
      </c>
      <c r="D10" s="2">
        <v>1.1526018023161126</v>
      </c>
      <c r="E10" s="2">
        <v>0.88208961752587289</v>
      </c>
      <c r="F10" s="2">
        <v>2.7320320029493761</v>
      </c>
      <c r="G10" s="2">
        <v>0.81869329952625958</v>
      </c>
      <c r="H10" s="2">
        <v>9.8569446454318239</v>
      </c>
    </row>
    <row r="11" spans="1:8" x14ac:dyDescent="0.25">
      <c r="B11" s="3">
        <v>1.4166666666666667</v>
      </c>
      <c r="C11" s="2">
        <v>1.7130010991472246</v>
      </c>
      <c r="D11" s="2">
        <v>1.1892203598584039</v>
      </c>
      <c r="E11" s="2">
        <v>0.89091494200349119</v>
      </c>
      <c r="F11" s="2">
        <v>2.6403481882508246</v>
      </c>
      <c r="G11" s="2">
        <v>0.94425801609939286</v>
      </c>
      <c r="H11" s="2">
        <v>11.070621095116886</v>
      </c>
    </row>
    <row r="12" spans="1:8" x14ac:dyDescent="0.25">
      <c r="B12" s="3">
        <v>1.5833333333333333</v>
      </c>
      <c r="C12" s="2">
        <v>1.7364575673587996</v>
      </c>
      <c r="D12" s="2">
        <v>1.2625582715395507</v>
      </c>
      <c r="E12" s="2">
        <v>0.89270760237694102</v>
      </c>
      <c r="F12" s="2">
        <v>2.6642021290964943</v>
      </c>
      <c r="G12" s="2">
        <v>0.80608673249389118</v>
      </c>
      <c r="H12" s="2">
        <v>9.8739106570811046</v>
      </c>
    </row>
    <row r="13" spans="1:8" x14ac:dyDescent="0.25">
      <c r="B13" s="3">
        <v>1.75</v>
      </c>
      <c r="C13" s="2">
        <v>1.6662011089877788</v>
      </c>
      <c r="D13" s="2">
        <v>1.3293070503318518</v>
      </c>
      <c r="E13" s="2">
        <v>0.89334908130752111</v>
      </c>
      <c r="F13" s="2">
        <v>2.5891989850771795</v>
      </c>
      <c r="G13" s="2">
        <v>0.93791317644638916</v>
      </c>
      <c r="H13" s="2">
        <v>9.236366069497624</v>
      </c>
    </row>
    <row r="14" spans="1:8" x14ac:dyDescent="0.25">
      <c r="B14" s="3">
        <v>1.9166666666666667</v>
      </c>
      <c r="C14" s="2">
        <v>1.6158753293320705</v>
      </c>
      <c r="D14" s="2">
        <v>1.3767566885276001</v>
      </c>
      <c r="E14" s="2">
        <v>0.85002203180691516</v>
      </c>
      <c r="F14" s="2">
        <v>2.5927369454240234</v>
      </c>
      <c r="G14" s="2">
        <v>0.91849323630627988</v>
      </c>
      <c r="H14" s="2">
        <v>8.3105726029511331</v>
      </c>
    </row>
    <row r="15" spans="1:8" x14ac:dyDescent="0.25">
      <c r="B15" s="3">
        <v>2.0833333333333335</v>
      </c>
      <c r="C15" s="2">
        <v>1.6503943304152744</v>
      </c>
      <c r="D15" s="2">
        <v>1.4469216016891124</v>
      </c>
      <c r="E15" s="2">
        <v>0.82668654608680925</v>
      </c>
      <c r="F15" s="2">
        <v>2.5824951669565799</v>
      </c>
      <c r="G15" s="2">
        <v>0.94054449701021248</v>
      </c>
      <c r="H15" s="2">
        <v>7.893201013308869</v>
      </c>
    </row>
    <row r="16" spans="1:8" x14ac:dyDescent="0.25">
      <c r="B16" s="3">
        <v>2.25</v>
      </c>
      <c r="C16" s="2">
        <v>1.6916237222635453</v>
      </c>
      <c r="D16" s="2">
        <v>1.4989331481418102</v>
      </c>
      <c r="E16" s="2">
        <v>0.8287651598243656</v>
      </c>
      <c r="F16" s="2">
        <v>2.4535891763741495</v>
      </c>
      <c r="G16" s="2">
        <v>0.9521021042642237</v>
      </c>
      <c r="H16" s="2">
        <v>7.2814424525112988</v>
      </c>
    </row>
    <row r="17" spans="2:8" x14ac:dyDescent="0.25">
      <c r="B17" s="3">
        <v>2.4166666666666665</v>
      </c>
      <c r="C17" s="2">
        <v>1.6892316051320693</v>
      </c>
      <c r="D17" s="2">
        <v>1.5444616445340063</v>
      </c>
      <c r="E17" s="2">
        <v>0.82582508095773521</v>
      </c>
      <c r="F17" s="2">
        <v>2.4000809542350008</v>
      </c>
      <c r="G17" s="2">
        <v>1.0326653665679943</v>
      </c>
      <c r="H17" s="2">
        <v>6.7197923619877624</v>
      </c>
    </row>
    <row r="18" spans="2:8" x14ac:dyDescent="0.25">
      <c r="B18" s="3">
        <v>2.5833333333333335</v>
      </c>
      <c r="C18" s="2">
        <v>1.6163838494231169</v>
      </c>
      <c r="D18" s="2">
        <v>1.5708809618870969</v>
      </c>
      <c r="E18" s="2">
        <v>0.81766188926710326</v>
      </c>
      <c r="F18" s="2">
        <v>2.3408553248253048</v>
      </c>
      <c r="G18" s="2">
        <v>1.0991090652734079</v>
      </c>
      <c r="H18" s="2">
        <v>6.5282555267281328</v>
      </c>
    </row>
    <row r="19" spans="2:8" x14ac:dyDescent="0.25">
      <c r="B19" s="3">
        <v>2.75</v>
      </c>
      <c r="C19" s="2">
        <v>1.670904715217163</v>
      </c>
      <c r="D19" s="2">
        <v>1.6009900786511064</v>
      </c>
      <c r="E19" s="2">
        <v>0.82612243871695945</v>
      </c>
      <c r="F19" s="2">
        <v>2.2829369140956968</v>
      </c>
      <c r="G19" s="2">
        <v>1.011975120859181</v>
      </c>
      <c r="H19" s="2">
        <v>5.9119714123124227</v>
      </c>
    </row>
    <row r="20" spans="2:8" x14ac:dyDescent="0.25">
      <c r="B20" s="3">
        <v>3</v>
      </c>
      <c r="C20" s="2">
        <v>1.6714333826877639</v>
      </c>
      <c r="D20" s="2">
        <v>1.668349876509486</v>
      </c>
      <c r="E20" s="2">
        <v>0.78564977913243372</v>
      </c>
      <c r="F20" s="2">
        <v>2.1964778972677066</v>
      </c>
      <c r="G20" s="2">
        <v>0.95148743394297053</v>
      </c>
      <c r="H20" s="2">
        <v>5.8549879520738104</v>
      </c>
    </row>
    <row r="21" spans="2:8" x14ac:dyDescent="0.25">
      <c r="B21" s="3">
        <v>3.4166666666666665</v>
      </c>
      <c r="C21" s="2">
        <v>1.5631418030158795</v>
      </c>
      <c r="D21" s="2">
        <v>1.7021700781925595</v>
      </c>
      <c r="E21" s="2">
        <v>0.76648813640940539</v>
      </c>
      <c r="F21" s="2">
        <v>2.0940375541528118</v>
      </c>
      <c r="G21" s="2">
        <v>0.88829601375351153</v>
      </c>
      <c r="H21" s="2">
        <v>5.0638248912482178</v>
      </c>
    </row>
    <row r="22" spans="2:8" x14ac:dyDescent="0.25">
      <c r="B22" s="3">
        <v>4.041666666666667</v>
      </c>
      <c r="C22" s="2">
        <v>1.5463687802305526</v>
      </c>
      <c r="D22" s="2">
        <v>1.7757251894866322</v>
      </c>
      <c r="E22" s="2">
        <v>0.76888021117399641</v>
      </c>
      <c r="F22" s="2">
        <v>1.9070845462357833</v>
      </c>
      <c r="G22" s="2">
        <v>0.98055515149181616</v>
      </c>
      <c r="H22" s="2">
        <v>4.2241902625211081</v>
      </c>
    </row>
    <row r="23" spans="2:8" x14ac:dyDescent="0.25">
      <c r="B23" s="3">
        <v>5.166666666666667</v>
      </c>
      <c r="C23" s="2">
        <v>1.5556260832442785</v>
      </c>
      <c r="D23" s="2">
        <v>1.8924258428431759</v>
      </c>
      <c r="E23" s="2">
        <v>0.73392896387300266</v>
      </c>
      <c r="F23" s="2">
        <v>1.8481045099549898</v>
      </c>
      <c r="G23" s="2">
        <v>0.90597013011146743</v>
      </c>
      <c r="H23" s="2">
        <v>3.6857456703373921</v>
      </c>
    </row>
    <row r="24" spans="2:8" x14ac:dyDescent="0.25">
      <c r="B24" s="3">
        <v>6.916666666666667</v>
      </c>
      <c r="C24" s="2">
        <v>1.5195067481875582</v>
      </c>
      <c r="D24" s="2">
        <v>2.0320494305262282</v>
      </c>
      <c r="E24" s="2">
        <v>0.72610016630209862</v>
      </c>
      <c r="F24" s="2">
        <v>1.6283189687311157</v>
      </c>
      <c r="G24" s="2">
        <v>0.95317505525405954</v>
      </c>
      <c r="H24" s="2">
        <v>2.8589173954658675</v>
      </c>
    </row>
    <row r="25" spans="2:8" x14ac:dyDescent="0.25">
      <c r="B25" s="3">
        <v>9.6666666666666661</v>
      </c>
      <c r="C25" s="2">
        <v>1.5108338520588689</v>
      </c>
      <c r="D25" s="2">
        <v>2.1607749285499951</v>
      </c>
      <c r="E25" s="2">
        <v>0.6941644995082259</v>
      </c>
      <c r="F25" s="2">
        <v>1.4990645682931134</v>
      </c>
      <c r="G25" s="2">
        <v>0.92939589388606891</v>
      </c>
      <c r="H25" s="2">
        <v>2.2950334146457183</v>
      </c>
    </row>
    <row r="26" spans="2:8" x14ac:dyDescent="0.25">
      <c r="B26" s="3">
        <v>13.916666666666666</v>
      </c>
      <c r="C26" s="2">
        <v>1.501672415676915</v>
      </c>
      <c r="D26" s="2">
        <v>2.2175125337553254</v>
      </c>
      <c r="E26" s="2">
        <v>0.67265586808924793</v>
      </c>
      <c r="F26" s="2">
        <v>1.3674793440515323</v>
      </c>
      <c r="G26" s="2">
        <v>0.95578523281653249</v>
      </c>
      <c r="H26" s="2">
        <v>1.8443961172588867</v>
      </c>
    </row>
    <row r="27" spans="2:8" x14ac:dyDescent="0.25">
      <c r="B27" s="3">
        <v>17.916666666666668</v>
      </c>
      <c r="C27" s="2">
        <v>1.5064308331008012</v>
      </c>
      <c r="D27" s="2">
        <v>2.2487846735065444</v>
      </c>
      <c r="E27" s="2">
        <v>0.66758683977422273</v>
      </c>
      <c r="F27" s="2">
        <v>1.3101975785760867</v>
      </c>
      <c r="G27" s="2">
        <v>0.98314298822555557</v>
      </c>
      <c r="H27" s="2">
        <v>1.606286520849862</v>
      </c>
    </row>
    <row r="28" spans="2:8" x14ac:dyDescent="0.25">
      <c r="B28" s="3">
        <v>19.916666666666668</v>
      </c>
      <c r="C28" s="2">
        <v>1.571881671560815</v>
      </c>
      <c r="D28" s="2">
        <v>2.2966175143992342</v>
      </c>
      <c r="E28" s="2">
        <v>0.67946652779058558</v>
      </c>
      <c r="F28" s="2">
        <v>1.2864348170441011</v>
      </c>
      <c r="G28" s="2">
        <v>0.92984997252997303</v>
      </c>
      <c r="H28" s="2">
        <v>1.6866333923630557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537E-EB7B-42ED-8A7D-08E807EA24D4}">
  <dimension ref="A2:H28"/>
  <sheetViews>
    <sheetView topLeftCell="A21" workbookViewId="0">
      <selection activeCell="H29" sqref="H29"/>
    </sheetView>
  </sheetViews>
  <sheetFormatPr defaultRowHeight="15" x14ac:dyDescent="0.25"/>
  <cols>
    <col min="2" max="2" width="14.5703125" bestFit="1" customWidth="1"/>
  </cols>
  <sheetData>
    <row r="2" spans="1:8" x14ac:dyDescent="0.25">
      <c r="A2" s="4" t="s">
        <v>33</v>
      </c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1:8" x14ac:dyDescent="0.25">
      <c r="A3" s="5">
        <f>Info!H6</f>
        <v>42308580.985000007</v>
      </c>
      <c r="B3" s="3">
        <v>8.3333333333333329E-2</v>
      </c>
      <c r="C3" s="2">
        <v>9.4011781638580039E-2</v>
      </c>
      <c r="D3" s="2">
        <v>0.11840330919574091</v>
      </c>
      <c r="E3" s="2">
        <v>4.6813109135052204E-2</v>
      </c>
      <c r="F3" s="2">
        <v>7.1279548055965106E-2</v>
      </c>
      <c r="G3" s="2">
        <v>4.5873248696005627E-2</v>
      </c>
      <c r="H3" s="2">
        <v>0.24810281403012643</v>
      </c>
    </row>
    <row r="4" spans="1:8" x14ac:dyDescent="0.25">
      <c r="A4" s="4" t="s">
        <v>9</v>
      </c>
      <c r="B4" s="3">
        <v>0.25</v>
      </c>
      <c r="C4" s="2">
        <v>1.0575920128440108</v>
      </c>
      <c r="D4" s="2">
        <v>0.42403346312561269</v>
      </c>
      <c r="E4" s="2">
        <v>0.64258325917710979</v>
      </c>
      <c r="F4" s="2">
        <v>0.32739260317926727</v>
      </c>
      <c r="G4" s="2">
        <v>7.2985688342863231E-2</v>
      </c>
      <c r="H4" s="2">
        <v>2.9397511593238321</v>
      </c>
    </row>
    <row r="5" spans="1:8" x14ac:dyDescent="0.25">
      <c r="A5" s="5">
        <f>Info!G6</f>
        <v>2.4500000000000001E-2</v>
      </c>
      <c r="B5" s="3">
        <v>0.41666666666666669</v>
      </c>
      <c r="C5" s="2">
        <v>2.5631460180133945</v>
      </c>
      <c r="D5" s="2">
        <v>0.93574808006527588</v>
      </c>
      <c r="E5" s="2">
        <v>1.6815508255931166</v>
      </c>
      <c r="F5" s="2">
        <v>0.92798417327964167</v>
      </c>
      <c r="G5" s="2">
        <v>0.19233662458178513</v>
      </c>
      <c r="H5" s="2">
        <v>7.5269234416749597</v>
      </c>
    </row>
    <row r="6" spans="1:8" x14ac:dyDescent="0.25">
      <c r="A6" s="4" t="s">
        <v>32</v>
      </c>
      <c r="B6" s="3">
        <v>0.58333333333333337</v>
      </c>
      <c r="C6" s="2">
        <v>5.4414388360749211</v>
      </c>
      <c r="D6" s="2">
        <v>1.9258962165355633</v>
      </c>
      <c r="E6" s="2">
        <v>3.0964155226913945</v>
      </c>
      <c r="F6" s="2">
        <v>1.575486330577532</v>
      </c>
      <c r="G6" s="2">
        <v>0.28030842786253274</v>
      </c>
      <c r="H6" s="2">
        <v>13.089438055044708</v>
      </c>
    </row>
    <row r="7" spans="1:8" x14ac:dyDescent="0.25">
      <c r="A7" s="5">
        <f>A3/1000</f>
        <v>42308.580985000008</v>
      </c>
      <c r="B7" s="3">
        <v>0.75</v>
      </c>
      <c r="C7" s="2">
        <v>8.3373248788717298</v>
      </c>
      <c r="D7" s="2">
        <v>2.5089332223558611</v>
      </c>
      <c r="E7" s="2">
        <v>4.2923677959415718</v>
      </c>
      <c r="F7" s="2">
        <v>1.7852315782767201</v>
      </c>
      <c r="G7" s="2">
        <v>0.33793485971720538</v>
      </c>
      <c r="H7" s="2">
        <v>12.770771021404887</v>
      </c>
    </row>
    <row r="8" spans="1:8" x14ac:dyDescent="0.25">
      <c r="A8" s="4" t="s">
        <v>34</v>
      </c>
      <c r="B8" s="3">
        <v>0.91666666666666663</v>
      </c>
      <c r="C8" s="2">
        <v>8.2745851116259068</v>
      </c>
      <c r="D8" s="2">
        <v>2.0175811480125909</v>
      </c>
      <c r="E8" s="2">
        <v>4.9674249347079575</v>
      </c>
      <c r="F8" s="2">
        <v>1.5798813766927851</v>
      </c>
      <c r="G8" s="2">
        <v>0.43118938065939477</v>
      </c>
      <c r="H8" s="2">
        <v>7.9575263968168262</v>
      </c>
    </row>
    <row r="9" spans="1:8" x14ac:dyDescent="0.25">
      <c r="A9" s="5">
        <f>A5*1000</f>
        <v>24.5</v>
      </c>
      <c r="B9" s="3">
        <v>1.0833333333333333</v>
      </c>
      <c r="C9" s="2">
        <v>7.3688711029928662</v>
      </c>
      <c r="D9" s="2">
        <v>1.8041023456934544</v>
      </c>
      <c r="E9" s="2">
        <v>5.0304997129059332</v>
      </c>
      <c r="F9" s="2">
        <v>1.5492706157939697</v>
      </c>
      <c r="G9" s="2">
        <v>0.37952056884613561</v>
      </c>
      <c r="H9" s="2">
        <v>5.4332410742279107</v>
      </c>
    </row>
    <row r="10" spans="1:8" x14ac:dyDescent="0.25">
      <c r="B10" s="3">
        <v>1.25</v>
      </c>
      <c r="C10" s="2">
        <v>6.6315168690950115</v>
      </c>
      <c r="D10" s="2">
        <v>1.6461814822078933</v>
      </c>
      <c r="E10" s="2">
        <v>4.8325945507127477</v>
      </c>
      <c r="F10" s="2">
        <v>1.5221396311502879</v>
      </c>
      <c r="G10" s="2">
        <v>0.42753892673481725</v>
      </c>
      <c r="H10" s="2">
        <v>4.6954426353942624</v>
      </c>
    </row>
    <row r="11" spans="1:8" x14ac:dyDescent="0.25">
      <c r="B11" s="3">
        <v>1.4166666666666667</v>
      </c>
      <c r="C11" s="2">
        <v>6.4741320605413808</v>
      </c>
      <c r="D11" s="2">
        <v>1.5918919238718587</v>
      </c>
      <c r="E11" s="2">
        <v>4.8686781338762009</v>
      </c>
      <c r="F11" s="2">
        <v>1.5011016221512252</v>
      </c>
      <c r="G11" s="2">
        <v>0.46144294320392454</v>
      </c>
      <c r="H11" s="2">
        <v>4.0596604991525211</v>
      </c>
    </row>
    <row r="12" spans="1:8" x14ac:dyDescent="0.25">
      <c r="B12" s="3">
        <v>1.5833333333333333</v>
      </c>
      <c r="C12" s="2">
        <v>6.3075412706139469</v>
      </c>
      <c r="D12" s="2">
        <v>1.559844308200685</v>
      </c>
      <c r="E12" s="2">
        <v>4.8485687645073341</v>
      </c>
      <c r="F12" s="2">
        <v>1.6116744565641448</v>
      </c>
      <c r="G12" s="2">
        <v>0.44393487431448059</v>
      </c>
      <c r="H12" s="2">
        <v>3.9540133728264286</v>
      </c>
    </row>
    <row r="13" spans="1:8" x14ac:dyDescent="0.25">
      <c r="B13" s="3">
        <v>1.75</v>
      </c>
      <c r="C13" s="2">
        <v>6.1565611007811478</v>
      </c>
      <c r="D13" s="2">
        <v>1.5511156122150898</v>
      </c>
      <c r="E13" s="2">
        <v>4.8403986843615945</v>
      </c>
      <c r="F13" s="2">
        <v>1.5539305348437222</v>
      </c>
      <c r="G13" s="2">
        <v>0.32526914516180616</v>
      </c>
      <c r="H13" s="2">
        <v>4.455570846652444</v>
      </c>
    </row>
    <row r="14" spans="1:8" x14ac:dyDescent="0.25">
      <c r="B14" s="3">
        <v>1.9166666666666667</v>
      </c>
      <c r="C14" s="2">
        <v>6.1047280170675267</v>
      </c>
      <c r="D14" s="2">
        <v>1.5645155818264791</v>
      </c>
      <c r="E14" s="2">
        <v>4.8036799074059031</v>
      </c>
      <c r="F14" s="2">
        <v>1.5972319593266073</v>
      </c>
      <c r="G14" s="2">
        <v>0.41233343418407242</v>
      </c>
      <c r="H14" s="2">
        <v>4.196404154111101</v>
      </c>
    </row>
    <row r="15" spans="1:8" x14ac:dyDescent="0.25">
      <c r="B15" s="3">
        <v>2.0833333333333335</v>
      </c>
      <c r="C15" s="2">
        <v>5.9076668633040406</v>
      </c>
      <c r="D15" s="2">
        <v>1.5598819297886217</v>
      </c>
      <c r="E15" s="2">
        <v>4.8274186371769652</v>
      </c>
      <c r="F15" s="2">
        <v>1.5375631121039826</v>
      </c>
      <c r="G15" s="2">
        <v>0.4439325551041049</v>
      </c>
      <c r="H15" s="2">
        <v>4.4351525300866799</v>
      </c>
    </row>
    <row r="16" spans="1:8" x14ac:dyDescent="0.25">
      <c r="B16" s="3">
        <v>2.25</v>
      </c>
      <c r="C16" s="2">
        <v>5.8089309242523139</v>
      </c>
      <c r="D16" s="2">
        <v>1.5260525079271925</v>
      </c>
      <c r="E16" s="2">
        <v>4.8352630781809705</v>
      </c>
      <c r="F16" s="2">
        <v>1.5886660313738712</v>
      </c>
      <c r="G16" s="2">
        <v>0.42799527784729829</v>
      </c>
      <c r="H16" s="2">
        <v>4.7687076782728912</v>
      </c>
    </row>
    <row r="17" spans="2:8" x14ac:dyDescent="0.25">
      <c r="B17" s="3">
        <v>2.4166666666666665</v>
      </c>
      <c r="C17" s="2">
        <v>5.6732226609325016</v>
      </c>
      <c r="D17" s="2">
        <v>1.5447631467519893</v>
      </c>
      <c r="E17" s="2">
        <v>4.8205090319457327</v>
      </c>
      <c r="F17" s="2">
        <v>1.4925911577816533</v>
      </c>
      <c r="G17" s="2">
        <v>0.40608449062830221</v>
      </c>
      <c r="H17" s="2">
        <v>4.6137346244064759</v>
      </c>
    </row>
    <row r="18" spans="2:8" x14ac:dyDescent="0.25">
      <c r="B18" s="3">
        <v>2.5833333333333335</v>
      </c>
      <c r="C18" s="2">
        <v>5.6316386259202247</v>
      </c>
      <c r="D18" s="2">
        <v>1.5386698086040755</v>
      </c>
      <c r="E18" s="2">
        <v>4.8410268255537892</v>
      </c>
      <c r="F18" s="2">
        <v>1.5729237976828825</v>
      </c>
      <c r="G18" s="2">
        <v>0.37490891716797664</v>
      </c>
      <c r="H18" s="2">
        <v>4.6622440509156675</v>
      </c>
    </row>
    <row r="19" spans="2:8" x14ac:dyDescent="0.25">
      <c r="B19" s="3">
        <v>2.75</v>
      </c>
      <c r="C19" s="2">
        <v>5.468146268047188</v>
      </c>
      <c r="D19" s="2">
        <v>1.5239779218395353</v>
      </c>
      <c r="E19" s="2">
        <v>4.8589766892532884</v>
      </c>
      <c r="F19" s="2">
        <v>1.6138185512108587</v>
      </c>
      <c r="G19" s="2">
        <v>0.39731593086186784</v>
      </c>
      <c r="H19" s="2">
        <v>4.7621814608112869</v>
      </c>
    </row>
    <row r="20" spans="2:8" x14ac:dyDescent="0.25">
      <c r="B20" s="3">
        <v>3</v>
      </c>
      <c r="C20" s="2">
        <v>5.4537899794206481</v>
      </c>
      <c r="D20" s="2">
        <v>1.5413490808784209</v>
      </c>
      <c r="E20" s="2">
        <v>4.8851122734363663</v>
      </c>
      <c r="F20" s="2">
        <v>1.6063587904802425</v>
      </c>
      <c r="G20" s="2">
        <v>0.47251850057527983</v>
      </c>
      <c r="H20" s="2">
        <v>4.6696446772829523</v>
      </c>
    </row>
    <row r="21" spans="2:8" x14ac:dyDescent="0.25">
      <c r="B21" s="3">
        <v>3.4166666666666665</v>
      </c>
      <c r="C21" s="2">
        <v>5.2871847304760164</v>
      </c>
      <c r="D21" s="2">
        <v>1.5137717875058623</v>
      </c>
      <c r="E21" s="2">
        <v>4.7917207777867983</v>
      </c>
      <c r="F21" s="2">
        <v>1.5681536741570767</v>
      </c>
      <c r="G21" s="2">
        <v>0.45703864804294847</v>
      </c>
      <c r="H21" s="2">
        <v>5.000495527727753</v>
      </c>
    </row>
    <row r="22" spans="2:8" x14ac:dyDescent="0.25">
      <c r="B22" s="3">
        <v>4.041666666666667</v>
      </c>
      <c r="C22" s="2">
        <v>5.314558803690872</v>
      </c>
      <c r="D22" s="2">
        <v>1.5206693311059056</v>
      </c>
      <c r="E22" s="2">
        <v>4.8753432549564852</v>
      </c>
      <c r="F22" s="2">
        <v>1.6154882703400597</v>
      </c>
      <c r="G22" s="2">
        <v>0.44656299366784341</v>
      </c>
      <c r="H22" s="2">
        <v>4.9453093232831318</v>
      </c>
    </row>
    <row r="23" spans="2:8" x14ac:dyDescent="0.25">
      <c r="B23" s="3">
        <v>5.166666666666667</v>
      </c>
      <c r="C23" s="2">
        <v>5.1485251911716876</v>
      </c>
      <c r="D23" s="2">
        <v>1.5224086288626915</v>
      </c>
      <c r="E23" s="2">
        <v>4.8303697382796997</v>
      </c>
      <c r="F23" s="2">
        <v>1.6072457752390388</v>
      </c>
      <c r="G23" s="2">
        <v>0.42044789439538788</v>
      </c>
      <c r="H23" s="2">
        <v>4.923130607331097</v>
      </c>
    </row>
    <row r="24" spans="2:8" x14ac:dyDescent="0.25">
      <c r="B24" s="3">
        <v>6.916666666666667</v>
      </c>
      <c r="C24" s="2">
        <v>5.1318082098635518</v>
      </c>
      <c r="D24" s="2">
        <v>1.5201249374400398</v>
      </c>
      <c r="E24" s="2">
        <v>4.9128559679818338</v>
      </c>
      <c r="F24" s="2">
        <v>1.6180449105293948</v>
      </c>
      <c r="G24" s="2">
        <v>0.41870989956577942</v>
      </c>
      <c r="H24" s="2">
        <v>5.0576100643948347</v>
      </c>
    </row>
    <row r="25" spans="2:8" x14ac:dyDescent="0.25">
      <c r="B25" s="3">
        <v>9.6666666666666661</v>
      </c>
      <c r="C25" s="2">
        <v>5.1848451791794341</v>
      </c>
      <c r="D25" s="2">
        <v>1.5717165412632423</v>
      </c>
      <c r="E25" s="2">
        <v>5.0711294232502597</v>
      </c>
      <c r="F25" s="2">
        <v>1.6303361093806248</v>
      </c>
      <c r="G25" s="2">
        <v>0.40822660250939152</v>
      </c>
      <c r="H25" s="2">
        <v>4.9033666497477304</v>
      </c>
    </row>
    <row r="26" spans="2:8" x14ac:dyDescent="0.25">
      <c r="B26" s="3">
        <v>13.916666666666666</v>
      </c>
      <c r="C26" s="2">
        <v>5.2977598468373674</v>
      </c>
      <c r="D26" s="2">
        <v>1.7111413725070834</v>
      </c>
      <c r="E26" s="2">
        <v>5.407831329928495</v>
      </c>
      <c r="F26" s="2">
        <v>1.6498446810765801</v>
      </c>
      <c r="G26" s="2">
        <v>0.41832041930866942</v>
      </c>
      <c r="H26" s="2">
        <v>4.6850018456131863</v>
      </c>
    </row>
    <row r="27" spans="2:8" x14ac:dyDescent="0.25">
      <c r="B27" s="3">
        <v>17.916666666666668</v>
      </c>
      <c r="C27" s="2">
        <v>5.363123064903708</v>
      </c>
      <c r="D27" s="2">
        <v>1.9749837610985994</v>
      </c>
      <c r="E27" s="2">
        <v>5.8878872011050962</v>
      </c>
      <c r="F27" s="2">
        <v>1.7016648988186334</v>
      </c>
      <c r="G27" s="2">
        <v>0.41962484919535281</v>
      </c>
      <c r="H27" s="2">
        <v>4.8443701071578245</v>
      </c>
    </row>
    <row r="28" spans="2:8" x14ac:dyDescent="0.25">
      <c r="B28" s="3">
        <v>19.916666666666668</v>
      </c>
      <c r="C28" s="2">
        <v>5.477027989644828</v>
      </c>
      <c r="D28" s="2">
        <v>2.1423230155162809</v>
      </c>
      <c r="E28" s="2">
        <v>6.1488335943063763</v>
      </c>
      <c r="F28" s="2">
        <v>1.7674873263301432</v>
      </c>
      <c r="G28" s="2">
        <v>0.43335282174791656</v>
      </c>
      <c r="H28" s="2">
        <v>5.0679408292142689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3642-F292-47D0-B405-87E6F8FA70B5}">
  <dimension ref="A2:H28"/>
  <sheetViews>
    <sheetView topLeftCell="A25" workbookViewId="0">
      <selection activeCell="F45" sqref="F45"/>
    </sheetView>
  </sheetViews>
  <sheetFormatPr defaultRowHeight="15" x14ac:dyDescent="0.25"/>
  <cols>
    <col min="2" max="2" width="14" customWidth="1"/>
  </cols>
  <sheetData>
    <row r="2" spans="1:8" x14ac:dyDescent="0.25">
      <c r="A2" s="4" t="s">
        <v>33</v>
      </c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1:8" x14ac:dyDescent="0.25">
      <c r="A3" s="5">
        <f>Info!H7</f>
        <v>99455155.021124974</v>
      </c>
      <c r="B3" s="3">
        <v>8.3333333333333329E-2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4" t="s">
        <v>9</v>
      </c>
      <c r="B4" s="3">
        <v>0.25</v>
      </c>
      <c r="C4" s="2">
        <v>7.7109951098322194</v>
      </c>
      <c r="D4" s="2">
        <v>1.6001708336254308</v>
      </c>
      <c r="E4" s="2">
        <v>2.9188763483435207</v>
      </c>
      <c r="F4" s="2">
        <v>0.66219797052763218</v>
      </c>
      <c r="G4" s="2">
        <v>0.21448685870500098</v>
      </c>
      <c r="H4" s="2">
        <v>8.926332172640338</v>
      </c>
    </row>
    <row r="5" spans="1:8" x14ac:dyDescent="0.25">
      <c r="A5" s="5">
        <f>Info!G7</f>
        <v>2.4500000000000001E-2</v>
      </c>
      <c r="B5" s="3">
        <v>0.41666666666666669</v>
      </c>
      <c r="C5" s="2">
        <v>4.0023307966233714</v>
      </c>
      <c r="D5" s="2">
        <v>1.0336862760121728</v>
      </c>
      <c r="E5" s="2">
        <v>1.8770665439599086</v>
      </c>
      <c r="F5" s="2">
        <v>1.7349572546727123</v>
      </c>
      <c r="G5" s="2">
        <v>0.77554351191867998</v>
      </c>
      <c r="H5" s="2">
        <v>2.0193235328761174</v>
      </c>
    </row>
    <row r="6" spans="1:8" x14ac:dyDescent="0.25">
      <c r="A6" s="4" t="s">
        <v>32</v>
      </c>
      <c r="B6" s="3">
        <v>0.58333333333333337</v>
      </c>
      <c r="C6" s="2">
        <v>2.68513647738799</v>
      </c>
      <c r="D6" s="2">
        <v>1.0729926778439294</v>
      </c>
      <c r="E6" s="2">
        <v>1.2608781281107448</v>
      </c>
      <c r="F6" s="2">
        <v>1.9040087586790033</v>
      </c>
      <c r="G6" s="2">
        <v>0.83603008528656841</v>
      </c>
      <c r="H6" s="2">
        <v>1.6427032863736217</v>
      </c>
    </row>
    <row r="7" spans="1:8" x14ac:dyDescent="0.25">
      <c r="A7" s="5">
        <f>A3/1000</f>
        <v>99455.155021124971</v>
      </c>
      <c r="B7" s="3">
        <v>0.75</v>
      </c>
      <c r="C7" s="2">
        <v>2.2512794161593916</v>
      </c>
      <c r="D7" s="2">
        <v>1.2097442177828206</v>
      </c>
      <c r="E7" s="2">
        <v>1.0831433163783075</v>
      </c>
      <c r="F7" s="2">
        <v>2.125912193943996</v>
      </c>
      <c r="G7" s="2">
        <v>0.85664419451061546</v>
      </c>
      <c r="H7" s="2">
        <v>2.0186731895129579</v>
      </c>
    </row>
    <row r="8" spans="1:8" x14ac:dyDescent="0.25">
      <c r="A8" s="4" t="s">
        <v>34</v>
      </c>
      <c r="B8" s="3">
        <v>0.91666666666666663</v>
      </c>
      <c r="C8" s="2">
        <v>1.9795869835975952</v>
      </c>
      <c r="D8" s="2">
        <v>1.284054180025906</v>
      </c>
      <c r="E8" s="2">
        <v>0.96602598572786624</v>
      </c>
      <c r="F8" s="2">
        <v>2.1660851795388738</v>
      </c>
      <c r="G8" s="2">
        <v>0.86694758909365488</v>
      </c>
      <c r="H8" s="2">
        <v>1.8414398425209799</v>
      </c>
    </row>
    <row r="9" spans="1:8" x14ac:dyDescent="0.25">
      <c r="A9" s="5">
        <f>A5*1000</f>
        <v>24.5</v>
      </c>
      <c r="B9" s="3">
        <v>1.0833333333333333</v>
      </c>
      <c r="C9" s="2">
        <v>1.8373870645285832</v>
      </c>
      <c r="D9" s="2">
        <v>1.4070212905985287</v>
      </c>
      <c r="E9" s="2">
        <v>0.95264302268067891</v>
      </c>
      <c r="F9" s="2">
        <v>2.1615466428445802</v>
      </c>
      <c r="G9" s="2">
        <v>0.8457860723120163</v>
      </c>
      <c r="H9" s="2">
        <v>1.8263316764366693</v>
      </c>
    </row>
    <row r="10" spans="1:8" x14ac:dyDescent="0.25">
      <c r="B10" s="3">
        <v>1.25</v>
      </c>
      <c r="C10" s="2">
        <v>1.8168150238981562</v>
      </c>
      <c r="D10" s="2">
        <v>1.4708530681333538</v>
      </c>
      <c r="E10" s="2">
        <v>0.90550652001267506</v>
      </c>
      <c r="F10" s="2">
        <v>2.1783538238212219</v>
      </c>
      <c r="G10" s="2">
        <v>0.95916786049187297</v>
      </c>
      <c r="H10" s="2">
        <v>1.7374243191647227</v>
      </c>
    </row>
    <row r="11" spans="1:8" x14ac:dyDescent="0.25">
      <c r="B11" s="3">
        <v>1.4166666666666667</v>
      </c>
      <c r="C11" s="2">
        <v>1.7813044713204658</v>
      </c>
      <c r="D11" s="2">
        <v>1.5476614128428607</v>
      </c>
      <c r="E11" s="2">
        <v>0.87636852857940584</v>
      </c>
      <c r="F11" s="2">
        <v>2.0938160952769937</v>
      </c>
      <c r="G11" s="2">
        <v>0.86740067666352927</v>
      </c>
      <c r="H11" s="2">
        <v>1.7007094802081659</v>
      </c>
    </row>
    <row r="12" spans="1:8" x14ac:dyDescent="0.25">
      <c r="B12" s="3">
        <v>1.5833333333333333</v>
      </c>
      <c r="C12" s="2">
        <v>1.7468307724984014</v>
      </c>
      <c r="D12" s="2">
        <v>1.5788288645434949</v>
      </c>
      <c r="E12" s="2">
        <v>0.83557713665368538</v>
      </c>
      <c r="F12" s="2">
        <v>2.0624687563850301</v>
      </c>
      <c r="G12" s="2">
        <v>0.85913204289260681</v>
      </c>
      <c r="H12" s="2">
        <v>1.6231979123224933</v>
      </c>
    </row>
    <row r="13" spans="1:8" x14ac:dyDescent="0.25">
      <c r="B13" s="3">
        <v>1.75</v>
      </c>
      <c r="C13" s="2">
        <v>1.7342309487413139</v>
      </c>
      <c r="D13" s="2">
        <v>1.6792097452165928</v>
      </c>
      <c r="E13" s="2">
        <v>0.82051676489435477</v>
      </c>
      <c r="F13" s="2">
        <v>2.0822448316732562</v>
      </c>
      <c r="G13" s="2">
        <v>0.85565785297327479</v>
      </c>
      <c r="H13" s="2">
        <v>1.7433020436514608</v>
      </c>
    </row>
    <row r="14" spans="1:8" x14ac:dyDescent="0.25">
      <c r="B14" s="3">
        <v>1.9166666666666667</v>
      </c>
      <c r="C14" s="2">
        <v>1.7185165298641019</v>
      </c>
      <c r="D14" s="2">
        <v>1.701526294967368</v>
      </c>
      <c r="E14" s="2">
        <v>0.8433232688007456</v>
      </c>
      <c r="F14" s="2">
        <v>2.0103676578708369</v>
      </c>
      <c r="G14" s="2">
        <v>0.87610922658048462</v>
      </c>
      <c r="H14" s="2">
        <v>1.5544216382465332</v>
      </c>
    </row>
    <row r="15" spans="1:8" x14ac:dyDescent="0.25">
      <c r="B15" s="3">
        <v>2.0833333333333335</v>
      </c>
      <c r="C15" s="2">
        <v>1.7191810834760888</v>
      </c>
      <c r="D15" s="2">
        <v>1.8029812989976444</v>
      </c>
      <c r="E15" s="2">
        <v>0.81148071881098061</v>
      </c>
      <c r="F15" s="2">
        <v>2.0539446369482857</v>
      </c>
      <c r="G15" s="2">
        <v>0.86958959447230211</v>
      </c>
      <c r="H15" s="2">
        <v>1.5961889553767279</v>
      </c>
    </row>
    <row r="16" spans="1:8" x14ac:dyDescent="0.25">
      <c r="B16" s="3">
        <v>2.25</v>
      </c>
      <c r="C16" s="2">
        <v>1.7374521858851497</v>
      </c>
      <c r="D16" s="2">
        <v>1.8342459905798909</v>
      </c>
      <c r="E16" s="2">
        <v>0.7846713490409204</v>
      </c>
      <c r="F16" s="2">
        <v>1.9965601937860609</v>
      </c>
      <c r="G16" s="2">
        <v>0.90958260099021615</v>
      </c>
      <c r="H16" s="2">
        <v>1.719525096146852</v>
      </c>
    </row>
    <row r="17" spans="2:8" x14ac:dyDescent="0.25">
      <c r="B17" s="3">
        <v>2.4166666666666665</v>
      </c>
      <c r="C17" s="2">
        <v>1.6885886429600216</v>
      </c>
      <c r="D17" s="2">
        <v>1.8500651748460644</v>
      </c>
      <c r="E17" s="2">
        <v>0.81489957682721692</v>
      </c>
      <c r="F17" s="2">
        <v>1.9469631909061975</v>
      </c>
      <c r="G17" s="2">
        <v>0.89192055868957421</v>
      </c>
      <c r="H17" s="2">
        <v>1.62461930671849</v>
      </c>
    </row>
    <row r="18" spans="2:8" x14ac:dyDescent="0.25">
      <c r="B18" s="3">
        <v>2.5833333333333335</v>
      </c>
      <c r="C18" s="2">
        <v>1.6504803903843259</v>
      </c>
      <c r="D18" s="2">
        <v>1.888105846399956</v>
      </c>
      <c r="E18" s="2">
        <v>0.81855281538908764</v>
      </c>
      <c r="F18" s="2">
        <v>1.9032890500376081</v>
      </c>
      <c r="G18" s="2">
        <v>0.81938159080030182</v>
      </c>
      <c r="H18" s="2">
        <v>1.4644032777291889</v>
      </c>
    </row>
    <row r="19" spans="2:8" x14ac:dyDescent="0.25">
      <c r="B19" s="3">
        <v>2.75</v>
      </c>
      <c r="C19" s="2">
        <v>1.6906229541976547</v>
      </c>
      <c r="D19" s="2">
        <v>1.9384063968886402</v>
      </c>
      <c r="E19" s="2">
        <v>0.81273811336205681</v>
      </c>
      <c r="F19" s="2">
        <v>1.8760564929728214</v>
      </c>
      <c r="G19" s="2">
        <v>0.8394385688481093</v>
      </c>
      <c r="H19" s="2">
        <v>1.4782723426329338</v>
      </c>
    </row>
    <row r="20" spans="2:8" x14ac:dyDescent="0.25">
      <c r="B20" s="3">
        <v>3</v>
      </c>
      <c r="C20" s="2">
        <v>1.7328289710361826</v>
      </c>
      <c r="D20" s="2">
        <v>1.9819736323937243</v>
      </c>
      <c r="E20" s="2">
        <v>0.80374967438360345</v>
      </c>
      <c r="F20" s="2">
        <v>1.8433783791203049</v>
      </c>
      <c r="G20" s="2">
        <v>0.86845885847901838</v>
      </c>
      <c r="H20" s="2">
        <v>1.5780704878159741</v>
      </c>
    </row>
    <row r="21" spans="2:8" x14ac:dyDescent="0.25">
      <c r="B21" s="3">
        <v>3.4166666666666665</v>
      </c>
      <c r="C21" s="2">
        <v>1.6959515854072427</v>
      </c>
      <c r="D21" s="2">
        <v>2.0205955059575844</v>
      </c>
      <c r="E21" s="2">
        <v>0.78527669480190387</v>
      </c>
      <c r="F21" s="2">
        <v>1.7805531320964294</v>
      </c>
      <c r="G21" s="2">
        <v>0.84964300358841449</v>
      </c>
      <c r="H21" s="2">
        <v>1.377690829307906</v>
      </c>
    </row>
    <row r="22" spans="2:8" x14ac:dyDescent="0.25">
      <c r="B22" s="3">
        <v>4.041666666666667</v>
      </c>
      <c r="C22" s="2">
        <v>1.6871284674068374</v>
      </c>
      <c r="D22" s="2">
        <v>2.0680841759616357</v>
      </c>
      <c r="E22" s="2">
        <v>0.75140560241574783</v>
      </c>
      <c r="F22" s="2">
        <v>1.6789208863435268</v>
      </c>
      <c r="G22" s="2">
        <v>0.87713111529483445</v>
      </c>
      <c r="H22" s="2">
        <v>1.3580179425723271</v>
      </c>
    </row>
    <row r="23" spans="2:8" x14ac:dyDescent="0.25">
      <c r="B23" s="3">
        <v>5.166666666666667</v>
      </c>
      <c r="C23" s="2">
        <v>1.7228996041945117</v>
      </c>
      <c r="D23" s="2">
        <v>2.1524310642020512</v>
      </c>
      <c r="E23" s="2">
        <v>0.74572400719949206</v>
      </c>
      <c r="F23" s="2">
        <v>1.5379860462236481</v>
      </c>
      <c r="G23" s="2">
        <v>0.86260509298665811</v>
      </c>
      <c r="H23" s="2">
        <v>1.3463388596755856</v>
      </c>
    </row>
    <row r="24" spans="2:8" x14ac:dyDescent="0.25">
      <c r="B24" s="3">
        <v>6.916666666666667</v>
      </c>
      <c r="C24" s="2">
        <v>1.697526755462196</v>
      </c>
      <c r="D24" s="2">
        <v>2.23491804038501</v>
      </c>
      <c r="E24" s="2">
        <v>0.71153195829284976</v>
      </c>
      <c r="F24" s="2">
        <v>1.3776102830506678</v>
      </c>
      <c r="G24" s="2">
        <v>0.85223661997205202</v>
      </c>
      <c r="H24" s="2">
        <v>1.235075949295027</v>
      </c>
    </row>
    <row r="25" spans="2:8" x14ac:dyDescent="0.25">
      <c r="B25" s="3">
        <v>9.6666666666666661</v>
      </c>
      <c r="C25" s="2">
        <v>1.6791397357535487</v>
      </c>
      <c r="D25" s="2">
        <v>2.2215210104601457</v>
      </c>
      <c r="E25" s="2">
        <v>0.67393610361637979</v>
      </c>
      <c r="F25" s="2">
        <v>1.2304078023709044</v>
      </c>
      <c r="G25" s="2">
        <v>0.8244124270741352</v>
      </c>
      <c r="H25" s="2">
        <v>1.2807872047752922</v>
      </c>
    </row>
    <row r="26" spans="2:8" x14ac:dyDescent="0.25">
      <c r="B26" s="3">
        <v>13.916666666666666</v>
      </c>
      <c r="C26" s="2">
        <v>1.6308133789098123</v>
      </c>
      <c r="D26" s="2">
        <v>2.115567179849136</v>
      </c>
      <c r="E26" s="2">
        <v>0.62513297241650356</v>
      </c>
      <c r="F26" s="2">
        <v>1.1061392187477144</v>
      </c>
      <c r="G26" s="2">
        <v>0.84000446783532667</v>
      </c>
      <c r="H26" s="2">
        <v>1.1906284292136289</v>
      </c>
    </row>
    <row r="27" spans="2:8" x14ac:dyDescent="0.25">
      <c r="B27" s="3">
        <v>17.916666666666668</v>
      </c>
      <c r="C27" s="2">
        <v>1.5677072808582142</v>
      </c>
      <c r="D27" s="2">
        <v>1.9511397770309868</v>
      </c>
      <c r="E27" s="2">
        <v>0.58298960039511638</v>
      </c>
      <c r="F27" s="2">
        <v>1.0047169543325871</v>
      </c>
      <c r="G27" s="2">
        <v>0.85260476851088052</v>
      </c>
      <c r="H27" s="2">
        <v>1.1957622003076618</v>
      </c>
    </row>
    <row r="28" spans="2:8" x14ac:dyDescent="0.25">
      <c r="B28" s="3">
        <v>19.916666666666668</v>
      </c>
      <c r="C28" s="2">
        <v>1.5409378695146343</v>
      </c>
      <c r="D28" s="2">
        <v>1.8606252949351327</v>
      </c>
      <c r="E28" s="2">
        <v>0.56667339219901713</v>
      </c>
      <c r="F28" s="2">
        <v>0.98011719437564648</v>
      </c>
      <c r="G28" s="2">
        <v>0.82013531708009169</v>
      </c>
      <c r="H28" s="2">
        <v>1.2095647528219928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C81F-1A65-497C-9962-271223CFD445}">
  <dimension ref="A2:H28"/>
  <sheetViews>
    <sheetView topLeftCell="A25" workbookViewId="0">
      <selection activeCell="B29" sqref="B29:H59"/>
    </sheetView>
  </sheetViews>
  <sheetFormatPr defaultRowHeight="15" x14ac:dyDescent="0.25"/>
  <cols>
    <col min="1" max="1" width="10" bestFit="1" customWidth="1"/>
    <col min="2" max="2" width="14.5703125" bestFit="1" customWidth="1"/>
  </cols>
  <sheetData>
    <row r="2" spans="1:8" x14ac:dyDescent="0.25">
      <c r="A2" s="4" t="s">
        <v>33</v>
      </c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1:8" x14ac:dyDescent="0.25">
      <c r="A3" s="5">
        <f>Info!H8</f>
        <v>109302245.95291664</v>
      </c>
      <c r="B3" s="3">
        <v>8.3333333333333329E-2</v>
      </c>
      <c r="C3" s="2">
        <v>0.15063350269208864</v>
      </c>
      <c r="D3" s="2">
        <v>0.16867017731677317</v>
      </c>
      <c r="E3" s="2">
        <v>6.3383111569219636E-2</v>
      </c>
      <c r="F3" s="2">
        <v>0.10948142977002279</v>
      </c>
      <c r="G3" s="2">
        <v>9.4252116593630725E-2</v>
      </c>
      <c r="H3" s="2">
        <v>0.10590798385777456</v>
      </c>
    </row>
    <row r="4" spans="1:8" x14ac:dyDescent="0.25">
      <c r="A4" s="4" t="s">
        <v>9</v>
      </c>
      <c r="B4" s="3">
        <v>0.25</v>
      </c>
      <c r="C4" s="2">
        <v>4.5633423307683687</v>
      </c>
      <c r="D4" s="2">
        <v>1.2033255059384289</v>
      </c>
      <c r="E4" s="2">
        <v>1.4594308792585555</v>
      </c>
      <c r="F4" s="2">
        <v>0.61184988942320506</v>
      </c>
      <c r="G4" s="2">
        <v>0.20148205361202234</v>
      </c>
      <c r="H4" s="2">
        <v>6.2465198591994824</v>
      </c>
    </row>
    <row r="5" spans="1:8" x14ac:dyDescent="0.25">
      <c r="A5" s="5">
        <f>Info!G8</f>
        <v>2.4500000000000001E-2</v>
      </c>
      <c r="B5" s="3">
        <v>0.41666666666666669</v>
      </c>
      <c r="C5" s="2">
        <v>3.830049682660059</v>
      </c>
      <c r="D5" s="2">
        <v>1.0689381286897728</v>
      </c>
      <c r="E5" s="2">
        <v>2.0979686793103904</v>
      </c>
      <c r="F5" s="2">
        <v>1.311288251366215</v>
      </c>
      <c r="G5" s="2">
        <v>0.67767571601325793</v>
      </c>
      <c r="H5" s="2">
        <v>2.2782738618863223</v>
      </c>
    </row>
    <row r="6" spans="1:8" x14ac:dyDescent="0.25">
      <c r="A6" s="4" t="s">
        <v>32</v>
      </c>
      <c r="B6" s="3">
        <v>0.58333333333333337</v>
      </c>
      <c r="C6" s="2">
        <v>2.104666361545716</v>
      </c>
      <c r="D6" s="2">
        <v>0.9232063346435504</v>
      </c>
      <c r="E6" s="2">
        <v>1.1148937598500306</v>
      </c>
      <c r="F6" s="2">
        <v>1.4277376510975146</v>
      </c>
      <c r="G6" s="2">
        <v>0.70636756598998118</v>
      </c>
      <c r="H6" s="2">
        <v>1.7296106621764744</v>
      </c>
    </row>
    <row r="7" spans="1:8" x14ac:dyDescent="0.25">
      <c r="A7" s="5">
        <f>A3/1000</f>
        <v>109302.24595291664</v>
      </c>
      <c r="B7" s="3">
        <v>0.75</v>
      </c>
      <c r="C7" s="2">
        <v>1.7449798015784554</v>
      </c>
      <c r="D7" s="2">
        <v>1.0383480025779976</v>
      </c>
      <c r="E7" s="2">
        <v>0.84523623760939526</v>
      </c>
      <c r="F7" s="2">
        <v>1.4427207593513509</v>
      </c>
      <c r="G7" s="2">
        <v>0.68553091069855154</v>
      </c>
      <c r="H7" s="2">
        <v>1.6573225775985641</v>
      </c>
    </row>
    <row r="8" spans="1:8" x14ac:dyDescent="0.25">
      <c r="A8" s="4" t="s">
        <v>34</v>
      </c>
      <c r="B8" s="3">
        <v>0.91666666666666663</v>
      </c>
      <c r="C8" s="2">
        <v>1.510519345701463</v>
      </c>
      <c r="D8" s="2">
        <v>1.1707699396554376</v>
      </c>
      <c r="E8" s="2">
        <v>0.76618811767211736</v>
      </c>
      <c r="F8" s="2">
        <v>1.4719390553173433</v>
      </c>
      <c r="G8" s="2">
        <v>0.76673002748360941</v>
      </c>
      <c r="H8" s="2">
        <v>1.5882891379449056</v>
      </c>
    </row>
    <row r="9" spans="1:8" x14ac:dyDescent="0.25">
      <c r="A9" s="5">
        <f>A5*1000</f>
        <v>24.5</v>
      </c>
      <c r="B9" s="3">
        <v>1.0833333333333333</v>
      </c>
      <c r="C9" s="2">
        <v>1.4332048285218231</v>
      </c>
      <c r="D9" s="2">
        <v>1.2679166276116391</v>
      </c>
      <c r="E9" s="2">
        <v>0.72828515453644127</v>
      </c>
      <c r="F9" s="2">
        <v>1.4376848353801537</v>
      </c>
      <c r="G9" s="2">
        <v>0.77890855889341604</v>
      </c>
      <c r="H9" s="2">
        <v>1.5800045872286277</v>
      </c>
    </row>
    <row r="10" spans="1:8" x14ac:dyDescent="0.25">
      <c r="B10" s="3">
        <v>1.25</v>
      </c>
      <c r="C10" s="2">
        <v>1.3241871556175269</v>
      </c>
      <c r="D10" s="2">
        <v>1.3050157080207165</v>
      </c>
      <c r="E10" s="2">
        <v>0.6806565312074887</v>
      </c>
      <c r="F10" s="2">
        <v>1.3965539033045529</v>
      </c>
      <c r="G10" s="2">
        <v>0.6638274284753054</v>
      </c>
      <c r="H10" s="2">
        <v>1.410048015540228</v>
      </c>
    </row>
    <row r="11" spans="1:8" x14ac:dyDescent="0.25">
      <c r="B11" s="3">
        <v>1.4166666666666667</v>
      </c>
      <c r="C11" s="2">
        <v>1.2825829141140277</v>
      </c>
      <c r="D11" s="2">
        <v>1.4030959834765198</v>
      </c>
      <c r="E11" s="2">
        <v>0.696383545268485</v>
      </c>
      <c r="F11" s="2">
        <v>1.410653420515424</v>
      </c>
      <c r="G11" s="2">
        <v>0.71816088349925977</v>
      </c>
      <c r="H11" s="2">
        <v>1.463586027947775</v>
      </c>
    </row>
    <row r="12" spans="1:8" x14ac:dyDescent="0.25">
      <c r="B12" s="3">
        <v>1.5833333333333333</v>
      </c>
      <c r="C12" s="2">
        <v>1.2610578689194991</v>
      </c>
      <c r="D12" s="2">
        <v>1.4735553169180069</v>
      </c>
      <c r="E12" s="2">
        <v>0.71093736832245269</v>
      </c>
      <c r="F12" s="2">
        <v>1.4034161546879609</v>
      </c>
      <c r="G12" s="2">
        <v>0.7088071409060801</v>
      </c>
      <c r="H12" s="2">
        <v>1.5221023918544703</v>
      </c>
    </row>
    <row r="13" spans="1:8" x14ac:dyDescent="0.25">
      <c r="B13" s="3">
        <v>1.75</v>
      </c>
      <c r="C13" s="2">
        <v>1.2338564042370559</v>
      </c>
      <c r="D13" s="2">
        <v>1.5331050061559004</v>
      </c>
      <c r="E13" s="2">
        <v>0.74628919977671648</v>
      </c>
      <c r="F13" s="2">
        <v>1.4034700957204493</v>
      </c>
      <c r="G13" s="2">
        <v>0.72078114478028943</v>
      </c>
      <c r="H13" s="2">
        <v>1.6279837019694083</v>
      </c>
    </row>
    <row r="14" spans="1:8" x14ac:dyDescent="0.25">
      <c r="B14" s="3">
        <v>1.9166666666666667</v>
      </c>
      <c r="C14" s="2">
        <v>1.1824957806647074</v>
      </c>
      <c r="D14" s="2">
        <v>1.5721485748474195</v>
      </c>
      <c r="E14" s="2">
        <v>0.78397006567378269</v>
      </c>
      <c r="F14" s="2">
        <v>1.364521092844206</v>
      </c>
      <c r="G14" s="2">
        <v>0.71965652710726413</v>
      </c>
      <c r="H14" s="2">
        <v>1.3803527428429205</v>
      </c>
    </row>
    <row r="15" spans="1:8" x14ac:dyDescent="0.25">
      <c r="B15" s="3">
        <v>2.0833333333333335</v>
      </c>
      <c r="C15" s="2">
        <v>1.2134443920176448</v>
      </c>
      <c r="D15" s="2">
        <v>1.5879189796910904</v>
      </c>
      <c r="E15" s="2">
        <v>0.80583951573549217</v>
      </c>
      <c r="F15" s="2">
        <v>1.3535480473953811</v>
      </c>
      <c r="G15" s="2">
        <v>0.73193793622925285</v>
      </c>
      <c r="H15" s="2">
        <v>1.5179085622034543</v>
      </c>
    </row>
    <row r="16" spans="1:8" x14ac:dyDescent="0.25">
      <c r="B16" s="3">
        <v>2.25</v>
      </c>
      <c r="C16" s="2">
        <v>1.2141405740158884</v>
      </c>
      <c r="D16" s="2">
        <v>1.6063576968823929</v>
      </c>
      <c r="E16" s="2">
        <v>0.78550093879575023</v>
      </c>
      <c r="F16" s="2">
        <v>1.3661409262607698</v>
      </c>
      <c r="G16" s="2">
        <v>0.76320230888424867</v>
      </c>
      <c r="H16" s="2">
        <v>1.440317109932169</v>
      </c>
    </row>
    <row r="17" spans="2:8" x14ac:dyDescent="0.25">
      <c r="B17" s="3">
        <v>2.4166666666666665</v>
      </c>
      <c r="C17" s="2">
        <v>1.2420494611014661</v>
      </c>
      <c r="D17" s="2">
        <v>1.6686358672589858</v>
      </c>
      <c r="E17" s="2">
        <v>0.82374433510071376</v>
      </c>
      <c r="F17" s="2">
        <v>1.3509130146886965</v>
      </c>
      <c r="G17" s="2">
        <v>0.81634615666942767</v>
      </c>
      <c r="H17" s="2">
        <v>1.3915512318522614</v>
      </c>
    </row>
    <row r="18" spans="2:8" x14ac:dyDescent="0.25">
      <c r="B18" s="3">
        <v>2.5833333333333335</v>
      </c>
      <c r="C18" s="2">
        <v>1.2102131345862821</v>
      </c>
      <c r="D18" s="2">
        <v>1.6948040572679273</v>
      </c>
      <c r="E18" s="2">
        <v>0.80756509552441291</v>
      </c>
      <c r="F18" s="2">
        <v>1.3703192172237637</v>
      </c>
      <c r="G18" s="2">
        <v>0.71883984681198043</v>
      </c>
      <c r="H18" s="2">
        <v>1.3899395998270982</v>
      </c>
    </row>
    <row r="19" spans="2:8" x14ac:dyDescent="0.25">
      <c r="B19" s="3">
        <v>2.75</v>
      </c>
      <c r="C19" s="2">
        <v>1.1790945984908283</v>
      </c>
      <c r="D19" s="2">
        <v>1.7397609515445256</v>
      </c>
      <c r="E19" s="2">
        <v>0.83777654661318979</v>
      </c>
      <c r="F19" s="2">
        <v>1.3147968220287538</v>
      </c>
      <c r="G19" s="2">
        <v>0.70903594490989519</v>
      </c>
      <c r="H19" s="2">
        <v>1.3542191993361345</v>
      </c>
    </row>
    <row r="20" spans="2:8" x14ac:dyDescent="0.25">
      <c r="B20" s="3">
        <v>3</v>
      </c>
      <c r="C20" s="2">
        <v>1.1672909322417764</v>
      </c>
      <c r="D20" s="2">
        <v>1.7385177298584997</v>
      </c>
      <c r="E20" s="2">
        <v>0.82918157405055215</v>
      </c>
      <c r="F20" s="2">
        <v>1.3111802000686681</v>
      </c>
      <c r="G20" s="2">
        <v>0.74428507079848527</v>
      </c>
      <c r="H20" s="2">
        <v>1.3654647596563634</v>
      </c>
    </row>
    <row r="21" spans="2:8" x14ac:dyDescent="0.25">
      <c r="B21" s="3">
        <v>3.4166666666666665</v>
      </c>
      <c r="C21" s="2">
        <v>1.1887808319782542</v>
      </c>
      <c r="D21" s="2">
        <v>1.7590532150576499</v>
      </c>
      <c r="E21" s="2">
        <v>0.89935680097410575</v>
      </c>
      <c r="F21" s="2">
        <v>1.2932092742027337</v>
      </c>
      <c r="G21" s="2">
        <v>0.75311379702535242</v>
      </c>
      <c r="H21" s="2">
        <v>1.421129947017846</v>
      </c>
    </row>
    <row r="22" spans="2:8" x14ac:dyDescent="0.25">
      <c r="B22" s="3">
        <v>4.041666666666667</v>
      </c>
      <c r="C22" s="2">
        <v>1.1933998375036987</v>
      </c>
      <c r="D22" s="2">
        <v>1.7781944298722223</v>
      </c>
      <c r="E22" s="2">
        <v>0.95033574211498828</v>
      </c>
      <c r="F22" s="2">
        <v>1.2599221200021944</v>
      </c>
      <c r="G22" s="2">
        <v>0.74768558612879343</v>
      </c>
      <c r="H22" s="2">
        <v>1.3041532564793219</v>
      </c>
    </row>
    <row r="23" spans="2:8" x14ac:dyDescent="0.25">
      <c r="B23" s="3">
        <v>5.166666666666667</v>
      </c>
      <c r="C23" s="2">
        <v>1.1630907239798369</v>
      </c>
      <c r="D23" s="2">
        <v>1.7610216812417088</v>
      </c>
      <c r="E23" s="2">
        <v>0.94999870951168863</v>
      </c>
      <c r="F23" s="2">
        <v>1.2407916825004737</v>
      </c>
      <c r="G23" s="2">
        <v>0.72691491965979915</v>
      </c>
      <c r="H23" s="2">
        <v>1.2616590702024839</v>
      </c>
    </row>
    <row r="24" spans="2:8" x14ac:dyDescent="0.25">
      <c r="B24" s="3">
        <v>6.916666666666667</v>
      </c>
      <c r="C24" s="2">
        <v>1.1668861052950452</v>
      </c>
      <c r="D24" s="2">
        <v>1.73590565764067</v>
      </c>
      <c r="E24" s="2">
        <v>0.94404929636989365</v>
      </c>
      <c r="F24" s="2">
        <v>1.2238584970305495</v>
      </c>
      <c r="G24" s="2">
        <v>0.75053166798912407</v>
      </c>
      <c r="H24" s="2">
        <v>1.3006923943835609</v>
      </c>
    </row>
    <row r="25" spans="2:8" x14ac:dyDescent="0.25">
      <c r="B25" s="3">
        <v>9.6666666666666661</v>
      </c>
      <c r="C25" s="2">
        <v>1.1567270689566855</v>
      </c>
      <c r="D25" s="2">
        <v>1.7175485923625757</v>
      </c>
      <c r="E25" s="2">
        <v>0.93018720236815955</v>
      </c>
      <c r="F25" s="2">
        <v>1.2091779174366843</v>
      </c>
      <c r="G25" s="2">
        <v>0.74843404238682154</v>
      </c>
      <c r="H25" s="2">
        <v>1.2815500612891311</v>
      </c>
    </row>
    <row r="26" spans="2:8" x14ac:dyDescent="0.25">
      <c r="B26" s="3">
        <v>13.916666666666666</v>
      </c>
      <c r="C26" s="2">
        <v>1.1287041285331245</v>
      </c>
      <c r="D26" s="2">
        <v>1.6872506459468495</v>
      </c>
      <c r="E26" s="2">
        <v>0.92439172832755412</v>
      </c>
      <c r="F26" s="2">
        <v>1.1913620742806452</v>
      </c>
      <c r="G26" s="2">
        <v>0.74021005586062316</v>
      </c>
      <c r="H26" s="2">
        <v>1.2618047671171371</v>
      </c>
    </row>
    <row r="27" spans="2:8" x14ac:dyDescent="0.25">
      <c r="B27" s="3">
        <v>17.916666666666668</v>
      </c>
      <c r="C27" s="2">
        <v>1.1128173019920853</v>
      </c>
      <c r="D27" s="2">
        <v>1.6398483278075511</v>
      </c>
      <c r="E27" s="2">
        <v>0.92770614866120427</v>
      </c>
      <c r="F27" s="2">
        <v>1.1824320925086287</v>
      </c>
      <c r="G27" s="2">
        <v>0.71430445629755734</v>
      </c>
      <c r="H27" s="2">
        <v>1.2152445161759788</v>
      </c>
    </row>
    <row r="28" spans="2:8" x14ac:dyDescent="0.25">
      <c r="B28" s="3">
        <v>19.916666666666668</v>
      </c>
      <c r="C28" s="2">
        <v>1.1209444070186614</v>
      </c>
      <c r="D28" s="2">
        <v>1.61359961626931</v>
      </c>
      <c r="E28" s="2">
        <v>0.9355274724002266</v>
      </c>
      <c r="F28" s="2">
        <v>1.1914203835307839</v>
      </c>
      <c r="G28" s="2">
        <v>0.72665571229628168</v>
      </c>
      <c r="H28" s="2">
        <v>1.2398650532613669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B626-489F-4DC7-BD48-ACF5FA0568DC}">
  <dimension ref="A2:H28"/>
  <sheetViews>
    <sheetView topLeftCell="A28" workbookViewId="0">
      <selection activeCell="B29" sqref="B29:H58"/>
    </sheetView>
  </sheetViews>
  <sheetFormatPr defaultRowHeight="15" x14ac:dyDescent="0.25"/>
  <cols>
    <col min="2" max="2" width="14" customWidth="1"/>
  </cols>
  <sheetData>
    <row r="2" spans="1:8" x14ac:dyDescent="0.25">
      <c r="A2" s="4" t="s">
        <v>33</v>
      </c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1:8" x14ac:dyDescent="0.25">
      <c r="A3" s="5">
        <f>Info!H9</f>
        <v>80196251.089499995</v>
      </c>
      <c r="B3" s="3">
        <v>8.3333333333333329E-2</v>
      </c>
      <c r="C3" s="2">
        <v>0.31108269636118152</v>
      </c>
      <c r="D3" s="2">
        <v>7.5129992354329211E-2</v>
      </c>
      <c r="E3" s="2">
        <v>7.6151499236846387E-2</v>
      </c>
      <c r="F3" s="2">
        <v>5.6448419978483363E-3</v>
      </c>
      <c r="G3" s="2">
        <v>1.3476164555296772E-3</v>
      </c>
      <c r="H3" s="2">
        <v>0.99889320649913005</v>
      </c>
    </row>
    <row r="4" spans="1:8" x14ac:dyDescent="0.25">
      <c r="A4" s="4" t="s">
        <v>9</v>
      </c>
      <c r="B4" s="3">
        <v>0.25</v>
      </c>
      <c r="C4" s="2">
        <v>8.5499591072380525</v>
      </c>
      <c r="D4" s="2">
        <v>1.4573293577255755</v>
      </c>
      <c r="E4" s="2">
        <v>2.8798450038749803</v>
      </c>
      <c r="F4" s="2">
        <v>0.89440719865534069</v>
      </c>
      <c r="G4" s="2">
        <v>0.54076569561913157</v>
      </c>
      <c r="H4" s="2">
        <v>7.5482982779884233</v>
      </c>
    </row>
    <row r="5" spans="1:8" x14ac:dyDescent="0.25">
      <c r="A5" s="5">
        <f>Info!G9</f>
        <v>2.426E-2</v>
      </c>
      <c r="B5" s="3">
        <v>0.41666666666666669</v>
      </c>
      <c r="C5" s="2">
        <v>4.0971365678381435</v>
      </c>
      <c r="D5" s="2">
        <v>0.85036217819998328</v>
      </c>
      <c r="E5" s="2">
        <v>1.6893338976429786</v>
      </c>
      <c r="F5" s="2">
        <v>1.3713965981013254</v>
      </c>
      <c r="G5" s="2">
        <v>0.91907567233140031</v>
      </c>
      <c r="H5" s="2">
        <v>1.6049072949352807</v>
      </c>
    </row>
    <row r="6" spans="1:8" x14ac:dyDescent="0.25">
      <c r="A6" s="4" t="s">
        <v>32</v>
      </c>
      <c r="B6" s="3">
        <v>0.58333333333333337</v>
      </c>
      <c r="C6" s="2">
        <v>2.8160480926955511</v>
      </c>
      <c r="D6" s="2">
        <v>0.85166374236441666</v>
      </c>
      <c r="E6" s="2">
        <v>1.2654310622044407</v>
      </c>
      <c r="F6" s="2">
        <v>1.5315206002852793</v>
      </c>
      <c r="G6" s="2">
        <v>1.090962600971944</v>
      </c>
      <c r="H6" s="2">
        <v>1.3976349277837399</v>
      </c>
    </row>
    <row r="7" spans="1:8" x14ac:dyDescent="0.25">
      <c r="A7" s="5">
        <f>A3/1000</f>
        <v>80196.251089500001</v>
      </c>
      <c r="B7" s="3">
        <v>0.75</v>
      </c>
      <c r="C7" s="2">
        <v>2.3933126682402963</v>
      </c>
      <c r="D7" s="2">
        <v>0.87033913480624747</v>
      </c>
      <c r="E7" s="2">
        <v>1.1419576201734767</v>
      </c>
      <c r="F7" s="2">
        <v>1.570629848804636</v>
      </c>
      <c r="G7" s="2">
        <v>1.0397369125342724</v>
      </c>
      <c r="H7" s="2">
        <v>1.3026474452454524</v>
      </c>
    </row>
    <row r="8" spans="1:8" x14ac:dyDescent="0.25">
      <c r="A8" s="4" t="s">
        <v>34</v>
      </c>
      <c r="B8" s="3">
        <v>0.91666666666666663</v>
      </c>
      <c r="C8" s="2">
        <v>2.2337135953205922</v>
      </c>
      <c r="D8" s="2">
        <v>0.93565221077128813</v>
      </c>
      <c r="E8" s="2">
        <v>1.0238703743680437</v>
      </c>
      <c r="F8" s="2">
        <v>1.62004616485359</v>
      </c>
      <c r="G8" s="2">
        <v>1.0847163057973606</v>
      </c>
      <c r="H8" s="2">
        <v>1.3758573836183536</v>
      </c>
    </row>
    <row r="9" spans="1:8" x14ac:dyDescent="0.25">
      <c r="A9" s="5">
        <f>A5*1000</f>
        <v>24.26</v>
      </c>
      <c r="B9" s="3">
        <v>1.0833333333333333</v>
      </c>
      <c r="C9" s="2">
        <v>2.1076703008304403</v>
      </c>
      <c r="D9" s="2">
        <v>1.0277560968930559</v>
      </c>
      <c r="E9" s="2">
        <v>0.98295173682203452</v>
      </c>
      <c r="F9" s="2">
        <v>1.6035685141306746</v>
      </c>
      <c r="G9" s="2">
        <v>1.0541803503546676</v>
      </c>
      <c r="H9" s="2">
        <v>1.3726507998129209</v>
      </c>
    </row>
    <row r="10" spans="1:8" x14ac:dyDescent="0.25">
      <c r="B10" s="3">
        <v>1.25</v>
      </c>
      <c r="C10" s="2">
        <v>2.011523202937612</v>
      </c>
      <c r="D10" s="2">
        <v>1.0678552250933397</v>
      </c>
      <c r="E10" s="2">
        <v>0.92163030380278121</v>
      </c>
      <c r="F10" s="2">
        <v>1.6151110545023803</v>
      </c>
      <c r="G10" s="2">
        <v>1.0162986904138609</v>
      </c>
      <c r="H10" s="2">
        <v>1.3713621161326246</v>
      </c>
    </row>
    <row r="11" spans="1:8" x14ac:dyDescent="0.25">
      <c r="B11" s="3">
        <v>1.4166666666666667</v>
      </c>
      <c r="C11" s="2">
        <v>1.9788767959448694</v>
      </c>
      <c r="D11" s="2">
        <v>1.1428817240478248</v>
      </c>
      <c r="E11" s="2">
        <v>0.91921366464038801</v>
      </c>
      <c r="F11" s="2">
        <v>1.6367050271900478</v>
      </c>
      <c r="G11" s="2">
        <v>1.0367920016977741</v>
      </c>
      <c r="H11" s="2">
        <v>1.4654814009801955</v>
      </c>
    </row>
    <row r="12" spans="1:8" x14ac:dyDescent="0.25">
      <c r="B12" s="3">
        <v>1.5833333333333333</v>
      </c>
      <c r="C12" s="2">
        <v>1.9944486430092208</v>
      </c>
      <c r="D12" s="2">
        <v>1.1816678239415548</v>
      </c>
      <c r="E12" s="2">
        <v>0.89048547436190706</v>
      </c>
      <c r="F12" s="2">
        <v>1.6577443673621586</v>
      </c>
      <c r="G12" s="2">
        <v>1.041950418545194</v>
      </c>
      <c r="H12" s="2">
        <v>1.3361804466447174</v>
      </c>
    </row>
    <row r="13" spans="1:8" x14ac:dyDescent="0.25">
      <c r="B13" s="3">
        <v>1.75</v>
      </c>
      <c r="C13" s="2">
        <v>1.9675971648919106</v>
      </c>
      <c r="D13" s="2">
        <v>1.2447622001374328</v>
      </c>
      <c r="E13" s="2">
        <v>0.85029859466820068</v>
      </c>
      <c r="F13" s="2">
        <v>1.6622133133324637</v>
      </c>
      <c r="G13" s="2">
        <v>1.0338011099620454</v>
      </c>
      <c r="H13" s="2">
        <v>1.4452980734803405</v>
      </c>
    </row>
    <row r="14" spans="1:8" x14ac:dyDescent="0.25">
      <c r="B14" s="3">
        <v>1.9166666666666667</v>
      </c>
      <c r="C14" s="2">
        <v>1.9642806161349973</v>
      </c>
      <c r="D14" s="2">
        <v>1.2955062950809533</v>
      </c>
      <c r="E14" s="2">
        <v>0.8442325167636725</v>
      </c>
      <c r="F14" s="2">
        <v>1.6594704405688168</v>
      </c>
      <c r="G14" s="2">
        <v>0.97071975854657577</v>
      </c>
      <c r="H14" s="2">
        <v>1.4144725178413229</v>
      </c>
    </row>
    <row r="15" spans="1:8" x14ac:dyDescent="0.25">
      <c r="B15" s="3">
        <v>2.0833333333333335</v>
      </c>
      <c r="C15" s="2">
        <v>1.9709026923782786</v>
      </c>
      <c r="D15" s="2">
        <v>1.3334840424230452</v>
      </c>
      <c r="E15" s="2">
        <v>0.83487264716699661</v>
      </c>
      <c r="F15" s="2">
        <v>1.6690056709736218</v>
      </c>
      <c r="G15" s="2">
        <v>0.96229075992610902</v>
      </c>
      <c r="H15" s="2">
        <v>1.4915454821760521</v>
      </c>
    </row>
    <row r="16" spans="1:8" x14ac:dyDescent="0.25">
      <c r="B16" s="3">
        <v>2.25</v>
      </c>
      <c r="C16" s="2">
        <v>1.9183207399940716</v>
      </c>
      <c r="D16" s="2">
        <v>1.3673655595509169</v>
      </c>
      <c r="E16" s="2">
        <v>0.81545871101551171</v>
      </c>
      <c r="F16" s="2">
        <v>1.6559253174430146</v>
      </c>
      <c r="G16" s="2">
        <v>0.90850776433462654</v>
      </c>
      <c r="H16" s="2">
        <v>1.5389151952036646</v>
      </c>
    </row>
    <row r="17" spans="2:8" x14ac:dyDescent="0.25">
      <c r="B17" s="3">
        <v>2.4166666666666665</v>
      </c>
      <c r="C17" s="2">
        <v>1.934076195442106</v>
      </c>
      <c r="D17" s="2">
        <v>1.4220522978145989</v>
      </c>
      <c r="E17" s="2">
        <v>0.80836337325333929</v>
      </c>
      <c r="F17" s="2">
        <v>1.6640323257406275</v>
      </c>
      <c r="G17" s="2">
        <v>0.96741761975377283</v>
      </c>
      <c r="H17" s="2">
        <v>1.4807247743722476</v>
      </c>
    </row>
    <row r="18" spans="2:8" x14ac:dyDescent="0.25">
      <c r="B18" s="3">
        <v>2.5833333333333335</v>
      </c>
      <c r="C18" s="2">
        <v>1.9343640665032387</v>
      </c>
      <c r="D18" s="2">
        <v>1.4669977179272844</v>
      </c>
      <c r="E18" s="2">
        <v>0.7944031319164897</v>
      </c>
      <c r="F18" s="2">
        <v>1.59030305026463</v>
      </c>
      <c r="G18" s="2">
        <v>0.93358556750868693</v>
      </c>
      <c r="H18" s="2">
        <v>1.4454463023543651</v>
      </c>
    </row>
    <row r="19" spans="2:8" x14ac:dyDescent="0.25">
      <c r="B19" s="3">
        <v>2.75</v>
      </c>
      <c r="C19" s="2">
        <v>1.9640001323169334</v>
      </c>
      <c r="D19" s="2">
        <v>1.4955031689118794</v>
      </c>
      <c r="E19" s="2">
        <v>0.77852393439940371</v>
      </c>
      <c r="F19" s="2">
        <v>1.6015884347154563</v>
      </c>
      <c r="G19" s="2">
        <v>1.0040315797777029</v>
      </c>
      <c r="H19" s="2">
        <v>1.5759845140260906</v>
      </c>
    </row>
    <row r="20" spans="2:8" x14ac:dyDescent="0.25">
      <c r="B20" s="3">
        <v>3</v>
      </c>
      <c r="C20" s="2">
        <v>1.9709991966354583</v>
      </c>
      <c r="D20" s="2">
        <v>1.5315915713626385</v>
      </c>
      <c r="E20" s="2">
        <v>0.76974668716481121</v>
      </c>
      <c r="F20" s="2">
        <v>1.6209978099552396</v>
      </c>
      <c r="G20" s="2">
        <v>0.98221731871520468</v>
      </c>
      <c r="H20" s="2">
        <v>1.3954477956221101</v>
      </c>
    </row>
    <row r="21" spans="2:8" x14ac:dyDescent="0.25">
      <c r="B21" s="3">
        <v>3.4166666666666665</v>
      </c>
      <c r="C21" s="2">
        <v>1.9209544252515569</v>
      </c>
      <c r="D21" s="2">
        <v>1.5655453863675461</v>
      </c>
      <c r="E21" s="2">
        <v>0.73835061492509946</v>
      </c>
      <c r="F21" s="2">
        <v>1.5633108971982204</v>
      </c>
      <c r="G21" s="2">
        <v>0.96676854608495622</v>
      </c>
      <c r="H21" s="2">
        <v>1.512179546456105</v>
      </c>
    </row>
    <row r="22" spans="2:8" x14ac:dyDescent="0.25">
      <c r="B22" s="3">
        <v>4.041666666666667</v>
      </c>
      <c r="C22" s="2">
        <v>1.9656845919310024</v>
      </c>
      <c r="D22" s="2">
        <v>1.6456678415470161</v>
      </c>
      <c r="E22" s="2">
        <v>0.72215122277209021</v>
      </c>
      <c r="F22" s="2">
        <v>1.5360695009102332</v>
      </c>
      <c r="G22" s="2">
        <v>0.91426704446836426</v>
      </c>
      <c r="H22" s="2">
        <v>1.5007144968121522</v>
      </c>
    </row>
    <row r="23" spans="2:8" x14ac:dyDescent="0.25">
      <c r="B23" s="3">
        <v>5.166666666666667</v>
      </c>
      <c r="C23" s="2">
        <v>1.9285251448105349</v>
      </c>
      <c r="D23" s="2">
        <v>1.7213616142559849</v>
      </c>
      <c r="E23" s="2">
        <v>0.69416820082390063</v>
      </c>
      <c r="F23" s="2">
        <v>1.4573809682969396</v>
      </c>
      <c r="G23" s="2">
        <v>0.95679921169215854</v>
      </c>
      <c r="H23" s="2">
        <v>1.417730527990805</v>
      </c>
    </row>
    <row r="24" spans="2:8" x14ac:dyDescent="0.25">
      <c r="B24" s="3">
        <v>6.916666666666667</v>
      </c>
      <c r="C24" s="2">
        <v>1.9441114820035916</v>
      </c>
      <c r="D24" s="2">
        <v>1.7900709994225121</v>
      </c>
      <c r="E24" s="2">
        <v>0.64631408097860954</v>
      </c>
      <c r="F24" s="2">
        <v>1.3372858129539362</v>
      </c>
      <c r="G24" s="2">
        <v>0.93224651716953622</v>
      </c>
      <c r="H24" s="2">
        <v>1.3836348618860586</v>
      </c>
    </row>
    <row r="25" spans="2:8" x14ac:dyDescent="0.25">
      <c r="B25" s="3">
        <v>9.6666666666666661</v>
      </c>
      <c r="C25" s="2">
        <v>1.9059055245121304</v>
      </c>
      <c r="D25" s="2">
        <v>1.8041419117642956</v>
      </c>
      <c r="E25" s="2">
        <v>0.60944882551946633</v>
      </c>
      <c r="F25" s="2">
        <v>1.2266528638172198</v>
      </c>
      <c r="G25" s="2">
        <v>0.9307826923018504</v>
      </c>
      <c r="H25" s="2">
        <v>1.3520439612444235</v>
      </c>
    </row>
    <row r="26" spans="2:8" x14ac:dyDescent="0.25">
      <c r="B26" s="3">
        <v>13.916666666666666</v>
      </c>
      <c r="C26" s="2">
        <v>1.8570691787384466</v>
      </c>
      <c r="D26" s="2">
        <v>1.7388733613329486</v>
      </c>
      <c r="E26" s="2">
        <v>0.5652180549244501</v>
      </c>
      <c r="F26" s="2">
        <v>1.0902712433530182</v>
      </c>
      <c r="G26" s="2">
        <v>0.91380940022263712</v>
      </c>
      <c r="H26" s="2">
        <v>1.2873163445606102</v>
      </c>
    </row>
    <row r="27" spans="2:8" x14ac:dyDescent="0.25">
      <c r="B27" s="3">
        <v>17.916666666666668</v>
      </c>
      <c r="C27" s="2">
        <v>1.7949738633384478</v>
      </c>
      <c r="D27" s="2">
        <v>1.620634953536833</v>
      </c>
      <c r="E27" s="2">
        <v>0.52852552028693922</v>
      </c>
      <c r="F27" s="2">
        <v>0.99768024236279607</v>
      </c>
      <c r="G27" s="2">
        <v>0.90113906258046983</v>
      </c>
      <c r="H27" s="2">
        <v>1.139625934608882</v>
      </c>
    </row>
    <row r="28" spans="2:8" x14ac:dyDescent="0.25">
      <c r="B28" s="3">
        <v>19.916666666666668</v>
      </c>
      <c r="C28" s="2">
        <v>1.7667008406734659</v>
      </c>
      <c r="D28" s="2">
        <v>1.5726578602950794</v>
      </c>
      <c r="E28" s="2">
        <v>0.51581107729455977</v>
      </c>
      <c r="F28" s="2">
        <v>0.97174188950290341</v>
      </c>
      <c r="G28" s="2">
        <v>0.89206899616292323</v>
      </c>
      <c r="H28" s="2">
        <v>1.1236595673210767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FA56-B5C7-4A36-90D1-23547BF88886}">
  <dimension ref="A2:H26"/>
  <sheetViews>
    <sheetView topLeftCell="A22" workbookViewId="0">
      <selection activeCell="G56" sqref="G56"/>
    </sheetView>
  </sheetViews>
  <sheetFormatPr defaultRowHeight="15" x14ac:dyDescent="0.25"/>
  <cols>
    <col min="1" max="1" width="10" bestFit="1" customWidth="1"/>
    <col min="2" max="2" width="14" customWidth="1"/>
  </cols>
  <sheetData>
    <row r="2" spans="1:8" x14ac:dyDescent="0.25">
      <c r="A2" s="4" t="s">
        <v>33</v>
      </c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1:8" x14ac:dyDescent="0.25">
      <c r="A3" s="5">
        <f>Info!H10</f>
        <v>149383445.01954547</v>
      </c>
      <c r="B3" s="3">
        <v>8.3333333333333329E-2</v>
      </c>
      <c r="C3" s="2">
        <v>0.15040471637643832</v>
      </c>
      <c r="D3" s="2">
        <v>3.6997433382105149E-2</v>
      </c>
      <c r="E3" s="2">
        <v>5.7893714098429319E-2</v>
      </c>
      <c r="F3" s="2">
        <v>9.5727958664555846E-3</v>
      </c>
      <c r="G3" s="2">
        <v>3.6111786679535863E-4</v>
      </c>
      <c r="H3" s="2">
        <v>0.57143644658101844</v>
      </c>
    </row>
    <row r="4" spans="1:8" x14ac:dyDescent="0.25">
      <c r="A4" s="4" t="s">
        <v>9</v>
      </c>
      <c r="B4" s="3">
        <v>0.25</v>
      </c>
      <c r="C4" s="2">
        <v>5.5983670144109832</v>
      </c>
      <c r="D4" s="2">
        <v>1.2829308721252515</v>
      </c>
      <c r="E4" s="2">
        <v>3.1604485981711532</v>
      </c>
      <c r="F4" s="2">
        <v>0.50144174220375681</v>
      </c>
      <c r="G4" s="2">
        <v>0.41872113138317235</v>
      </c>
      <c r="H4" s="2">
        <v>7.2179356946743471</v>
      </c>
    </row>
    <row r="5" spans="1:8" x14ac:dyDescent="0.25">
      <c r="A5" s="5">
        <f>Info!G10</f>
        <v>2.4500000000000001E-2</v>
      </c>
      <c r="B5" s="3">
        <v>0.41666666666666669</v>
      </c>
      <c r="C5" s="2">
        <v>5.1643344513949367</v>
      </c>
      <c r="D5" s="2">
        <v>1.6750032244587831</v>
      </c>
      <c r="E5" s="2">
        <v>3.3718006308101716</v>
      </c>
      <c r="F5" s="2">
        <v>1.0392749152939063</v>
      </c>
      <c r="G5" s="2">
        <v>1.2186486615446641</v>
      </c>
      <c r="H5" s="2">
        <v>3.9273063352049422</v>
      </c>
    </row>
    <row r="6" spans="1:8" x14ac:dyDescent="0.25">
      <c r="A6" s="4" t="s">
        <v>32</v>
      </c>
      <c r="B6" s="3">
        <v>0.58333333333333337</v>
      </c>
      <c r="C6" s="2">
        <v>3.5252492109155562</v>
      </c>
      <c r="D6" s="2">
        <v>1.5656794081626522</v>
      </c>
      <c r="E6" s="2">
        <v>2.2062880785811108</v>
      </c>
      <c r="F6" s="2">
        <v>1.1458835626002812</v>
      </c>
      <c r="G6" s="2">
        <v>1.5256120896273426</v>
      </c>
      <c r="H6" s="2">
        <v>2.1906640990719048</v>
      </c>
    </row>
    <row r="7" spans="1:8" x14ac:dyDescent="0.25">
      <c r="A7" s="5">
        <f>A3/1000</f>
        <v>149383.44501954547</v>
      </c>
      <c r="B7" s="3">
        <v>0.75</v>
      </c>
      <c r="C7" s="2">
        <v>2.7927079623676856</v>
      </c>
      <c r="D7" s="2">
        <v>1.6299924570667188</v>
      </c>
      <c r="E7" s="2">
        <v>1.7051110619732515</v>
      </c>
      <c r="F7" s="2">
        <v>1.2680482265268109</v>
      </c>
      <c r="G7" s="2">
        <v>1.7039339956559165</v>
      </c>
      <c r="H7" s="2">
        <v>1.8780166702092944</v>
      </c>
    </row>
    <row r="8" spans="1:8" x14ac:dyDescent="0.25">
      <c r="A8" s="4" t="s">
        <v>34</v>
      </c>
      <c r="B8" s="3">
        <v>0.91666666666666663</v>
      </c>
      <c r="C8" s="2">
        <v>2.0165165907278833</v>
      </c>
      <c r="D8" s="2">
        <v>1.5159266857439961</v>
      </c>
      <c r="E8" s="2">
        <v>1.2874195294320385</v>
      </c>
      <c r="F8" s="2">
        <v>1.1728224357563628</v>
      </c>
      <c r="G8" s="2">
        <v>1.4026169115833766</v>
      </c>
      <c r="H8" s="2">
        <v>1.6403042517056659</v>
      </c>
    </row>
    <row r="9" spans="1:8" x14ac:dyDescent="0.25">
      <c r="A9" s="5">
        <f>A5*1000</f>
        <v>24.5</v>
      </c>
      <c r="B9" s="3">
        <v>1.0833333333333333</v>
      </c>
      <c r="C9" s="2">
        <v>1.9489030936654845</v>
      </c>
      <c r="D9" s="2">
        <v>1.633826098575154</v>
      </c>
      <c r="E9" s="2">
        <v>1.2394333314094792</v>
      </c>
      <c r="F9" s="2">
        <v>1.2556984298725793</v>
      </c>
      <c r="G9" s="2">
        <v>1.5286448361103329</v>
      </c>
      <c r="H9" s="2">
        <v>1.590678873210545</v>
      </c>
    </row>
    <row r="10" spans="1:8" x14ac:dyDescent="0.25">
      <c r="B10" s="3">
        <v>1.25</v>
      </c>
      <c r="C10" s="2">
        <v>2.0227165540697301</v>
      </c>
      <c r="D10" s="2">
        <v>1.9121543646461365</v>
      </c>
      <c r="E10" s="2">
        <v>1.3418487693751671</v>
      </c>
      <c r="F10" s="2">
        <v>1.4907834548691921</v>
      </c>
      <c r="G10" s="2">
        <v>1.7228577251436794</v>
      </c>
      <c r="H10" s="2">
        <v>1.8327014078713944</v>
      </c>
    </row>
    <row r="11" spans="1:8" x14ac:dyDescent="0.25">
      <c r="B11" s="3">
        <v>1.4166666666666667</v>
      </c>
      <c r="C11" s="2">
        <v>2.0950745950165417</v>
      </c>
      <c r="D11" s="2">
        <v>1.8923913215484645</v>
      </c>
      <c r="E11" s="2">
        <v>1.3219478497946135</v>
      </c>
      <c r="F11" s="2">
        <v>1.4109682859698542</v>
      </c>
      <c r="G11" s="2">
        <v>1.5162087338082544</v>
      </c>
      <c r="H11" s="2">
        <v>2.2636146191149669</v>
      </c>
    </row>
    <row r="12" spans="1:8" x14ac:dyDescent="0.25">
      <c r="B12" s="3">
        <v>1.5833333333333333</v>
      </c>
      <c r="C12" s="2">
        <v>2.1070658957913069</v>
      </c>
      <c r="D12" s="2">
        <v>1.9226844665044394</v>
      </c>
      <c r="E12" s="2">
        <v>1.3459004912806352</v>
      </c>
      <c r="F12" s="2">
        <v>1.4764389413776227</v>
      </c>
      <c r="G12" s="2">
        <v>1.6224207718685899</v>
      </c>
      <c r="H12" s="2">
        <v>2.1363776284463349</v>
      </c>
    </row>
    <row r="13" spans="1:8" x14ac:dyDescent="0.25">
      <c r="B13" s="3">
        <v>1.75</v>
      </c>
      <c r="C13" s="2">
        <v>1.932442086646412</v>
      </c>
      <c r="D13" s="2">
        <v>1.9693884740173677</v>
      </c>
      <c r="E13" s="2">
        <v>1.2657575111503165</v>
      </c>
      <c r="F13" s="2">
        <v>1.5298087805184784</v>
      </c>
      <c r="G13" s="2">
        <v>1.611825091133734</v>
      </c>
      <c r="H13" s="2">
        <v>1.6579842563384044</v>
      </c>
    </row>
    <row r="14" spans="1:8" x14ac:dyDescent="0.25">
      <c r="B14" s="3">
        <v>1.9166666666666667</v>
      </c>
      <c r="C14" s="2">
        <v>1.9414185928671952</v>
      </c>
      <c r="D14" s="2">
        <v>2.063609039259108</v>
      </c>
      <c r="E14" s="2">
        <v>1.2688162057462284</v>
      </c>
      <c r="F14" s="2">
        <v>1.6284961302115524</v>
      </c>
      <c r="G14" s="2">
        <v>1.724733760931737</v>
      </c>
      <c r="H14" s="2">
        <v>1.8983699965072802</v>
      </c>
    </row>
    <row r="15" spans="1:8" x14ac:dyDescent="0.25">
      <c r="B15" s="3">
        <v>2.0833333333333335</v>
      </c>
      <c r="C15" s="2">
        <v>2.0553137736301901</v>
      </c>
      <c r="D15" s="2">
        <v>2.2086521982863019</v>
      </c>
      <c r="E15" s="2">
        <v>1.2901607792167546</v>
      </c>
      <c r="F15" s="2">
        <v>1.7358290594086407</v>
      </c>
      <c r="G15" s="2">
        <v>1.7765980276246511</v>
      </c>
      <c r="H15" s="2">
        <v>1.7254077248404338</v>
      </c>
    </row>
    <row r="16" spans="1:8" x14ac:dyDescent="0.25">
      <c r="B16" s="3">
        <v>2.25</v>
      </c>
      <c r="C16" s="2">
        <v>2.0262915243178066</v>
      </c>
      <c r="D16" s="2">
        <v>2.2871228843450297</v>
      </c>
      <c r="E16" s="2">
        <v>1.321218911403979</v>
      </c>
      <c r="F16" s="2">
        <v>1.7923243364749568</v>
      </c>
      <c r="G16" s="2">
        <v>1.7944266676299179</v>
      </c>
      <c r="H16" s="2">
        <v>1.8323897936895559</v>
      </c>
    </row>
    <row r="17" spans="2:8" x14ac:dyDescent="0.25">
      <c r="B17" s="3">
        <v>2.4166666666666665</v>
      </c>
      <c r="C17" s="2">
        <v>1.98998473309144</v>
      </c>
      <c r="D17" s="2">
        <v>2.373915443947626</v>
      </c>
      <c r="E17" s="2">
        <v>1.2902365454169418</v>
      </c>
      <c r="F17" s="2">
        <v>1.8033068168414079</v>
      </c>
      <c r="G17" s="2">
        <v>1.6154317607444761</v>
      </c>
      <c r="H17" s="2">
        <v>1.8404753616709473</v>
      </c>
    </row>
    <row r="18" spans="2:8" x14ac:dyDescent="0.25">
      <c r="B18" s="3">
        <v>2.5833333333333335</v>
      </c>
      <c r="C18" s="2">
        <v>1.9518943246110658</v>
      </c>
      <c r="D18" s="2">
        <v>2.3579482609429232</v>
      </c>
      <c r="E18" s="2">
        <v>1.2740461097118103</v>
      </c>
      <c r="F18" s="2">
        <v>1.7493974507101988</v>
      </c>
      <c r="G18" s="2">
        <v>1.7310847475947897</v>
      </c>
      <c r="H18" s="2">
        <v>1.9158039899438304</v>
      </c>
    </row>
    <row r="19" spans="2:8" x14ac:dyDescent="0.25">
      <c r="B19" s="3">
        <v>2.75</v>
      </c>
      <c r="C19" s="2">
        <v>1.6643476085082223</v>
      </c>
      <c r="D19" s="2">
        <v>2.0190590849510572</v>
      </c>
      <c r="E19" s="2">
        <v>1.0810512039059641</v>
      </c>
      <c r="F19" s="2">
        <v>1.4986581681303979</v>
      </c>
      <c r="G19" s="2">
        <v>1.4778491028113241</v>
      </c>
      <c r="H19" s="2">
        <v>1.6981824857955861</v>
      </c>
    </row>
    <row r="20" spans="2:8" x14ac:dyDescent="0.25">
      <c r="B20" s="3">
        <v>3</v>
      </c>
      <c r="C20" s="2">
        <v>1.7793161558010824</v>
      </c>
      <c r="D20" s="2">
        <v>2.1959560775665539</v>
      </c>
      <c r="E20" s="2">
        <v>1.1410510296954099</v>
      </c>
      <c r="F20" s="2">
        <v>1.6156983227319497</v>
      </c>
      <c r="G20" s="2">
        <v>1.6079952960923547</v>
      </c>
      <c r="H20" s="2">
        <v>1.5607114293655175</v>
      </c>
    </row>
    <row r="21" spans="2:8" x14ac:dyDescent="0.25">
      <c r="B21" s="3">
        <v>3.4166666666666665</v>
      </c>
      <c r="C21" s="2">
        <v>1.8619452437323791</v>
      </c>
      <c r="D21" s="2">
        <v>2.3655269440115316</v>
      </c>
      <c r="E21" s="2">
        <v>1.1882774391953175</v>
      </c>
      <c r="F21" s="2">
        <v>1.7381287171281092</v>
      </c>
      <c r="G21" s="2">
        <v>1.6103130441631313</v>
      </c>
      <c r="H21" s="2">
        <v>1.7252273166298959</v>
      </c>
    </row>
    <row r="22" spans="2:8" x14ac:dyDescent="0.25">
      <c r="B22" s="3">
        <v>4.041666666666667</v>
      </c>
      <c r="C22" s="2">
        <v>1.814396079843632</v>
      </c>
      <c r="D22" s="2">
        <v>2.3675919744569041</v>
      </c>
      <c r="E22" s="2">
        <v>1.1461494300161439</v>
      </c>
      <c r="F22" s="2">
        <v>1.6933025253762464</v>
      </c>
      <c r="G22" s="2">
        <v>1.5860777510653834</v>
      </c>
      <c r="H22" s="2">
        <v>1.6899329103500691</v>
      </c>
    </row>
    <row r="23" spans="2:8" x14ac:dyDescent="0.25">
      <c r="B23" s="3">
        <v>5.166666666666667</v>
      </c>
      <c r="C23" s="2">
        <v>1.8240351663790348</v>
      </c>
      <c r="D23" s="2">
        <v>2.4036772808192972</v>
      </c>
      <c r="E23" s="2">
        <v>1.1136664455906267</v>
      </c>
      <c r="F23" s="2">
        <v>1.6886936504342478</v>
      </c>
      <c r="G23" s="2">
        <v>1.5816744763724349</v>
      </c>
      <c r="H23" s="2">
        <v>1.5877185384830783</v>
      </c>
    </row>
    <row r="24" spans="2:8" x14ac:dyDescent="0.25">
      <c r="B24" s="3">
        <v>6.916666666666667</v>
      </c>
      <c r="C24" s="2">
        <v>1.8718795015532896</v>
      </c>
      <c r="D24" s="2">
        <v>2.5099491141969708</v>
      </c>
      <c r="E24" s="2">
        <v>1.1210713673432029</v>
      </c>
      <c r="F24" s="2">
        <v>1.6834717992351547</v>
      </c>
      <c r="G24" s="2">
        <v>1.6067608288026503</v>
      </c>
      <c r="H24" s="2">
        <v>1.6685463370280924</v>
      </c>
    </row>
    <row r="25" spans="2:8" x14ac:dyDescent="0.25">
      <c r="B25" s="3">
        <v>8.6666666666666661</v>
      </c>
      <c r="C25" s="2">
        <v>1.7670084395259662</v>
      </c>
      <c r="D25" s="2">
        <v>2.4081787438288833</v>
      </c>
      <c r="E25" s="2">
        <v>1.0153349018905999</v>
      </c>
      <c r="F25" s="2">
        <v>1.543478935827407</v>
      </c>
      <c r="G25" s="2">
        <v>1.4983692783307661</v>
      </c>
      <c r="H25" s="2">
        <v>1.5313868947798621</v>
      </c>
    </row>
    <row r="26" spans="2:8" x14ac:dyDescent="0.25">
      <c r="B26" s="3">
        <v>9.9166666666666661</v>
      </c>
      <c r="C26" s="2">
        <v>1.7506233951880228</v>
      </c>
      <c r="D26" s="2">
        <v>2.3688009928724076</v>
      </c>
      <c r="E26" s="2">
        <v>1.0028575421988608</v>
      </c>
      <c r="F26" s="2">
        <v>1.4990797109391862</v>
      </c>
      <c r="G26" s="2">
        <v>1.4918488655609805</v>
      </c>
      <c r="H26" s="2">
        <v>1.5436103710811424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3214-594B-4C4F-B344-8D31A88FD632}">
  <dimension ref="A2:H26"/>
  <sheetViews>
    <sheetView tabSelected="1" topLeftCell="A24" workbookViewId="0">
      <selection activeCell="B27" sqref="B27:H55"/>
    </sheetView>
  </sheetViews>
  <sheetFormatPr defaultRowHeight="15" x14ac:dyDescent="0.25"/>
  <cols>
    <col min="2" max="2" width="14.5703125" bestFit="1" customWidth="1"/>
    <col min="8" max="8" width="10.7109375" customWidth="1"/>
  </cols>
  <sheetData>
    <row r="2" spans="1:8" x14ac:dyDescent="0.25">
      <c r="A2" s="4" t="s">
        <v>33</v>
      </c>
      <c r="B2" s="1" t="s">
        <v>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6</v>
      </c>
    </row>
    <row r="3" spans="1:8" x14ac:dyDescent="0.25">
      <c r="A3" s="5">
        <f>Info!H11</f>
        <v>39513770.916818179</v>
      </c>
      <c r="B3" s="3">
        <v>8.3333333333333329E-2</v>
      </c>
      <c r="C3" s="2">
        <v>1.1093742229583647</v>
      </c>
      <c r="D3" s="2">
        <v>1.2965998745438276</v>
      </c>
      <c r="E3" s="2">
        <v>0.49346601344496827</v>
      </c>
      <c r="F3" s="2">
        <v>0.87793565559784925</v>
      </c>
      <c r="G3" s="2">
        <v>0.89939984598821798</v>
      </c>
      <c r="H3" s="2">
        <v>1.281399467203197</v>
      </c>
    </row>
    <row r="4" spans="1:8" x14ac:dyDescent="0.25">
      <c r="A4" s="4" t="s">
        <v>9</v>
      </c>
      <c r="B4" s="3">
        <v>0.25</v>
      </c>
      <c r="C4" s="2">
        <v>3.3773844361991414</v>
      </c>
      <c r="D4" s="2">
        <v>1.8771437249976528</v>
      </c>
      <c r="E4" s="2">
        <v>1.6115360922664279</v>
      </c>
      <c r="F4" s="2">
        <v>1.2851388960927113</v>
      </c>
      <c r="G4" s="2">
        <v>1.0700993618405292</v>
      </c>
      <c r="H4" s="2">
        <v>4.5100685372488414</v>
      </c>
    </row>
    <row r="5" spans="1:8" x14ac:dyDescent="0.25">
      <c r="A5" s="5">
        <f>Info!G11</f>
        <v>2.4500000000000001E-2</v>
      </c>
      <c r="B5" s="3">
        <v>0.41666666666666669</v>
      </c>
      <c r="C5" s="2">
        <v>3.2391181760135148</v>
      </c>
      <c r="D5" s="2">
        <v>2.0582989557922238</v>
      </c>
      <c r="E5" s="2">
        <v>1.5660123134859427</v>
      </c>
      <c r="F5" s="2">
        <v>1.6103725891146587</v>
      </c>
      <c r="G5" s="2">
        <v>1.2585110890247666</v>
      </c>
      <c r="H5" s="2">
        <v>1.6353599897117441</v>
      </c>
    </row>
    <row r="6" spans="1:8" x14ac:dyDescent="0.25">
      <c r="A6" s="4" t="s">
        <v>32</v>
      </c>
      <c r="B6" s="3">
        <v>0.58333333333333337</v>
      </c>
      <c r="C6" s="2">
        <v>3.0328998449244979</v>
      </c>
      <c r="D6" s="2">
        <v>2.0022240662767579</v>
      </c>
      <c r="E6" s="2">
        <v>1.4193302910917429</v>
      </c>
      <c r="F6" s="2">
        <v>1.5207929778330274</v>
      </c>
      <c r="G6" s="2">
        <v>1.2365611008845345</v>
      </c>
      <c r="H6" s="2">
        <v>1.4920322366627563</v>
      </c>
    </row>
    <row r="7" spans="1:8" x14ac:dyDescent="0.25">
      <c r="A7" s="5">
        <f>A3/1000</f>
        <v>39513.770916818183</v>
      </c>
      <c r="B7" s="3">
        <v>0.75</v>
      </c>
      <c r="C7" s="2">
        <v>2.9227239834466192</v>
      </c>
      <c r="D7" s="2">
        <v>2.0509667355237529</v>
      </c>
      <c r="E7" s="2">
        <v>1.4558076481892026</v>
      </c>
      <c r="F7" s="2">
        <v>1.5495424045681123</v>
      </c>
      <c r="G7" s="2">
        <v>1.2088573553902247</v>
      </c>
      <c r="H7" s="2">
        <v>1.6111599455799652</v>
      </c>
    </row>
    <row r="8" spans="1:8" x14ac:dyDescent="0.25">
      <c r="A8" s="4" t="s">
        <v>34</v>
      </c>
      <c r="B8" s="3">
        <v>0.91666666666666663</v>
      </c>
      <c r="C8" s="2">
        <v>2.7577129691542619</v>
      </c>
      <c r="D8" s="2">
        <v>1.9729935553130877</v>
      </c>
      <c r="E8" s="2">
        <v>1.40160727809523</v>
      </c>
      <c r="F8" s="2">
        <v>1.5562560151612004</v>
      </c>
      <c r="G8" s="2">
        <v>1.1776451038666662</v>
      </c>
      <c r="H8" s="2">
        <v>1.7545000993689646</v>
      </c>
    </row>
    <row r="9" spans="1:8" x14ac:dyDescent="0.25">
      <c r="A9" s="5">
        <f>A5*1000</f>
        <v>24.5</v>
      </c>
      <c r="B9" s="3">
        <v>1.0833333333333333</v>
      </c>
      <c r="C9" s="2">
        <v>2.9124938075833491</v>
      </c>
      <c r="D9" s="2">
        <v>2.3008699371768526</v>
      </c>
      <c r="E9" s="2">
        <v>1.474144473634825</v>
      </c>
      <c r="F9" s="2">
        <v>1.6678528613159962</v>
      </c>
      <c r="G9" s="2">
        <v>1.2337280389822511</v>
      </c>
      <c r="H9" s="2">
        <v>3.0518159163764853</v>
      </c>
    </row>
    <row r="10" spans="1:8" x14ac:dyDescent="0.25">
      <c r="B10" s="3">
        <v>1.25</v>
      </c>
      <c r="C10" s="2">
        <v>3.4517863279140291</v>
      </c>
      <c r="D10" s="2">
        <v>2.6282846314295205</v>
      </c>
      <c r="E10" s="2">
        <v>1.6133600135684902</v>
      </c>
      <c r="F10" s="2">
        <v>1.7451846975746161</v>
      </c>
      <c r="G10" s="2">
        <v>1.2717676958695727</v>
      </c>
      <c r="H10" s="2">
        <v>2.4259195661632091</v>
      </c>
    </row>
    <row r="11" spans="1:8" x14ac:dyDescent="0.25">
      <c r="B11" s="3">
        <v>1.4166666666666667</v>
      </c>
      <c r="C11" s="2">
        <v>3.2717628419760589</v>
      </c>
      <c r="D11" s="2">
        <v>2.5884065152325846</v>
      </c>
      <c r="E11" s="2">
        <v>1.6666923324817189</v>
      </c>
      <c r="F11" s="2">
        <v>1.7380019217242049</v>
      </c>
      <c r="G11" s="2">
        <v>1.234253723092323</v>
      </c>
      <c r="H11" s="2">
        <v>2.2440131109395023</v>
      </c>
    </row>
    <row r="12" spans="1:8" x14ac:dyDescent="0.25">
      <c r="B12" s="3">
        <v>1.5833333333333333</v>
      </c>
      <c r="C12" s="2">
        <v>3.1791351412004247</v>
      </c>
      <c r="D12" s="2">
        <v>2.5989766021999672</v>
      </c>
      <c r="E12" s="2">
        <v>1.6557838814025398</v>
      </c>
      <c r="F12" s="2">
        <v>1.8066438284333812</v>
      </c>
      <c r="G12" s="2">
        <v>1.2861033717075601</v>
      </c>
      <c r="H12" s="2">
        <v>2.0998979108998057</v>
      </c>
    </row>
    <row r="13" spans="1:8" x14ac:dyDescent="0.25">
      <c r="B13" s="3">
        <v>1.75</v>
      </c>
      <c r="C13" s="2">
        <v>2.9100752044537925</v>
      </c>
      <c r="D13" s="2">
        <v>2.5042282421945061</v>
      </c>
      <c r="E13" s="2">
        <v>1.5577046993710801</v>
      </c>
      <c r="F13" s="2">
        <v>1.6764537479718264</v>
      </c>
      <c r="G13" s="2">
        <v>1.2393937002392159</v>
      </c>
      <c r="H13" s="2">
        <v>1.9767399614789694</v>
      </c>
    </row>
    <row r="14" spans="1:8" x14ac:dyDescent="0.25">
      <c r="B14" s="3">
        <v>1.9166666666666667</v>
      </c>
      <c r="C14" s="2">
        <v>2.6638124632442892</v>
      </c>
      <c r="D14" s="2">
        <v>2.3815009915555154</v>
      </c>
      <c r="E14" s="2">
        <v>1.4834780214320318</v>
      </c>
      <c r="F14" s="2">
        <v>1.6063999605890125</v>
      </c>
      <c r="G14" s="2">
        <v>1.1276261343367604</v>
      </c>
      <c r="H14" s="2">
        <v>1.8871942178583825</v>
      </c>
    </row>
    <row r="15" spans="1:8" x14ac:dyDescent="0.25">
      <c r="B15" s="3">
        <v>2.0833333333333335</v>
      </c>
      <c r="C15" s="2">
        <v>2.8532125294074162</v>
      </c>
      <c r="D15" s="2">
        <v>2.5358847626297045</v>
      </c>
      <c r="E15" s="2">
        <v>1.6355754606299191</v>
      </c>
      <c r="F15" s="2">
        <v>1.7755998834734761</v>
      </c>
      <c r="G15" s="2">
        <v>1.192754664626049</v>
      </c>
      <c r="H15" s="2">
        <v>2.1661550647794341</v>
      </c>
    </row>
    <row r="16" spans="1:8" x14ac:dyDescent="0.25">
      <c r="B16" s="3">
        <v>2.25</v>
      </c>
      <c r="C16" s="2">
        <v>2.8097063789284116</v>
      </c>
      <c r="D16" s="2">
        <v>2.5413311918240487</v>
      </c>
      <c r="E16" s="2">
        <v>1.6375574070420917</v>
      </c>
      <c r="F16" s="2">
        <v>1.7846571886659723</v>
      </c>
      <c r="G16" s="2">
        <v>1.2479556405109302</v>
      </c>
      <c r="H16" s="2">
        <v>2.1467851088820016</v>
      </c>
    </row>
    <row r="17" spans="2:8" x14ac:dyDescent="0.25">
      <c r="B17" s="3">
        <v>2.4166666666666665</v>
      </c>
      <c r="C17" s="2">
        <v>2.8800260580182488</v>
      </c>
      <c r="D17" s="2">
        <v>2.5591802279609621</v>
      </c>
      <c r="E17" s="2">
        <v>1.6452663940340253</v>
      </c>
      <c r="F17" s="2">
        <v>1.7443117977045275</v>
      </c>
      <c r="G17" s="2">
        <v>1.2699160967358425</v>
      </c>
      <c r="H17" s="2">
        <v>2.230669914687494</v>
      </c>
    </row>
    <row r="18" spans="2:8" x14ac:dyDescent="0.25">
      <c r="B18" s="3">
        <v>2.5833333333333335</v>
      </c>
      <c r="C18" s="2">
        <v>2.8189854849968214</v>
      </c>
      <c r="D18" s="2">
        <v>2.5377229528432608</v>
      </c>
      <c r="E18" s="2">
        <v>1.6314314241155425</v>
      </c>
      <c r="F18" s="2">
        <v>1.7783623318419142</v>
      </c>
      <c r="G18" s="2">
        <v>1.3419751743038633</v>
      </c>
      <c r="H18" s="2">
        <v>1.9742288116267097</v>
      </c>
    </row>
    <row r="19" spans="2:8" x14ac:dyDescent="0.25">
      <c r="B19" s="3">
        <v>2.75</v>
      </c>
      <c r="C19" s="2">
        <v>2.7013390382735754</v>
      </c>
      <c r="D19" s="2">
        <v>2.5714686433091751</v>
      </c>
      <c r="E19" s="2">
        <v>1.6569266077344571</v>
      </c>
      <c r="F19" s="2">
        <v>1.7883954475456667</v>
      </c>
      <c r="G19" s="2">
        <v>1.2708128314482696</v>
      </c>
      <c r="H19" s="2">
        <v>1.9063285596956026</v>
      </c>
    </row>
    <row r="20" spans="2:8" x14ac:dyDescent="0.25">
      <c r="B20" s="3">
        <v>3</v>
      </c>
      <c r="C20" s="2">
        <v>2.7597798972176943</v>
      </c>
      <c r="D20" s="2">
        <v>2.5431976265830918</v>
      </c>
      <c r="E20" s="2">
        <v>1.6241123213498556</v>
      </c>
      <c r="F20" s="2">
        <v>1.7285406233635141</v>
      </c>
      <c r="G20" s="2">
        <v>1.250287697635875</v>
      </c>
      <c r="H20" s="2">
        <v>1.9417264720574592</v>
      </c>
    </row>
    <row r="21" spans="2:8" x14ac:dyDescent="0.25">
      <c r="B21" s="3">
        <v>3.4166666666666665</v>
      </c>
      <c r="C21" s="2">
        <v>2.6767254679047183</v>
      </c>
      <c r="D21" s="2">
        <v>2.5132326315692635</v>
      </c>
      <c r="E21" s="2">
        <v>1.5787307858777055</v>
      </c>
      <c r="F21" s="2">
        <v>1.7917933178927574</v>
      </c>
      <c r="G21" s="2">
        <v>1.3617345711010866</v>
      </c>
      <c r="H21" s="2">
        <v>1.9379318456140442</v>
      </c>
    </row>
    <row r="22" spans="2:8" x14ac:dyDescent="0.25">
      <c r="B22" s="3">
        <v>4.041666666666667</v>
      </c>
      <c r="C22" s="2">
        <v>2.583668151551878</v>
      </c>
      <c r="D22" s="2">
        <v>2.5096290651873114</v>
      </c>
      <c r="E22" s="2">
        <v>1.5739650246220558</v>
      </c>
      <c r="F22" s="2">
        <v>1.775850587374171</v>
      </c>
      <c r="G22" s="2">
        <v>1.2005576355864533</v>
      </c>
      <c r="H22" s="2">
        <v>1.949476934564434</v>
      </c>
    </row>
    <row r="23" spans="2:8" x14ac:dyDescent="0.25">
      <c r="B23" s="3">
        <v>5.166666666666667</v>
      </c>
      <c r="C23" s="2">
        <v>2.4808441952771636</v>
      </c>
      <c r="D23" s="2">
        <v>2.4432375486696256</v>
      </c>
      <c r="E23" s="2">
        <v>1.5554098326854657</v>
      </c>
      <c r="F23" s="2">
        <v>1.734808589182858</v>
      </c>
      <c r="G23" s="2">
        <v>1.2208130260219772</v>
      </c>
      <c r="H23" s="2">
        <v>1.8513808807061525</v>
      </c>
    </row>
    <row r="24" spans="2:8" x14ac:dyDescent="0.25">
      <c r="B24" s="3">
        <v>6.916666666666667</v>
      </c>
      <c r="C24" s="2">
        <v>2.4382867838739339</v>
      </c>
      <c r="D24" s="2">
        <v>2.4276026547411127</v>
      </c>
      <c r="E24" s="2">
        <v>1.5409050287347994</v>
      </c>
      <c r="F24" s="2">
        <v>1.7131118886375019</v>
      </c>
      <c r="G24" s="2">
        <v>1.2589243864681916</v>
      </c>
      <c r="H24" s="2">
        <v>1.8596149720735626</v>
      </c>
    </row>
    <row r="25" spans="2:8" x14ac:dyDescent="0.25">
      <c r="B25" s="3">
        <v>8.6666666666666661</v>
      </c>
      <c r="C25" s="2">
        <v>2.4872806232894482</v>
      </c>
      <c r="D25" s="2">
        <v>2.4373063212250625</v>
      </c>
      <c r="E25" s="2">
        <v>1.5534305902546528</v>
      </c>
      <c r="F25" s="2">
        <v>1.7210997019283276</v>
      </c>
      <c r="G25" s="2">
        <v>1.2761025791526839</v>
      </c>
      <c r="H25" s="2">
        <v>1.8147738961932081</v>
      </c>
    </row>
    <row r="26" spans="2:8" x14ac:dyDescent="0.25">
      <c r="B26" s="3">
        <v>9.9166666666666661</v>
      </c>
      <c r="C26" s="2">
        <v>2.5791905022692405</v>
      </c>
      <c r="D26" s="2">
        <v>2.4432031341359464</v>
      </c>
      <c r="E26" s="2">
        <v>1.5686731173287682</v>
      </c>
      <c r="F26" s="2">
        <v>1.7318357591599456</v>
      </c>
      <c r="G26" s="2">
        <v>1.2607482866889959</v>
      </c>
      <c r="H26" s="2">
        <v>1.8212284813690167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670fb3e-b268-48be-9687-089f162c609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BB5609E6793A47A660D360D625F45D" ma:contentTypeVersion="18" ma:contentTypeDescription="Create a new document." ma:contentTypeScope="" ma:versionID="2db75ab89b7149e937365f47509ca702">
  <xsd:schema xmlns:xsd="http://www.w3.org/2001/XMLSchema" xmlns:xs="http://www.w3.org/2001/XMLSchema" xmlns:p="http://schemas.microsoft.com/office/2006/metadata/properties" xmlns:ns3="8670fb3e-b268-48be-9687-089f162c6091" xmlns:ns4="aef709da-f851-49e4-be1f-7a6c7bc16acb" targetNamespace="http://schemas.microsoft.com/office/2006/metadata/properties" ma:root="true" ma:fieldsID="8fb0973e56aa4c3584bb96ba91232029" ns3:_="" ns4:_="">
    <xsd:import namespace="8670fb3e-b268-48be-9687-089f162c6091"/>
    <xsd:import namespace="aef709da-f851-49e4-be1f-7a6c7bc16a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70fb3e-b268-48be-9687-089f162c60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f709da-f851-49e4-be1f-7a6c7bc16ac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0F90B9-BF02-4E87-8784-8DED74FDFA3B}">
  <ds:schemaRefs>
    <ds:schemaRef ds:uri="http://schemas.microsoft.com/office/2006/metadata/properties"/>
    <ds:schemaRef ds:uri="http://purl.org/dc/terms/"/>
    <ds:schemaRef ds:uri="http://purl.org/dc/elements/1.1/"/>
    <ds:schemaRef ds:uri="8670fb3e-b268-48be-9687-089f162c6091"/>
    <ds:schemaRef ds:uri="http://schemas.microsoft.com/office/2006/documentManagement/types"/>
    <ds:schemaRef ds:uri="aef709da-f851-49e4-be1f-7a6c7bc16acb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7311BFC-C83E-4679-A07A-DDA957BD33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013DE7-F57A-4CBD-8FE0-C4DAB04872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70fb3e-b268-48be-9687-089f162c6091"/>
    <ds:schemaRef ds:uri="aef709da-f851-49e4-be1f-7a6c7bc16a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AA01_Rest</vt:lpstr>
      <vt:lpstr>AA01_Stress</vt:lpstr>
      <vt:lpstr>AA02_Rest</vt:lpstr>
      <vt:lpstr>AA02_Stress</vt:lpstr>
      <vt:lpstr>AA03_Rest</vt:lpstr>
      <vt:lpstr>AA03_Stress</vt:lpstr>
      <vt:lpstr>AA04_Rest</vt:lpstr>
      <vt:lpstr>AA05_Rest</vt:lpstr>
      <vt:lpstr>AA05_Stress</vt:lpstr>
      <vt:lpstr>AA05_Times</vt:lpstr>
      <vt:lpstr>Info</vt:lpstr>
      <vt:lpstr>Dose-Weight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Laval</dc:creator>
  <cp:lastModifiedBy>Jason Laval</cp:lastModifiedBy>
  <dcterms:created xsi:type="dcterms:W3CDTF">2023-12-15T13:54:04Z</dcterms:created>
  <dcterms:modified xsi:type="dcterms:W3CDTF">2024-08-29T12:47:42Z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0x010100CBBB5609E6793A47A660D360D625F45D</vt:lpwstr>
  </property>
</Properties>
</file>