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RawData" sheetId="2" r:id="rId5"/>
    <sheet state="visible" name="ChlA" sheetId="3" r:id="rId6"/>
    <sheet state="visible" name="Isotopes" sheetId="4" r:id="rId7"/>
    <sheet state="visible" name="Methods" sheetId="5" r:id="rId8"/>
    <sheet state="visible" name="TRP" sheetId="6" r:id="rId9"/>
  </sheets>
  <definedNames>
    <definedName localSheetId="4" name="Site">#REF!</definedName>
    <definedName name="Site">#REF!</definedName>
    <definedName hidden="1" localSheetId="1" name="_xlnm._FilterDatabase">RawData!$A$1:$P$264</definedName>
    <definedName hidden="1" localSheetId="2" name="_xlnm._FilterDatabase">ChlA!$A$1:$O$43</definedName>
    <definedName hidden="1" localSheetId="5" name="_xlnm._FilterDatabase">TRP!$B$13:$K$55</definedName>
  </definedNames>
  <calcPr/>
</workbook>
</file>

<file path=xl/sharedStrings.xml><?xml version="1.0" encoding="utf-8"?>
<sst xmlns="http://schemas.openxmlformats.org/spreadsheetml/2006/main" count="1600" uniqueCount="513">
  <si>
    <t>Pond</t>
  </si>
  <si>
    <t>Date</t>
  </si>
  <si>
    <t>Time</t>
  </si>
  <si>
    <t>Temp_C</t>
  </si>
  <si>
    <t>pH</t>
  </si>
  <si>
    <t>SpCond_uS_cm</t>
  </si>
  <si>
    <t>DO_mg_L</t>
  </si>
  <si>
    <t>SRP_mg_L</t>
  </si>
  <si>
    <t>TDP_mg_L</t>
  </si>
  <si>
    <t>TP_mg_L</t>
  </si>
  <si>
    <t>NH3_mg_L</t>
  </si>
  <si>
    <t>UREA_mg_L</t>
  </si>
  <si>
    <t>NO3_mg_L</t>
  </si>
  <si>
    <t>TDN_mg_L</t>
  </si>
  <si>
    <t>TN_mg_L</t>
  </si>
  <si>
    <t>Sulfate_mg_L</t>
  </si>
  <si>
    <t>Delta2H_‰</t>
  </si>
  <si>
    <t>Delta18O_‰</t>
  </si>
  <si>
    <t>Chla_ug_L</t>
  </si>
  <si>
    <t>Alkalinity_mg_L</t>
  </si>
  <si>
    <t>Notes</t>
  </si>
  <si>
    <t>125 S</t>
  </si>
  <si>
    <t>SampleID</t>
  </si>
  <si>
    <t>Concentration</t>
  </si>
  <si>
    <t>DuplicateAVG</t>
  </si>
  <si>
    <t>Abs</t>
  </si>
  <si>
    <t>Dil Ratio</t>
  </si>
  <si>
    <t>Manual Dil</t>
  </si>
  <si>
    <t>Flags</t>
  </si>
  <si>
    <t>Recovery_PRD</t>
  </si>
  <si>
    <t>Position</t>
  </si>
  <si>
    <t>SampleType</t>
  </si>
  <si>
    <t>RunTime</t>
  </si>
  <si>
    <t>RunDate</t>
  </si>
  <si>
    <t>Method</t>
  </si>
  <si>
    <t>CalEquation</t>
  </si>
  <si>
    <t>R2</t>
  </si>
  <si>
    <t>SDWS 90</t>
  </si>
  <si>
    <t>3:19:19 PM</t>
  </si>
  <si>
    <t xml:space="preserve">NH3K </t>
  </si>
  <si>
    <t>8.5474x - 0.0029</t>
  </si>
  <si>
    <t>SDWS 90_Dup</t>
  </si>
  <si>
    <t>3:19:37 PM</t>
  </si>
  <si>
    <t>SDWS 92</t>
  </si>
  <si>
    <t>3:21:07 PM</t>
  </si>
  <si>
    <t>SDWS 92_Dup</t>
  </si>
  <si>
    <t>3:21:25 PM</t>
  </si>
  <si>
    <t>SDWS 103</t>
  </si>
  <si>
    <t>3:22:55 PM</t>
  </si>
  <si>
    <t>SDWS 103_Dup</t>
  </si>
  <si>
    <t>3:23:13 PM</t>
  </si>
  <si>
    <t>SDWS 105</t>
  </si>
  <si>
    <t>3:24:43 PM</t>
  </si>
  <si>
    <t>SDWS 105_Dup</t>
  </si>
  <si>
    <t>3:25:01 PM</t>
  </si>
  <si>
    <t>SDWS 109</t>
  </si>
  <si>
    <t>&gt;&lt;,LL</t>
  </si>
  <si>
    <t>3:26:31 PM</t>
  </si>
  <si>
    <t>SDWS 109_Dup</t>
  </si>
  <si>
    <t>3:26:49 PM</t>
  </si>
  <si>
    <t>SDWS 110</t>
  </si>
  <si>
    <t>3:28:19 PM</t>
  </si>
  <si>
    <t>SDWS 110_Dup</t>
  </si>
  <si>
    <t>3:28:37 PM</t>
  </si>
  <si>
    <t>SDWS 117</t>
  </si>
  <si>
    <t>3:30:07 PM</t>
  </si>
  <si>
    <t>SDWS 117_Dup</t>
  </si>
  <si>
    <t>3:30:25 PM</t>
  </si>
  <si>
    <t>SDWS 120</t>
  </si>
  <si>
    <t>3:31:55 PM</t>
  </si>
  <si>
    <t>SDWS 120_Dup</t>
  </si>
  <si>
    <t>3:32:13 PM</t>
  </si>
  <si>
    <t>MQ</t>
  </si>
  <si>
    <t>LL</t>
  </si>
  <si>
    <t>3:44:24 PM</t>
  </si>
  <si>
    <t>WP1W</t>
  </si>
  <si>
    <t>1.9615x - 0.0027</t>
  </si>
  <si>
    <t>INV,&gt;&lt;,LL</t>
  </si>
  <si>
    <t>3:44:42 PM</t>
  </si>
  <si>
    <t>Half Stnd</t>
  </si>
  <si>
    <t>3:45:36 PM</t>
  </si>
  <si>
    <t>3:45:54 PM</t>
  </si>
  <si>
    <t>3:46:48 PM</t>
  </si>
  <si>
    <t>3:47:06 PM</t>
  </si>
  <si>
    <t>&gt;&lt;,LH</t>
  </si>
  <si>
    <t>3:48:00 PM</t>
  </si>
  <si>
    <t>3:48:18 PM</t>
  </si>
  <si>
    <t>H</t>
  </si>
  <si>
    <t>4:15:28 PM</t>
  </si>
  <si>
    <t>4:16:40 PM</t>
  </si>
  <si>
    <t>3:49:12 PM</t>
  </si>
  <si>
    <t>3:49:30 PM</t>
  </si>
  <si>
    <t>4:17:52 PM</t>
  </si>
  <si>
    <t>4:19:04 PM</t>
  </si>
  <si>
    <t>3:50:24 PM</t>
  </si>
  <si>
    <t>3:50:42 PM</t>
  </si>
  <si>
    <t>4:20:16 PM</t>
  </si>
  <si>
    <t>4:21:28 PM</t>
  </si>
  <si>
    <t>3:51:36 PM</t>
  </si>
  <si>
    <t>3:51:54 PM</t>
  </si>
  <si>
    <t>3:52:48 PM</t>
  </si>
  <si>
    <t>3:53:06 PM</t>
  </si>
  <si>
    <t>4:22:41 PM</t>
  </si>
  <si>
    <t>4:23:53 PM</t>
  </si>
  <si>
    <t>4:51:03 PM</t>
  </si>
  <si>
    <t>4:52:15 PM</t>
  </si>
  <si>
    <t>EPL,&gt;&lt;,LH</t>
  </si>
  <si>
    <t>3:54:00 PM</t>
  </si>
  <si>
    <t>3:54:18 PM</t>
  </si>
  <si>
    <t>4:25:05 PM</t>
  </si>
  <si>
    <t>4:26:17 PM</t>
  </si>
  <si>
    <t>4:53:27 PM</t>
  </si>
  <si>
    <t>4:54:39 PM</t>
  </si>
  <si>
    <t>3:55:12 PM</t>
  </si>
  <si>
    <t>3:55:30 PM</t>
  </si>
  <si>
    <t>4:27:29 PM</t>
  </si>
  <si>
    <t>4:28:41 PM</t>
  </si>
  <si>
    <t>INV,LL</t>
  </si>
  <si>
    <t>4:06:00 PM</t>
  </si>
  <si>
    <t>4:06:18 PM</t>
  </si>
  <si>
    <t>4:07:12 PM</t>
  </si>
  <si>
    <t>4:07:30 PM</t>
  </si>
  <si>
    <t>INV,&gt;&lt;</t>
  </si>
  <si>
    <t>4:14:50 PM</t>
  </si>
  <si>
    <t>NH3K</t>
  </si>
  <si>
    <t>6.7133x + 0.0213</t>
  </si>
  <si>
    <t>4:15:08 PM</t>
  </si>
  <si>
    <t>4:16:38 PM</t>
  </si>
  <si>
    <t>4:16:56 PM</t>
  </si>
  <si>
    <t>SDWS 1</t>
  </si>
  <si>
    <t>4:18:26 PM</t>
  </si>
  <si>
    <t>SDWS 1_Dup</t>
  </si>
  <si>
    <t>4:18:44 PM</t>
  </si>
  <si>
    <t>2:40:46 PM</t>
  </si>
  <si>
    <t>2:41:04 PM</t>
  </si>
  <si>
    <t>SDWS 60</t>
  </si>
  <si>
    <t>2:42:34 PM</t>
  </si>
  <si>
    <t>SDWS 60_Dup</t>
  </si>
  <si>
    <t>2:42:52 PM</t>
  </si>
  <si>
    <t>SDWS 63_Dup</t>
  </si>
  <si>
    <t>4:20:32 PM</t>
  </si>
  <si>
    <t>SDWS 63</t>
  </si>
  <si>
    <t>4:20:14 PM</t>
  </si>
  <si>
    <t>2:44:22 PM</t>
  </si>
  <si>
    <t>2:44:40 PM</t>
  </si>
  <si>
    <t>SDWS 65_Dup</t>
  </si>
  <si>
    <t>4:22:20 PM</t>
  </si>
  <si>
    <t>SDWS 65</t>
  </si>
  <si>
    <t>4:22:02 PM</t>
  </si>
  <si>
    <t>&gt;&lt;</t>
  </si>
  <si>
    <t>2:46:10 PM</t>
  </si>
  <si>
    <t>2:46:28 PM</t>
  </si>
  <si>
    <t>4:31:02 PM</t>
  </si>
  <si>
    <t>4:31:20 PM</t>
  </si>
  <si>
    <t>4:32:50 PM</t>
  </si>
  <si>
    <t>4:33:08 PM</t>
  </si>
  <si>
    <t>2:37:09 PM</t>
  </si>
  <si>
    <t>2:37:27 PM</t>
  </si>
  <si>
    <t>2:38:58 PM</t>
  </si>
  <si>
    <t>2:39:15 PM</t>
  </si>
  <si>
    <t>SDWS 67_Dup</t>
  </si>
  <si>
    <t>4:24:08 PM</t>
  </si>
  <si>
    <t>SDWS 67</t>
  </si>
  <si>
    <t>4:23:50 PM</t>
  </si>
  <si>
    <t>2:47:58 PM</t>
  </si>
  <si>
    <t>2:48:16 PM</t>
  </si>
  <si>
    <t>SDWS 88</t>
  </si>
  <si>
    <t>2:49:46 PM</t>
  </si>
  <si>
    <t>SDWS 88_Dup</t>
  </si>
  <si>
    <t>2:50:04 PM</t>
  </si>
  <si>
    <t>SDWS 125 S_Dup</t>
  </si>
  <si>
    <t>4:25:56 PM</t>
  </si>
  <si>
    <t>SDWS 125 S</t>
  </si>
  <si>
    <t>4:25:38 PM</t>
  </si>
  <si>
    <t>2:51:34 PM</t>
  </si>
  <si>
    <t>2:51:52 PM</t>
  </si>
  <si>
    <t>SDWS 139_Dup</t>
  </si>
  <si>
    <t>4:27:44 PM</t>
  </si>
  <si>
    <t>SDWS 139</t>
  </si>
  <si>
    <t>4:27:26 PM</t>
  </si>
  <si>
    <t>2:53:22 PM</t>
  </si>
  <si>
    <t>2:53:40 PM</t>
  </si>
  <si>
    <t>SDWS 5340_Dup</t>
  </si>
  <si>
    <t>4:29:32 PM</t>
  </si>
  <si>
    <t>SDWS 5340</t>
  </si>
  <si>
    <t>4:29:14 PM</t>
  </si>
  <si>
    <t>2:55:10 PM</t>
  </si>
  <si>
    <t>2:55:28 PM</t>
  </si>
  <si>
    <t>2:56:58 PM</t>
  </si>
  <si>
    <t>2:57:16 PM</t>
  </si>
  <si>
    <t>2:58:46 PM</t>
  </si>
  <si>
    <t>2:59:04 PM</t>
  </si>
  <si>
    <t>1:05:31 PM</t>
  </si>
  <si>
    <t>7.5094x + 0.0078</t>
  </si>
  <si>
    <t>1:05:49 PM</t>
  </si>
  <si>
    <t>1:07:19 PM</t>
  </si>
  <si>
    <t>1:07:37 PM</t>
  </si>
  <si>
    <t>SDWS 25</t>
  </si>
  <si>
    <t>1:09:07 PM</t>
  </si>
  <si>
    <t>SDWS 25_Dup</t>
  </si>
  <si>
    <t>1:09:25 PM</t>
  </si>
  <si>
    <t>SDWS 39</t>
  </si>
  <si>
    <t>1:10:55 PM</t>
  </si>
  <si>
    <t>SDWS 39_Dup</t>
  </si>
  <si>
    <t>1:11:13 PM</t>
  </si>
  <si>
    <t>SDWS 40</t>
  </si>
  <si>
    <t>1:12:43 PM</t>
  </si>
  <si>
    <t>SDWS 40_Dup</t>
  </si>
  <si>
    <t>1:13:01 PM</t>
  </si>
  <si>
    <t>SDWS 50</t>
  </si>
  <si>
    <t>1:14:31 PM</t>
  </si>
  <si>
    <t>SDWS 50_Dup</t>
  </si>
  <si>
    <t>1:14:49 PM</t>
  </si>
  <si>
    <t>1:16:19 PM</t>
  </si>
  <si>
    <t>1:16:37 PM</t>
  </si>
  <si>
    <t>1:18:07 PM</t>
  </si>
  <si>
    <t>1:18:25 PM</t>
  </si>
  <si>
    <t>10:15:20 AM</t>
  </si>
  <si>
    <t>WNO3</t>
  </si>
  <si>
    <t>2.5047x - 0.007</t>
  </si>
  <si>
    <t>10:16:32 AM</t>
  </si>
  <si>
    <t>10:17:44 AM</t>
  </si>
  <si>
    <t>10:18:56 AM</t>
  </si>
  <si>
    <t>SDWS 110- July 6-2015</t>
  </si>
  <si>
    <t>10:20:08 AM</t>
  </si>
  <si>
    <t>SDWS 110- July 6-2015_Dup</t>
  </si>
  <si>
    <t>10:21:20 AM</t>
  </si>
  <si>
    <t>SDWS 117- July 6-2015</t>
  </si>
  <si>
    <t>10:22:32 AM</t>
  </si>
  <si>
    <t>SDWS 117- July 6-2015_Dup</t>
  </si>
  <si>
    <t>10:23:44 AM</t>
  </si>
  <si>
    <t>SDWS 103- July 6-2015</t>
  </si>
  <si>
    <t>10:24:56 AM</t>
  </si>
  <si>
    <t>SDWS 103- July 6-2015_Dup</t>
  </si>
  <si>
    <t>10:26:08 AM</t>
  </si>
  <si>
    <t>SDWS105- July 6-2015</t>
  </si>
  <si>
    <t>10:27:20 AM</t>
  </si>
  <si>
    <t>SDWS105- July 6-2015_Dup</t>
  </si>
  <si>
    <t>10:28:32 AM</t>
  </si>
  <si>
    <t>SDWS 120- July 6-2015</t>
  </si>
  <si>
    <t>10:29:44 AM</t>
  </si>
  <si>
    <t>SDWS 120- July 6-2015_Dup</t>
  </si>
  <si>
    <t>10:30:56 AM</t>
  </si>
  <si>
    <t>SDWS 92- July 6-2015</t>
  </si>
  <si>
    <t>10:32:08 AM</t>
  </si>
  <si>
    <t>SDWS 92- July 6-2015_Dup</t>
  </si>
  <si>
    <t>10:33:20 AM</t>
  </si>
  <si>
    <t>SDWS 109- July 6-2015</t>
  </si>
  <si>
    <t>10:34:32 AM</t>
  </si>
  <si>
    <t>SDWS 109- July 6-2015_Dup</t>
  </si>
  <si>
    <t>10:35:44 AM</t>
  </si>
  <si>
    <t>SDWS 90- July 6-2015</t>
  </si>
  <si>
    <t>10:36:56 AM</t>
  </si>
  <si>
    <t>SDWS 90- July 6-2015_Dup</t>
  </si>
  <si>
    <t>10:38:08 AM</t>
  </si>
  <si>
    <t>SDWS 65- July 7-2015</t>
  </si>
  <si>
    <t>10:39:20 AM</t>
  </si>
  <si>
    <t>SDWS 65- July 7-2015_Dup</t>
  </si>
  <si>
    <t>10:40:32 AM</t>
  </si>
  <si>
    <t>SDWS 67- July 7-2015</t>
  </si>
  <si>
    <t>10:41:44 AM</t>
  </si>
  <si>
    <t>SDWS 67- July 7-2015_Dup</t>
  </si>
  <si>
    <t>10:42:56 AM</t>
  </si>
  <si>
    <t>SDWS 1- July 7-2015</t>
  </si>
  <si>
    <t>10:44:08 AM</t>
  </si>
  <si>
    <t>SDWS 1- July 7-2015_Dup</t>
  </si>
  <si>
    <t>10:45:20 AM</t>
  </si>
  <si>
    <t>SDWS 63?- July 7-2015</t>
  </si>
  <si>
    <t>10:46:32 AM</t>
  </si>
  <si>
    <t>SDWS 63?- July 7-2015_Dup</t>
  </si>
  <si>
    <t>10:47:44 AM</t>
  </si>
  <si>
    <t>SDWS 139- July 7-2015</t>
  </si>
  <si>
    <t>10:48:56 AM</t>
  </si>
  <si>
    <t>SDWS 139- July 7-2015_Dup</t>
  </si>
  <si>
    <t>10:50:08 AM</t>
  </si>
  <si>
    <t>SDWS 5340- July 7-2015</t>
  </si>
  <si>
    <t>10:51:20 AM</t>
  </si>
  <si>
    <t>SDWS 5340- July 7-2015_Dup</t>
  </si>
  <si>
    <t>10:52:32 AM</t>
  </si>
  <si>
    <t>SDWS 125S- July 7-2015</t>
  </si>
  <si>
    <t>10:53:44 AM</t>
  </si>
  <si>
    <t>SDWS 125S- July 7-2015_Dup</t>
  </si>
  <si>
    <t>10:54:56 AM</t>
  </si>
  <si>
    <t>SDWS 88- July 7-2015</t>
  </si>
  <si>
    <t>10:56:08 AM</t>
  </si>
  <si>
    <t>SDWS 88- July 7-2015_Dup</t>
  </si>
  <si>
    <t>10:57:20 AM</t>
  </si>
  <si>
    <t>SDWS 60?- July 7-2015</t>
  </si>
  <si>
    <t>10:58:32 AM</t>
  </si>
  <si>
    <t>SDWS 60?- July 7-2015_Dup</t>
  </si>
  <si>
    <t>10:59:44 AM</t>
  </si>
  <si>
    <t>SDWS 40- July 8-2015</t>
  </si>
  <si>
    <t>11:00:56 AM</t>
  </si>
  <si>
    <t>SDWS 40- July 8-2015_Dup</t>
  </si>
  <si>
    <t>11:02:08 AM</t>
  </si>
  <si>
    <t>SDWS 50- July 8-2015</t>
  </si>
  <si>
    <t>11:03:20 AM</t>
  </si>
  <si>
    <t>SDWS 50- July 8-2015_Dup</t>
  </si>
  <si>
    <t>11:04:32 AM</t>
  </si>
  <si>
    <t>SDWS 39- July 8-2015</t>
  </si>
  <si>
    <t>11:05:44 AM</t>
  </si>
  <si>
    <t>SDWS 39- July 8-2015_Dup</t>
  </si>
  <si>
    <t>11:06:56 AM</t>
  </si>
  <si>
    <t>SDWS 25- July 8-2015</t>
  </si>
  <si>
    <t>11:08:08 AM</t>
  </si>
  <si>
    <t>SDWS 25- July 8-2015_Dup</t>
  </si>
  <si>
    <t>11:09:20 AM</t>
  </si>
  <si>
    <t>11:10:32 AM</t>
  </si>
  <si>
    <t>11:11:44 AM</t>
  </si>
  <si>
    <t>11:12:56 AM</t>
  </si>
  <si>
    <t>11:14:08 AM</t>
  </si>
  <si>
    <t>11:32:21 AM</t>
  </si>
  <si>
    <t>11:33:33 AM</t>
  </si>
  <si>
    <t>11:34:45 AM</t>
  </si>
  <si>
    <t>11:35:57 AM</t>
  </si>
  <si>
    <t>11:37:09 AM</t>
  </si>
  <si>
    <t>11:40:27 AM</t>
  </si>
  <si>
    <t>11:41:39 AM</t>
  </si>
  <si>
    <t>11:42:51 AM</t>
  </si>
  <si>
    <t>11:44:03 AM</t>
  </si>
  <si>
    <t>11:45:15 AM</t>
  </si>
  <si>
    <t>11:46:27 AM</t>
  </si>
  <si>
    <t>11:47:39 AM</t>
  </si>
  <si>
    <t>11:48:51 AM</t>
  </si>
  <si>
    <t>11:50:03 AM</t>
  </si>
  <si>
    <t>1:30:46 PM</t>
  </si>
  <si>
    <t>1.9019x - 0.0005</t>
  </si>
  <si>
    <t>1:31:04 PM</t>
  </si>
  <si>
    <t>1:31:58 PM</t>
  </si>
  <si>
    <t>1:32:16 PM</t>
  </si>
  <si>
    <t>1:33:10 PM</t>
  </si>
  <si>
    <t>1:33:28 PM</t>
  </si>
  <si>
    <t>1:34:22 PM</t>
  </si>
  <si>
    <t>1:34:40 PM</t>
  </si>
  <si>
    <t>1:35:34 PM</t>
  </si>
  <si>
    <t>1:35:52 PM</t>
  </si>
  <si>
    <t>1:36:46 PM</t>
  </si>
  <si>
    <t>1:37:04 PM</t>
  </si>
  <si>
    <t>1:42:46 PM</t>
  </si>
  <si>
    <t>1:43:04 PM</t>
  </si>
  <si>
    <t>1:43:58 PM</t>
  </si>
  <si>
    <t>1:44:16 PM</t>
  </si>
  <si>
    <t>2:32:17 PM</t>
  </si>
  <si>
    <t>2:32:35 PM</t>
  </si>
  <si>
    <t>2:33:29 PM</t>
  </si>
  <si>
    <t>2:33:47 PM</t>
  </si>
  <si>
    <t>2:34:41 PM</t>
  </si>
  <si>
    <t>2:34:59 PM</t>
  </si>
  <si>
    <t>2:37:05 PM</t>
  </si>
  <si>
    <t>2:37:23 PM</t>
  </si>
  <si>
    <t>2:38:18 PM</t>
  </si>
  <si>
    <t>2:38:36 PM</t>
  </si>
  <si>
    <t>3:11:24 PM</t>
  </si>
  <si>
    <t>1.9242x - 0.0002</t>
  </si>
  <si>
    <t>3:11:42 PM</t>
  </si>
  <si>
    <t>3:12:36 PM</t>
  </si>
  <si>
    <t>3:12:54 PM</t>
  </si>
  <si>
    <t>3:13:48 PM</t>
  </si>
  <si>
    <t>3:14:06 PM</t>
  </si>
  <si>
    <t>SDWS 60?</t>
  </si>
  <si>
    <t>3:15:00 PM</t>
  </si>
  <si>
    <t>SDWS 60?_Dup</t>
  </si>
  <si>
    <t>3:15:18 PM</t>
  </si>
  <si>
    <t>3:47:17 PM</t>
  </si>
  <si>
    <t>3:48:29 PM</t>
  </si>
  <si>
    <t>SDWS 63?</t>
  </si>
  <si>
    <t>3:16:12 PM</t>
  </si>
  <si>
    <t>SDWS 63?_Dup</t>
  </si>
  <si>
    <t>3:16:31 PM</t>
  </si>
  <si>
    <t>3:17:24 PM</t>
  </si>
  <si>
    <t>3:17:43 PM</t>
  </si>
  <si>
    <t>3:18:36 PM</t>
  </si>
  <si>
    <t>3:18:54 PM</t>
  </si>
  <si>
    <t>4:47:53 PM</t>
  </si>
  <si>
    <t>4:48:11 PM</t>
  </si>
  <si>
    <t>3:19:49 PM</t>
  </si>
  <si>
    <t>3:20:07 PM</t>
  </si>
  <si>
    <t>3:21:01 PM</t>
  </si>
  <si>
    <t>3:21:19 PM</t>
  </si>
  <si>
    <t>3:24:37 PM</t>
  </si>
  <si>
    <t>3:24:55 PM</t>
  </si>
  <si>
    <t>3:25:49 PM</t>
  </si>
  <si>
    <t>3:26:07 PM</t>
  </si>
  <si>
    <t>3:37:49 PM</t>
  </si>
  <si>
    <t>3:38:07 PM</t>
  </si>
  <si>
    <t>3:39:01 PM</t>
  </si>
  <si>
    <t>3:39:19 PM</t>
  </si>
  <si>
    <t>4:49:05 PM</t>
  </si>
  <si>
    <t>4:49:23 PM</t>
  </si>
  <si>
    <t>4:45:29 PM</t>
  </si>
  <si>
    <t>4:45:47 PM</t>
  </si>
  <si>
    <t>4:46:41 PM</t>
  </si>
  <si>
    <t>4:46:59 PM</t>
  </si>
  <si>
    <t>5:22:28 PM</t>
  </si>
  <si>
    <t>3:22:13 PM</t>
  </si>
  <si>
    <t>3:22:31 PM</t>
  </si>
  <si>
    <t>4:50:17 PM</t>
  </si>
  <si>
    <t>4:50:35 PM</t>
  </si>
  <si>
    <t>3:23:25 PM</t>
  </si>
  <si>
    <t>3:23:43 PM</t>
  </si>
  <si>
    <t>4:51:29 PM</t>
  </si>
  <si>
    <t>4:56:35 PM</t>
  </si>
  <si>
    <t>4:57:29 PM</t>
  </si>
  <si>
    <t>4:57:47 PM</t>
  </si>
  <si>
    <t>4:58:41 PM</t>
  </si>
  <si>
    <t>4:51:47 PM</t>
  </si>
  <si>
    <t>5:20:04 PM</t>
  </si>
  <si>
    <t>5:20:22 PM</t>
  </si>
  <si>
    <t>5:21:16 PM</t>
  </si>
  <si>
    <t>5:25:28 PM</t>
  </si>
  <si>
    <t>Tube #</t>
  </si>
  <si>
    <t>Location</t>
  </si>
  <si>
    <t>Depth (m)</t>
  </si>
  <si>
    <t>mL Filtered</t>
  </si>
  <si>
    <t>L filtered</t>
  </si>
  <si>
    <t>Rep #</t>
  </si>
  <si>
    <t>Abs @ 750</t>
  </si>
  <si>
    <t>Abs @ 665</t>
  </si>
  <si>
    <t>Abs @ 649</t>
  </si>
  <si>
    <t>Chl  A (µg/L)</t>
  </si>
  <si>
    <t>Average</t>
  </si>
  <si>
    <t>%Error</t>
  </si>
  <si>
    <t>RunDate (yyyymmdd)</t>
  </si>
  <si>
    <t>July 7 2015</t>
  </si>
  <si>
    <t>Surface</t>
  </si>
  <si>
    <t>20151119</t>
  </si>
  <si>
    <t>Ideally Chla Samples are ran within 30 days of collection</t>
  </si>
  <si>
    <t>July 6 2015</t>
  </si>
  <si>
    <t>SDWS 1255</t>
  </si>
  <si>
    <t>July 8 2015</t>
  </si>
  <si>
    <t xml:space="preserve">SDWS 88 </t>
  </si>
  <si>
    <t xml:space="preserve">SDWS 90 </t>
  </si>
  <si>
    <t>SDWS P103</t>
  </si>
  <si>
    <t>Analysis_ID</t>
  </si>
  <si>
    <t>Sample_ID</t>
  </si>
  <si>
    <t>Collection Date</t>
  </si>
  <si>
    <t>Delta 2H (‰)</t>
  </si>
  <si>
    <t>Delta 18O (‰)</t>
  </si>
  <si>
    <t>SDWS 125</t>
  </si>
  <si>
    <t>Method ID</t>
  </si>
  <si>
    <t>Analyte</t>
  </si>
  <si>
    <t>Units</t>
  </si>
  <si>
    <t>Method Limits</t>
  </si>
  <si>
    <t>Filtering</t>
  </si>
  <si>
    <t>Method Information</t>
  </si>
  <si>
    <t>SmartChem Method ID and EPA Method Criteria</t>
  </si>
  <si>
    <t>Ammonia</t>
  </si>
  <si>
    <t>mg/L  N</t>
  </si>
  <si>
    <t>0.01 to 2.00 mg/L</t>
  </si>
  <si>
    <t>Filter Raw water with 0.45µm nylon syringe filter. Then preserved with H2SO4 to a pH &lt; 2</t>
  </si>
  <si>
    <t xml:space="preserve">The sample is buffered at a pH of 9.5 with a borate buffer in order to decrease the hydrolysis of cyanates and organic nitrogen compounds, and is distilled into a 2 % solution of boric acid. Ammonia reacts with alkaline phenol and then hypochlorite to form indophenol blue (Berthelot reaction). The amount of color developed is proportional to the concentration of ammonia. The color is further intensified through the addition of sodium nitroprusside and measured colorimetrically at 630 nm. </t>
  </si>
  <si>
    <t>SC 170 &amp; 200 Ammonia AMM-001-A, EPA 350.1 (May 2011)</t>
  </si>
  <si>
    <t>Nitrate and Nitrite (also known as total oxidized nitrogen TON - or (NOx)-1 )</t>
  </si>
  <si>
    <t>mg/L N</t>
  </si>
  <si>
    <t xml:space="preserve"> 0.02 tp 2.00 mg/L </t>
  </si>
  <si>
    <t>Filter Raw water with 0.45µm nylon syringe filter.</t>
  </si>
  <si>
    <t>This method determines the combined nitrate (NO3)1- + nitrite (NO2)1- present in the sample. This sum is also known as total oxidized nitrogen (TON) and also referred to as (NOx)1-. Nitrate is reduced to nitrite by passage of a sample through an open tubular copperized cadmium redactor (OTCR). The resulting nitrate plus any nitrite originally present in the sample is then determined as NO2 by diazotizing with sulfanilamide followed by coupling with N-(1-naphthyl)-ethylenediamine dihydrochloride to form a highly colored azo dye, which is measured colorimetrically at 520 or 550 nm. The color system obeys Beer’s Law up to 0.180 mg/L NO2/L in a 10 mm cell at 543 nm. Nitrate concentrations are determined by subtracting the nitrite concentrations determined by SMARTCHEM® 170/200 Method NO2-001-A (Rev: May 2011) from the TON-(NOx) determined by this method, or by determining the nitrite concentration by analyzing the sample without the reduction step.</t>
  </si>
  <si>
    <t>SC 170 &amp; 200 Nitrate-Nitrite NO3-001-A, by Cadmium Coil, EPA 353.2 (May 2011)</t>
  </si>
  <si>
    <t>WNO2</t>
  </si>
  <si>
    <t>Nitrite</t>
  </si>
  <si>
    <t>mg/L NO2-</t>
  </si>
  <si>
    <t>0.01 to 1.00 mg/L</t>
  </si>
  <si>
    <t xml:space="preserve">This method determines nitrite, NO2-, present in the sample only using the nitrate-nitrite open tubular cadmium reductor coil (OTCR) method without passing the sample through the OTCR coil. Nitrite is determined by the diazotizing with sulfanilamide followed by coupling with N-(1-naphthyl)- ethylenediamine dihydrochloride to form a highly colored azo dye, which is measured colorimetrically at 543, 550 or 520 nm. </t>
  </si>
  <si>
    <t>SC 170 &amp; 200 Nitrite NO2-001-A, EPA 353.2 and SM 4500 NO3-F (May 2011)</t>
  </si>
  <si>
    <t>Soluble Reactive Phosphorus</t>
  </si>
  <si>
    <t>mg/L P</t>
  </si>
  <si>
    <t xml:space="preserve">Analysis is preformed within 24 hrs of sampling and includes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t>
  </si>
  <si>
    <t>SC 170 &amp; 200 Phosphorus PHO-001-A, EPA 365.1 (May 2011)</t>
  </si>
  <si>
    <t>SULF</t>
  </si>
  <si>
    <t>Sulfate</t>
  </si>
  <si>
    <t>mg/L SO₄²-</t>
  </si>
  <si>
    <t>10 to 80 mg/L</t>
  </si>
  <si>
    <t xml:space="preserve">Sulfate ion is converted to a barium sulfate suspension under controlled conditions. A solution containing glycerin and sodium chloride is added to stabilize the suspension and minimize interferences. The resulting turbidity is determined at 420 nm and compared to a curve prepared from standard sulfate solutions. </t>
  </si>
  <si>
    <t>SC 170 &amp; 200 Sulfate SUL-001-A, SM 426C 10-40 mg-L (May 2011)</t>
  </si>
  <si>
    <t>WP3D</t>
  </si>
  <si>
    <t>Total Dissolved Phosphorus and Total Phosphorus</t>
  </si>
  <si>
    <t>TP = Raw Water        TDP = Filter raw water with a 0.45µm nylon syringe filter</t>
  </si>
  <si>
    <t>The TDP and TP methods involves an autoclave pre-treatment using acid persulfate solutions to break down dissolved organic and particulate phosphorus.             Total Phosphorus (TP) – All of the phosphorus present in the sample regardless of forms. Dissolved phosphorus (TDP) – All of the forms present in the filtrate of a sample filtered through a phosphorus-free filter (0.45 micron pore size).      This method is the same as the SRP, but the standards have gone through the same autoclave pre-treatment.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Polyphosphates (and some organic phosphorus compounds) may be converted to the orthophosphate form by manual sulfuric acid hydrolysis. Organic phosphorus compounds may be converted to the orthophosphate form by manual persulfate digestion.</t>
  </si>
  <si>
    <t>SC 170 &amp; 200 Phosphorus PHO-001-B, EPA 365.1 (May 2015)</t>
  </si>
  <si>
    <t>TNAK</t>
  </si>
  <si>
    <t>Total Nitrogen and Total Dissolved Nitrogen</t>
  </si>
  <si>
    <t>0.02 to 5.00 mg/L</t>
  </si>
  <si>
    <t>TN = Raw Water        TDN = Filter raw water with a 0.45µm nylon syringe filter</t>
  </si>
  <si>
    <t xml:space="preserve">All forms of nitrogen are converted to nitrate using a potassium persulfate NaOH digestion process. The digested sample is then analyzed via SmartChem for its combined nitrate + nitrite content. The result generated is considered Total Nitrogen. TKN is determined by subtracting the predetermined nitrate + nitrite value of the undigested water (WNO3). Nitrate + nitrite concentrations are determined by subtracting the nitrite concentrations determined by SmartChem method (WNO2). If the initial sample has high DOC levels (slight yellow colouration) the sample will be diluted prior to digestion of the sample.  </t>
  </si>
  <si>
    <t>SC Total Kjeldahl and Dissolved Nitrogen 2022N-1106</t>
  </si>
  <si>
    <t>UREA</t>
  </si>
  <si>
    <t>Urea</t>
  </si>
  <si>
    <t>mg/L CH4N2O</t>
  </si>
  <si>
    <t>0 to 5 mg/L</t>
  </si>
  <si>
    <t>Measuring urea concentrations in the range between 0 and 5 mg/L. Urea reacts with phenol to form a yellow colored product (indophenol yellow) that can be determined spectrophotometrically.</t>
  </si>
  <si>
    <t>SC 170 &amp; 200 Urea (Low Range) URE-002-A (May 2012)</t>
  </si>
  <si>
    <t>TRP</t>
  </si>
  <si>
    <t>Total Phosphorus</t>
  </si>
  <si>
    <t xml:space="preserve">mg/L P </t>
  </si>
  <si>
    <t xml:space="preserve">0.01 to 0.8 mg/L </t>
  </si>
  <si>
    <t>Raw Water</t>
  </si>
  <si>
    <t>Potassium persulfate digested TP samples are ran manually on a UV1601 spectrophotometer. Prior to the method development on the Smartchem170 machine. Recorded absorbance values at 885 nm with a 1 cm cuvette. The absorbance reading of 1 is the highest absorbance the instrument can read. Dilute samples above the highest point on the standard curve.*</t>
  </si>
  <si>
    <t>EPA 365.1 (May 2015)</t>
  </si>
  <si>
    <t>Date of run: July 9, 2015</t>
  </si>
  <si>
    <t>Technician: Alyse</t>
  </si>
  <si>
    <t>Standards (mg/L)</t>
  </si>
  <si>
    <t>Abs @ 885nm</t>
  </si>
  <si>
    <t>Conc.</t>
  </si>
  <si>
    <t xml:space="preserve">ID </t>
  </si>
  <si>
    <t>Replicate</t>
  </si>
  <si>
    <t>TP/TDP</t>
  </si>
  <si>
    <t>Concentration (mg/L)</t>
  </si>
  <si>
    <t>Conc. With Dilution (mg/L)</t>
  </si>
  <si>
    <t>RepAverage  (mg/L)</t>
  </si>
  <si>
    <t xml:space="preserve">Dilution Ratio 1: </t>
  </si>
  <si>
    <t>TP</t>
  </si>
  <si>
    <t>SDWS105</t>
  </si>
  <si>
    <t>SDWS 125S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</si>
</sst>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1009]d/mmm/yy"/>
    <numFmt numFmtId="165" formatCode="0.0"/>
    <numFmt numFmtId="166" formatCode="0.000"/>
    <numFmt numFmtId="167" formatCode="0\:00"/>
    <numFmt numFmtId="168" formatCode="0.0000"/>
    <numFmt numFmtId="169" formatCode="0.00000"/>
    <numFmt numFmtId="170" formatCode="[$-F400]h:mm:ss\ AM/PM"/>
  </numFmts>
  <fonts count="17">
    <font>
      <sz val="11.0"/>
      <color theme="1"/>
      <name val="Calibri"/>
      <scheme val="minor"/>
    </font>
    <font>
      <sz val="11.0"/>
      <color theme="1"/>
      <name val="Calibri"/>
    </font>
    <font>
      <sz val="11.0"/>
      <color rgb="FF000000"/>
      <name val="Calibri"/>
    </font>
    <font>
      <sz val="10.0"/>
      <color rgb="FF000000"/>
      <name val="Arial"/>
    </font>
    <font>
      <sz val="12.0"/>
      <color theme="1"/>
      <name val="Calibri"/>
    </font>
    <font>
      <sz val="12.0"/>
      <color rgb="FF000000"/>
      <name val="Calibri"/>
    </font>
    <font>
      <sz val="12.0"/>
      <color rgb="FF9C0006"/>
      <name val="Calibri"/>
    </font>
    <font>
      <color theme="1"/>
      <name val="Calibri"/>
      <scheme val="minor"/>
    </font>
    <font>
      <sz val="12.0"/>
      <color rgb="FFC00000"/>
      <name val="Calibri"/>
    </font>
    <font>
      <sz val="12.0"/>
      <color theme="1"/>
      <name val="Times"/>
    </font>
    <font>
      <sz val="12.0"/>
      <color rgb="FF000000"/>
      <name val="Times"/>
    </font>
    <font>
      <sz val="10.0"/>
      <color theme="1"/>
      <name val="Arial"/>
    </font>
    <font>
      <sz val="11.0"/>
      <color rgb="FF000000"/>
      <name val="Arial"/>
    </font>
    <font>
      <b/>
      <sz val="14.0"/>
      <color theme="1"/>
      <name val="Times New Roman"/>
    </font>
    <font>
      <b/>
      <sz val="14.0"/>
      <color theme="1"/>
      <name val="Calibri"/>
    </font>
    <font>
      <sz val="11.0"/>
      <color theme="1"/>
      <name val="Times New Roman"/>
    </font>
    <font/>
  </fonts>
  <fills count="5">
    <fill>
      <patternFill patternType="none"/>
    </fill>
    <fill>
      <patternFill patternType="lightGray"/>
    </fill>
    <fill>
      <patternFill patternType="solid">
        <fgColor rgb="FFFFC7CE"/>
        <bgColor rgb="FFFFC7CE"/>
      </patternFill>
    </fill>
    <fill>
      <patternFill patternType="solid">
        <fgColor rgb="FFBFBFBF"/>
        <bgColor rgb="FFBFBFBF"/>
      </patternFill>
    </fill>
    <fill>
      <patternFill patternType="solid">
        <fgColor rgb="FFFFCC99"/>
        <bgColor rgb="FFFFCC99"/>
      </patternFill>
    </fill>
  </fills>
  <borders count="8">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164" xfId="0" applyAlignment="1" applyFont="1" applyNumberFormat="1">
      <alignment horizontal="left" vertical="top"/>
    </xf>
    <xf borderId="0" fillId="0" fontId="2" numFmtId="0" xfId="0" applyAlignment="1" applyFont="1">
      <alignment horizontal="left" vertical="top"/>
    </xf>
    <xf borderId="0" fillId="0" fontId="2" numFmtId="1" xfId="0" applyAlignment="1" applyFont="1" applyNumberFormat="1">
      <alignment horizontal="left" shrinkToFit="0" vertical="top" wrapText="1"/>
    </xf>
    <xf borderId="0" fillId="0" fontId="2" numFmtId="165" xfId="0" applyAlignment="1" applyFont="1" applyNumberFormat="1">
      <alignment horizontal="left" shrinkToFit="0" vertical="top" wrapText="1"/>
    </xf>
    <xf borderId="0" fillId="0" fontId="3" numFmtId="166" xfId="0" applyAlignment="1" applyFont="1" applyNumberFormat="1">
      <alignment horizontal="left" vertical="top"/>
    </xf>
    <xf borderId="0" fillId="0" fontId="4" numFmtId="0" xfId="0" applyAlignment="1" applyFont="1">
      <alignment horizontal="center"/>
    </xf>
    <xf borderId="0" fillId="0" fontId="4" numFmtId="15" xfId="0" applyFont="1" applyNumberFormat="1"/>
    <xf borderId="0" fillId="0" fontId="4" numFmtId="167" xfId="0" applyAlignment="1" applyFont="1" applyNumberFormat="1">
      <alignment horizontal="left" vertical="top"/>
    </xf>
    <xf borderId="0" fillId="0" fontId="4" numFmtId="0" xfId="0" applyAlignment="1" applyFont="1">
      <alignment horizontal="left" vertical="top"/>
    </xf>
    <xf borderId="0" fillId="0" fontId="1" numFmtId="166" xfId="0" applyFont="1" applyNumberFormat="1"/>
    <xf borderId="0" fillId="0" fontId="1" numFmtId="168" xfId="0" applyFont="1" applyNumberFormat="1"/>
    <xf borderId="0" fillId="0" fontId="5" numFmtId="2" xfId="0" applyFont="1" applyNumberFormat="1"/>
    <xf borderId="0" fillId="0" fontId="4" numFmtId="165" xfId="0" applyFont="1" applyNumberFormat="1"/>
    <xf borderId="0" fillId="0" fontId="4" numFmtId="2" xfId="0" applyAlignment="1" applyFont="1" applyNumberFormat="1">
      <alignment horizontal="left" vertical="top"/>
    </xf>
    <xf borderId="1" fillId="2" fontId="6" numFmtId="168" xfId="0" applyBorder="1" applyFill="1" applyFont="1" applyNumberFormat="1"/>
    <xf borderId="1" fillId="2" fontId="6" numFmtId="166" xfId="0" applyBorder="1" applyFont="1" applyNumberFormat="1"/>
    <xf borderId="0" fillId="0" fontId="4" numFmtId="15" xfId="0" applyAlignment="1" applyFont="1" applyNumberFormat="1">
      <alignment horizontal="left" vertical="top"/>
    </xf>
    <xf borderId="0" fillId="0" fontId="4" numFmtId="168" xfId="0" applyAlignment="1" applyFont="1" applyNumberFormat="1">
      <alignment horizontal="left" vertical="top"/>
    </xf>
    <xf borderId="0" fillId="0" fontId="4" numFmtId="169" xfId="0" applyAlignment="1" applyFont="1" applyNumberFormat="1">
      <alignment horizontal="left" vertical="top"/>
    </xf>
    <xf borderId="0" fillId="0" fontId="5" numFmtId="1" xfId="0" applyAlignment="1" applyFont="1" applyNumberFormat="1">
      <alignment horizontal="left" vertical="top"/>
    </xf>
    <xf borderId="0" fillId="0" fontId="5" numFmtId="165" xfId="0" applyAlignment="1" applyFont="1" applyNumberFormat="1">
      <alignment horizontal="left" vertical="top"/>
    </xf>
    <xf borderId="0" fillId="0" fontId="4" numFmtId="170" xfId="0" applyAlignment="1" applyFont="1" applyNumberFormat="1">
      <alignment horizontal="left" vertical="top"/>
    </xf>
    <xf borderId="0" fillId="0" fontId="4" numFmtId="0" xfId="0" applyAlignment="1" applyFont="1">
      <alignment horizontal="left"/>
    </xf>
    <xf quotePrefix="1" borderId="0" fillId="0" fontId="1" numFmtId="0" xfId="0" applyFont="1"/>
    <xf borderId="0" fillId="0" fontId="7" numFmtId="0" xfId="0" applyFont="1"/>
    <xf borderId="0" fillId="0" fontId="1" numFmtId="0" xfId="0" applyFont="1"/>
    <xf borderId="0" fillId="0" fontId="1" numFmtId="14" xfId="0" applyFont="1" applyNumberFormat="1"/>
    <xf borderId="0" fillId="0" fontId="4" numFmtId="0" xfId="0" applyAlignment="1" applyFont="1">
      <alignment horizontal="left" shrinkToFit="0" vertical="top" wrapText="1"/>
    </xf>
    <xf borderId="0" fillId="0" fontId="5" numFmtId="165" xfId="0" applyAlignment="1" applyFont="1" applyNumberFormat="1">
      <alignment horizontal="left" shrinkToFit="0" vertical="top" wrapText="1"/>
    </xf>
    <xf borderId="0" fillId="0" fontId="4" numFmtId="0" xfId="0" applyFont="1"/>
    <xf borderId="0" fillId="0" fontId="4" numFmtId="164" xfId="0" applyFont="1" applyNumberFormat="1"/>
    <xf borderId="0" fillId="0" fontId="4" numFmtId="166" xfId="0" applyFont="1" applyNumberFormat="1"/>
    <xf borderId="0" fillId="0" fontId="4" numFmtId="2" xfId="0" applyFont="1" applyNumberFormat="1"/>
    <xf borderId="0" fillId="0" fontId="4" numFmtId="49" xfId="0" applyAlignment="1" applyFont="1" applyNumberFormat="1">
      <alignment horizontal="left" vertical="top"/>
    </xf>
    <xf borderId="0" fillId="0" fontId="8" numFmtId="2" xfId="0" applyAlignment="1" applyFont="1" applyNumberFormat="1">
      <alignment horizontal="left" vertical="top"/>
    </xf>
    <xf borderId="0" fillId="0" fontId="4" numFmtId="14" xfId="0" applyFont="1" applyNumberFormat="1"/>
    <xf borderId="0" fillId="0" fontId="4" numFmtId="164" xfId="0" applyAlignment="1" applyFont="1" applyNumberFormat="1">
      <alignment horizontal="left" vertical="top"/>
    </xf>
    <xf borderId="0" fillId="0" fontId="4" numFmtId="164" xfId="0" applyAlignment="1" applyFont="1" applyNumberFormat="1">
      <alignment horizontal="left"/>
    </xf>
    <xf borderId="0" fillId="0" fontId="9" numFmtId="0" xfId="0" applyFont="1"/>
    <xf borderId="0" fillId="0" fontId="10" numFmtId="0" xfId="0" applyFont="1"/>
    <xf borderId="0" fillId="0" fontId="10" numFmtId="1" xfId="0" applyFont="1" applyNumberFormat="1"/>
    <xf borderId="0" fillId="0" fontId="10" numFmtId="165" xfId="0" applyFont="1" applyNumberFormat="1"/>
    <xf borderId="0" fillId="0" fontId="11" numFmtId="0" xfId="0" applyFont="1"/>
    <xf borderId="0" fillId="0" fontId="12" numFmtId="0" xfId="0" applyFont="1"/>
    <xf borderId="0" fillId="0" fontId="12" numFmtId="164" xfId="0" applyAlignment="1" applyFont="1" applyNumberFormat="1">
      <alignment vertical="center"/>
    </xf>
    <xf borderId="0" fillId="0" fontId="12" numFmtId="1" xfId="0" applyFont="1" applyNumberFormat="1"/>
    <xf borderId="0" fillId="0" fontId="12" numFmtId="165" xfId="0" applyFont="1" applyNumberFormat="1"/>
    <xf borderId="0" fillId="0" fontId="13" numFmtId="0" xfId="0" applyFont="1"/>
    <xf borderId="0" fillId="0" fontId="13" numFmtId="0" xfId="0" applyAlignment="1" applyFont="1">
      <alignment shrinkToFit="0" wrapText="1"/>
    </xf>
    <xf borderId="0" fillId="0" fontId="13" numFmtId="0" xfId="0" applyAlignment="1" applyFont="1">
      <alignment horizontal="left" shrinkToFit="0" vertical="top" wrapText="1"/>
    </xf>
    <xf borderId="0" fillId="0" fontId="14" numFmtId="0" xfId="0" applyFont="1"/>
    <xf borderId="0" fillId="0" fontId="15" numFmtId="0" xfId="0" applyAlignment="1" applyFont="1">
      <alignment horizontal="left" vertical="top"/>
    </xf>
    <xf borderId="0" fillId="0" fontId="15" numFmtId="0" xfId="0" applyAlignment="1" applyFont="1">
      <alignment horizontal="left" shrinkToFit="0" vertical="top" wrapText="1"/>
    </xf>
    <xf borderId="0" fillId="0" fontId="15" numFmtId="0" xfId="0" applyAlignment="1" applyFont="1">
      <alignment shrinkToFit="0" vertical="top" wrapText="1"/>
    </xf>
    <xf borderId="1" fillId="3" fontId="15" numFmtId="0" xfId="0" applyAlignment="1" applyBorder="1" applyFill="1" applyFont="1">
      <alignment horizontal="left" vertical="top"/>
    </xf>
    <xf borderId="1" fillId="3" fontId="15" numFmtId="0" xfId="0" applyAlignment="1" applyBorder="1" applyFont="1">
      <alignment horizontal="left" shrinkToFit="0" vertical="top" wrapText="1"/>
    </xf>
    <xf borderId="1" fillId="3" fontId="15" numFmtId="0" xfId="0" applyAlignment="1" applyBorder="1" applyFont="1">
      <alignment shrinkToFit="0" vertical="top" wrapText="1"/>
    </xf>
    <xf borderId="0" fillId="0" fontId="1" numFmtId="0" xfId="0" applyAlignment="1" applyFont="1">
      <alignment horizontal="left" shrinkToFit="0" vertical="top" wrapText="1"/>
    </xf>
    <xf borderId="0" fillId="0" fontId="1" numFmtId="0" xfId="0" applyAlignment="1" applyFont="1">
      <alignment shrinkToFit="0" wrapText="1"/>
    </xf>
    <xf borderId="0" fillId="0" fontId="1" numFmtId="1" xfId="0" applyFont="1" applyNumberFormat="1"/>
    <xf borderId="2" fillId="4" fontId="1" numFmtId="0" xfId="0" applyAlignment="1" applyBorder="1" applyFill="1" applyFont="1">
      <alignment horizontal="left"/>
    </xf>
    <xf borderId="3" fillId="0" fontId="16" numFmtId="0" xfId="0" applyBorder="1" applyFont="1"/>
    <xf borderId="4" fillId="0" fontId="16" numFmtId="0" xfId="0" applyBorder="1" applyFont="1"/>
    <xf borderId="0" fillId="0" fontId="1" numFmtId="0" xfId="0" applyAlignment="1" applyFont="1">
      <alignment horizontal="left"/>
    </xf>
    <xf borderId="5" fillId="0" fontId="1" numFmtId="0" xfId="0" applyAlignment="1" applyBorder="1" applyFont="1">
      <alignment horizontal="center"/>
    </xf>
    <xf borderId="4" fillId="0" fontId="1" numFmtId="0" xfId="0" applyAlignment="1" applyBorder="1" applyFont="1">
      <alignment horizontal="center"/>
    </xf>
    <xf borderId="6" fillId="0" fontId="1" numFmtId="0" xfId="0" applyBorder="1" applyFont="1"/>
    <xf borderId="7" fillId="0" fontId="1" numFmtId="0" xfId="0" applyBorder="1" applyFont="1"/>
    <xf borderId="2" fillId="0" fontId="1" numFmtId="0" xfId="0" applyAlignment="1" applyBorder="1" applyFont="1">
      <alignment horizontal="center"/>
    </xf>
    <xf borderId="4" fillId="0" fontId="1" numFmtId="1" xfId="0" applyAlignment="1" applyBorder="1" applyFont="1" applyNumberFormat="1">
      <alignment horizontal="center"/>
    </xf>
    <xf borderId="6" fillId="0" fontId="1" numFmtId="15" xfId="0" applyBorder="1" applyFont="1" applyNumberFormat="1"/>
    <xf borderId="6" fillId="0" fontId="1" numFmtId="1" xfId="0" applyBorder="1" applyFont="1" applyNumberFormat="1"/>
    <xf borderId="6" fillId="0" fontId="1" numFmtId="168" xfId="0" applyBorder="1" applyFont="1" applyNumberFormat="1"/>
    <xf borderId="6" fillId="0" fontId="1" numFmtId="166" xfId="0" applyBorder="1" applyFont="1" applyNumberFormat="1"/>
    <xf borderId="7" fillId="0" fontId="1" numFmtId="1" xfId="0" applyBorder="1" applyFont="1" applyNumberFormat="1"/>
    <xf borderId="7" fillId="0" fontId="1" numFmtId="1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3.29"/>
    <col customWidth="1" min="3" max="3" width="5.0"/>
    <col customWidth="1" min="4" max="4" width="7.86"/>
    <col customWidth="1" min="5" max="5" width="5.0"/>
    <col customWidth="1" min="6" max="6" width="11.71"/>
    <col customWidth="1" min="7" max="7" width="8.43"/>
    <col customWidth="1" min="8" max="8" width="10.43"/>
    <col customWidth="1" min="9" max="9" width="8.86"/>
    <col customWidth="1" min="10" max="10" width="8.71"/>
    <col customWidth="1" min="11" max="11" width="11.86"/>
    <col customWidth="1" min="12" max="12" width="9.0"/>
    <col customWidth="1" min="13" max="13" width="10.71"/>
    <col customWidth="1" min="14" max="14" width="8.71"/>
    <col customWidth="1" min="15" max="15" width="7.71"/>
    <col customWidth="1" min="16" max="16" width="7.29"/>
    <col customWidth="1" min="17" max="19" width="8.86"/>
    <col customWidth="1" min="20" max="20" width="6.86"/>
    <col customWidth="1" min="21" max="26" width="8.86"/>
  </cols>
  <sheetData>
    <row r="1" ht="19.5" customHeight="1">
      <c r="A1" s="1" t="s">
        <v>0</v>
      </c>
      <c r="B1" s="2" t="s">
        <v>1</v>
      </c>
      <c r="C1" s="1" t="s">
        <v>2</v>
      </c>
      <c r="D1" s="1" t="s">
        <v>3</v>
      </c>
      <c r="E1" s="1" t="s">
        <v>4</v>
      </c>
      <c r="F1" s="3" t="s">
        <v>5</v>
      </c>
      <c r="G1" s="1" t="s">
        <v>6</v>
      </c>
      <c r="H1" s="1" t="s">
        <v>7</v>
      </c>
      <c r="I1" s="1" t="s">
        <v>8</v>
      </c>
      <c r="J1" s="1" t="s">
        <v>9</v>
      </c>
      <c r="K1" s="1" t="s">
        <v>10</v>
      </c>
      <c r="L1" s="1" t="s">
        <v>11</v>
      </c>
      <c r="M1" s="1" t="s">
        <v>12</v>
      </c>
      <c r="N1" s="1" t="s">
        <v>13</v>
      </c>
      <c r="O1" s="1" t="s">
        <v>14</v>
      </c>
      <c r="P1" s="1" t="s">
        <v>15</v>
      </c>
      <c r="Q1" s="4" t="s">
        <v>16</v>
      </c>
      <c r="R1" s="5" t="s">
        <v>17</v>
      </c>
      <c r="S1" s="1" t="s">
        <v>18</v>
      </c>
      <c r="T1" s="6" t="s">
        <v>19</v>
      </c>
      <c r="U1" s="1" t="s">
        <v>20</v>
      </c>
      <c r="V1" s="1"/>
      <c r="W1" s="1"/>
      <c r="X1" s="1"/>
      <c r="Y1" s="1"/>
      <c r="Z1" s="1"/>
    </row>
    <row r="2" ht="15.75" customHeight="1">
      <c r="A2" s="7">
        <v>1.0</v>
      </c>
      <c r="B2" s="8">
        <v>42192.0</v>
      </c>
      <c r="C2" s="9"/>
      <c r="D2" s="10"/>
      <c r="E2" s="10"/>
      <c r="F2" s="10"/>
      <c r="G2" s="10"/>
      <c r="H2" s="11">
        <v>0.077</v>
      </c>
      <c r="I2" s="10"/>
      <c r="J2" s="11">
        <v>0.29088271026769996</v>
      </c>
      <c r="K2" s="11">
        <v>0.007</v>
      </c>
      <c r="L2" s="10"/>
      <c r="M2" s="12">
        <v>0.0014500000000000001</v>
      </c>
      <c r="N2" s="10"/>
      <c r="O2" s="10"/>
      <c r="P2" s="10"/>
      <c r="Q2" s="13">
        <v>-90.86</v>
      </c>
      <c r="R2" s="13">
        <v>-8.59</v>
      </c>
      <c r="S2" s="14">
        <v>31.94063492063492</v>
      </c>
      <c r="T2" s="10"/>
      <c r="U2" s="15"/>
      <c r="V2" s="10"/>
      <c r="W2" s="10"/>
      <c r="X2" s="10"/>
      <c r="Y2" s="10"/>
      <c r="Z2" s="10"/>
    </row>
    <row r="3" ht="15.75" customHeight="1">
      <c r="A3" s="7">
        <v>25.0</v>
      </c>
      <c r="B3" s="8">
        <v>42193.0</v>
      </c>
      <c r="C3" s="9"/>
      <c r="D3" s="10"/>
      <c r="E3" s="10"/>
      <c r="F3" s="10"/>
      <c r="G3" s="10"/>
      <c r="H3" s="11">
        <v>0.09755</v>
      </c>
      <c r="I3" s="10"/>
      <c r="J3" s="11">
        <v>0.23471343145919998</v>
      </c>
      <c r="K3" s="11">
        <v>0.088</v>
      </c>
      <c r="L3" s="10"/>
      <c r="M3" s="12">
        <v>0.0030499999999999998</v>
      </c>
      <c r="N3" s="10"/>
      <c r="O3" s="10"/>
      <c r="P3" s="10"/>
      <c r="Q3" s="13">
        <v>-84.54</v>
      </c>
      <c r="R3" s="13">
        <v>-7.26</v>
      </c>
      <c r="S3" s="14">
        <v>19.21571428571428</v>
      </c>
      <c r="T3" s="10"/>
      <c r="U3" s="15"/>
      <c r="V3" s="10"/>
      <c r="W3" s="10"/>
      <c r="X3" s="10"/>
      <c r="Y3" s="10"/>
      <c r="Z3" s="10"/>
    </row>
    <row r="4" ht="15.75" customHeight="1">
      <c r="A4" s="7">
        <v>39.0</v>
      </c>
      <c r="B4" s="8">
        <v>42193.0</v>
      </c>
      <c r="C4" s="9"/>
      <c r="D4" s="10"/>
      <c r="E4" s="10"/>
      <c r="F4" s="10"/>
      <c r="G4" s="10"/>
      <c r="H4" s="11">
        <v>0.7169</v>
      </c>
      <c r="I4" s="10"/>
      <c r="J4" s="11">
        <v>0.8392799603036001</v>
      </c>
      <c r="K4" s="11">
        <v>0.113</v>
      </c>
      <c r="L4" s="10"/>
      <c r="M4" s="12">
        <v>0.00505</v>
      </c>
      <c r="N4" s="10"/>
      <c r="O4" s="10"/>
      <c r="P4" s="10"/>
      <c r="Q4" s="13">
        <v>-79.79</v>
      </c>
      <c r="R4" s="13">
        <v>-4.92</v>
      </c>
      <c r="S4" s="14">
        <v>12.423617021276598</v>
      </c>
      <c r="T4" s="10"/>
      <c r="U4" s="15"/>
      <c r="V4" s="10"/>
      <c r="W4" s="10"/>
      <c r="X4" s="10"/>
      <c r="Y4" s="10"/>
      <c r="Z4" s="10"/>
    </row>
    <row r="5" ht="15.75" customHeight="1">
      <c r="A5" s="7">
        <v>40.0</v>
      </c>
      <c r="B5" s="8">
        <v>42193.0</v>
      </c>
      <c r="C5" s="9"/>
      <c r="D5" s="10"/>
      <c r="E5" s="10"/>
      <c r="F5" s="10"/>
      <c r="G5" s="10"/>
      <c r="H5" s="11">
        <v>0.1222</v>
      </c>
      <c r="I5" s="10"/>
      <c r="J5" s="11">
        <v>0.1742234388962</v>
      </c>
      <c r="K5" s="11">
        <v>5.0E-4</v>
      </c>
      <c r="L5" s="10"/>
      <c r="M5" s="16">
        <v>-0.007699999999999999</v>
      </c>
      <c r="N5" s="10"/>
      <c r="O5" s="10"/>
      <c r="P5" s="10"/>
      <c r="Q5" s="13">
        <v>-94.57</v>
      </c>
      <c r="R5" s="13">
        <v>-8.75</v>
      </c>
      <c r="S5" s="14">
        <v>8.707142857142856</v>
      </c>
      <c r="T5" s="10"/>
      <c r="U5" s="15"/>
      <c r="V5" s="10"/>
      <c r="W5" s="10"/>
      <c r="X5" s="10"/>
      <c r="Y5" s="10"/>
      <c r="Z5" s="10"/>
    </row>
    <row r="6" ht="15.75" customHeight="1">
      <c r="A6" s="7">
        <v>50.0</v>
      </c>
      <c r="B6" s="8">
        <v>42193.0</v>
      </c>
      <c r="C6" s="9"/>
      <c r="D6" s="10"/>
      <c r="E6" s="10"/>
      <c r="F6" s="10"/>
      <c r="G6" s="10"/>
      <c r="H6" s="11">
        <v>0.0010999999999999998</v>
      </c>
      <c r="I6" s="10"/>
      <c r="J6" s="11">
        <v>0.17249515339440002</v>
      </c>
      <c r="K6" s="17">
        <v>-0.012</v>
      </c>
      <c r="L6" s="10"/>
      <c r="M6" s="16">
        <v>-0.0118</v>
      </c>
      <c r="N6" s="10"/>
      <c r="O6" s="10"/>
      <c r="P6" s="10"/>
      <c r="Q6" s="13">
        <v>-84.4</v>
      </c>
      <c r="R6" s="13">
        <v>-7.53</v>
      </c>
      <c r="S6" s="14">
        <v>24.987142857142857</v>
      </c>
      <c r="T6" s="10"/>
      <c r="U6" s="15"/>
      <c r="V6" s="10"/>
      <c r="W6" s="10"/>
      <c r="X6" s="10"/>
      <c r="Y6" s="10"/>
      <c r="Z6" s="10"/>
    </row>
    <row r="7" ht="15.75" customHeight="1">
      <c r="A7" s="7">
        <v>60.0</v>
      </c>
      <c r="B7" s="8">
        <v>42192.0</v>
      </c>
      <c r="C7" s="9"/>
      <c r="D7" s="10"/>
      <c r="E7" s="10"/>
      <c r="F7" s="10"/>
      <c r="G7" s="10"/>
      <c r="H7" s="11">
        <v>1.16055</v>
      </c>
      <c r="I7" s="10"/>
      <c r="J7" s="11">
        <v>1.3664070383526001</v>
      </c>
      <c r="K7" s="11">
        <v>0.0955</v>
      </c>
      <c r="L7" s="10"/>
      <c r="M7" s="12">
        <v>0.0166</v>
      </c>
      <c r="N7" s="10"/>
      <c r="O7" s="10"/>
      <c r="P7" s="10"/>
      <c r="Q7" s="13">
        <v>-101.6</v>
      </c>
      <c r="R7" s="13">
        <v>-9.92</v>
      </c>
      <c r="S7" s="14">
        <v>55.278571428571425</v>
      </c>
      <c r="T7" s="10"/>
      <c r="U7" s="15"/>
      <c r="V7" s="10"/>
      <c r="W7" s="10"/>
      <c r="X7" s="10"/>
      <c r="Y7" s="10"/>
      <c r="Z7" s="10"/>
    </row>
    <row r="8" ht="15.75" customHeight="1">
      <c r="A8" s="7">
        <v>63.0</v>
      </c>
      <c r="B8" s="8">
        <v>42192.0</v>
      </c>
      <c r="C8" s="9"/>
      <c r="D8" s="10"/>
      <c r="E8" s="10"/>
      <c r="F8" s="10"/>
      <c r="G8" s="10"/>
      <c r="H8" s="11">
        <v>0.0644</v>
      </c>
      <c r="I8" s="10"/>
      <c r="J8" s="11">
        <v>0.4170475518991</v>
      </c>
      <c r="K8" s="11">
        <v>0.00375</v>
      </c>
      <c r="L8" s="10"/>
      <c r="M8" s="16">
        <v>-0.011300000000000001</v>
      </c>
      <c r="N8" s="10"/>
      <c r="O8" s="10"/>
      <c r="P8" s="10"/>
      <c r="Q8" s="13">
        <v>-81.68</v>
      </c>
      <c r="R8" s="13">
        <v>-7.11</v>
      </c>
      <c r="S8" s="14">
        <v>68.18909090909091</v>
      </c>
      <c r="T8" s="10"/>
      <c r="U8" s="15"/>
      <c r="V8" s="10"/>
      <c r="W8" s="10"/>
      <c r="X8" s="10"/>
      <c r="Y8" s="10"/>
      <c r="Z8" s="10"/>
    </row>
    <row r="9" ht="15.75" customHeight="1">
      <c r="A9" s="7">
        <v>65.0</v>
      </c>
      <c r="B9" s="8">
        <v>42192.0</v>
      </c>
      <c r="C9" s="9"/>
      <c r="D9" s="10"/>
      <c r="E9" s="10"/>
      <c r="F9" s="10"/>
      <c r="G9" s="10"/>
      <c r="H9" s="11">
        <v>0.052000000000000005</v>
      </c>
      <c r="I9" s="10"/>
      <c r="J9" s="11">
        <v>0.38248184186309997</v>
      </c>
      <c r="K9" s="11">
        <v>0.0175</v>
      </c>
      <c r="L9" s="10"/>
      <c r="M9" s="12">
        <v>0.0028</v>
      </c>
      <c r="N9" s="10"/>
      <c r="O9" s="10"/>
      <c r="P9" s="10"/>
      <c r="Q9" s="13">
        <v>-79.92</v>
      </c>
      <c r="R9" s="13">
        <v>-6.66</v>
      </c>
      <c r="S9" s="14">
        <v>59.35933333333334</v>
      </c>
      <c r="T9" s="10"/>
      <c r="U9" s="15"/>
      <c r="V9" s="10"/>
      <c r="W9" s="10"/>
      <c r="X9" s="10"/>
      <c r="Y9" s="10"/>
      <c r="Z9" s="10"/>
    </row>
    <row r="10" ht="15.75" customHeight="1">
      <c r="A10" s="7">
        <v>67.0</v>
      </c>
      <c r="B10" s="8">
        <v>42192.0</v>
      </c>
      <c r="C10" s="9"/>
      <c r="D10" s="10"/>
      <c r="E10" s="10"/>
      <c r="F10" s="10"/>
      <c r="G10" s="10"/>
      <c r="H10" s="11">
        <v>0.0445</v>
      </c>
      <c r="I10" s="10"/>
      <c r="J10" s="11">
        <v>0.38248184186309997</v>
      </c>
      <c r="K10" s="11">
        <v>0.021249999999999998</v>
      </c>
      <c r="L10" s="10"/>
      <c r="M10" s="16">
        <v>-0.0023</v>
      </c>
      <c r="N10" s="10"/>
      <c r="O10" s="10"/>
      <c r="P10" s="10"/>
      <c r="Q10" s="13">
        <v>-79.67</v>
      </c>
      <c r="R10" s="13">
        <v>-6.75</v>
      </c>
      <c r="S10" s="14">
        <v>54.598</v>
      </c>
      <c r="T10" s="10"/>
      <c r="U10" s="15"/>
      <c r="V10" s="10"/>
      <c r="W10" s="10"/>
      <c r="X10" s="10"/>
      <c r="Y10" s="10"/>
      <c r="Z10" s="10"/>
    </row>
    <row r="11" ht="15.75" customHeight="1">
      <c r="A11" s="7">
        <v>88.0</v>
      </c>
      <c r="B11" s="8">
        <v>42192.0</v>
      </c>
      <c r="C11" s="9"/>
      <c r="D11" s="10"/>
      <c r="E11" s="10"/>
      <c r="F11" s="10"/>
      <c r="G11" s="10"/>
      <c r="H11" s="11">
        <v>0.76195</v>
      </c>
      <c r="I11" s="10"/>
      <c r="J11" s="11">
        <v>1.0276630799998</v>
      </c>
      <c r="K11" s="11">
        <v>0.249</v>
      </c>
      <c r="L11" s="10"/>
      <c r="M11" s="16">
        <v>-0.0046</v>
      </c>
      <c r="N11" s="10"/>
      <c r="O11" s="10"/>
      <c r="P11" s="10"/>
      <c r="Q11" s="13">
        <v>-91.26</v>
      </c>
      <c r="R11" s="13">
        <v>-7.64</v>
      </c>
      <c r="S11" s="14">
        <v>167.70888559792667</v>
      </c>
      <c r="T11" s="10"/>
      <c r="U11" s="15"/>
      <c r="V11" s="10"/>
      <c r="W11" s="10"/>
      <c r="X11" s="10"/>
      <c r="Y11" s="10"/>
      <c r="Z11" s="10"/>
    </row>
    <row r="12" ht="15.75" customHeight="1">
      <c r="A12" s="7">
        <v>90.0</v>
      </c>
      <c r="B12" s="8">
        <v>42191.0</v>
      </c>
      <c r="C12" s="9"/>
      <c r="D12" s="10"/>
      <c r="E12" s="10"/>
      <c r="F12" s="10"/>
      <c r="G12" s="10"/>
      <c r="H12" s="11">
        <v>0.0174</v>
      </c>
      <c r="I12" s="10"/>
      <c r="J12" s="11">
        <v>0.25286042922810004</v>
      </c>
      <c r="K12" s="11">
        <v>0.135</v>
      </c>
      <c r="L12" s="10"/>
      <c r="M12" s="12">
        <v>0.02965</v>
      </c>
      <c r="N12" s="10"/>
      <c r="O12" s="10"/>
      <c r="P12" s="10"/>
      <c r="Q12" s="13">
        <v>-90.17</v>
      </c>
      <c r="R12" s="13">
        <v>-8.41</v>
      </c>
      <c r="S12" s="14">
        <v>124.22166666666668</v>
      </c>
      <c r="T12" s="10"/>
      <c r="U12" s="15"/>
      <c r="V12" s="10"/>
      <c r="W12" s="10"/>
      <c r="X12" s="10"/>
      <c r="Y12" s="10"/>
      <c r="Z12" s="10"/>
    </row>
    <row r="13" ht="15.75" customHeight="1">
      <c r="A13" s="7">
        <v>92.0</v>
      </c>
      <c r="B13" s="8">
        <v>42191.0</v>
      </c>
      <c r="C13" s="9"/>
      <c r="D13" s="10"/>
      <c r="E13" s="10"/>
      <c r="F13" s="10"/>
      <c r="G13" s="10"/>
      <c r="H13" s="11">
        <v>1.31855</v>
      </c>
      <c r="I13" s="10"/>
      <c r="J13" s="11">
        <v>1.516101083438</v>
      </c>
      <c r="K13" s="11">
        <v>0.20850000000000002</v>
      </c>
      <c r="L13" s="10"/>
      <c r="M13" s="12">
        <v>0.00105</v>
      </c>
      <c r="N13" s="10"/>
      <c r="O13" s="10"/>
      <c r="P13" s="10"/>
      <c r="Q13" s="13">
        <v>-92.05</v>
      </c>
      <c r="R13" s="13">
        <v>-7.66</v>
      </c>
      <c r="S13" s="14">
        <v>62.92027131782946</v>
      </c>
      <c r="T13" s="10"/>
      <c r="U13" s="15"/>
      <c r="V13" s="10"/>
      <c r="W13" s="10"/>
      <c r="X13" s="10"/>
      <c r="Y13" s="10"/>
      <c r="Z13" s="10"/>
    </row>
    <row r="14" ht="15.75" customHeight="1">
      <c r="A14" s="7">
        <v>103.0</v>
      </c>
      <c r="B14" s="8">
        <v>42191.0</v>
      </c>
      <c r="C14" s="9"/>
      <c r="D14" s="10"/>
      <c r="E14" s="10"/>
      <c r="F14" s="10"/>
      <c r="G14" s="10"/>
      <c r="H14" s="11">
        <v>1.2222499999999998</v>
      </c>
      <c r="I14" s="10"/>
      <c r="J14" s="11">
        <v>1.3643453560652001</v>
      </c>
      <c r="K14" s="11">
        <v>0.1205</v>
      </c>
      <c r="L14" s="10"/>
      <c r="M14" s="12">
        <v>0.0024</v>
      </c>
      <c r="N14" s="10"/>
      <c r="O14" s="10"/>
      <c r="P14" s="10"/>
      <c r="Q14" s="13">
        <v>-82.64</v>
      </c>
      <c r="R14" s="13">
        <v>-6.56</v>
      </c>
      <c r="S14" s="14">
        <v>70.658</v>
      </c>
      <c r="T14" s="10"/>
      <c r="U14" s="15"/>
      <c r="V14" s="10"/>
      <c r="W14" s="10"/>
      <c r="X14" s="10"/>
      <c r="Y14" s="10"/>
      <c r="Z14" s="10"/>
    </row>
    <row r="15" ht="15.75" customHeight="1">
      <c r="A15" s="7">
        <v>105.0</v>
      </c>
      <c r="B15" s="8">
        <v>42191.0</v>
      </c>
      <c r="C15" s="9"/>
      <c r="D15" s="10"/>
      <c r="E15" s="10"/>
      <c r="F15" s="10"/>
      <c r="G15" s="10"/>
      <c r="H15" s="11">
        <v>1.5573000000000001</v>
      </c>
      <c r="I15" s="10"/>
      <c r="J15" s="11">
        <v>3.1428124389912</v>
      </c>
      <c r="K15" s="11">
        <v>0.63</v>
      </c>
      <c r="L15" s="10"/>
      <c r="M15" s="12">
        <v>4.0E-4</v>
      </c>
      <c r="N15" s="10"/>
      <c r="O15" s="10"/>
      <c r="P15" s="10"/>
      <c r="Q15" s="13">
        <v>-74.48</v>
      </c>
      <c r="R15" s="13">
        <v>-4.42</v>
      </c>
      <c r="S15" s="14">
        <v>365.48285714285703</v>
      </c>
      <c r="T15" s="10"/>
      <c r="U15" s="15"/>
      <c r="V15" s="10"/>
      <c r="W15" s="10"/>
      <c r="X15" s="10"/>
      <c r="Y15" s="10"/>
      <c r="Z15" s="10"/>
    </row>
    <row r="16" ht="15.75" customHeight="1">
      <c r="A16" s="7">
        <v>109.0</v>
      </c>
      <c r="B16" s="8">
        <v>42191.0</v>
      </c>
      <c r="C16" s="9"/>
      <c r="D16" s="10"/>
      <c r="E16" s="10"/>
      <c r="F16" s="10"/>
      <c r="G16" s="10"/>
      <c r="H16" s="11">
        <v>0.6527000000000001</v>
      </c>
      <c r="I16" s="10"/>
      <c r="J16" s="11">
        <v>1.0622287900358</v>
      </c>
      <c r="K16" s="11">
        <v>0.007</v>
      </c>
      <c r="L16" s="10"/>
      <c r="M16" s="12">
        <v>0.0112</v>
      </c>
      <c r="N16" s="10"/>
      <c r="O16" s="10"/>
      <c r="P16" s="10"/>
      <c r="Q16" s="13">
        <v>-88.33</v>
      </c>
      <c r="R16" s="13">
        <v>-7.96</v>
      </c>
      <c r="S16" s="14">
        <v>120.20375</v>
      </c>
      <c r="T16" s="10"/>
      <c r="U16" s="15"/>
      <c r="V16" s="10"/>
      <c r="W16" s="10"/>
      <c r="X16" s="10"/>
      <c r="Y16" s="10"/>
      <c r="Z16" s="10"/>
    </row>
    <row r="17" ht="15.75" customHeight="1">
      <c r="A17" s="7">
        <v>110.0</v>
      </c>
      <c r="B17" s="8">
        <v>42191.0</v>
      </c>
      <c r="C17" s="9"/>
      <c r="D17" s="10"/>
      <c r="E17" s="10"/>
      <c r="F17" s="10"/>
      <c r="G17" s="10"/>
      <c r="H17" s="11">
        <v>2.8325</v>
      </c>
      <c r="I17" s="10"/>
      <c r="J17" s="11">
        <v>2.6636826566332004</v>
      </c>
      <c r="K17" s="11">
        <v>0.1745</v>
      </c>
      <c r="L17" s="10"/>
      <c r="M17" s="12">
        <v>0.01405</v>
      </c>
      <c r="N17" s="10"/>
      <c r="O17" s="10"/>
      <c r="P17" s="10"/>
      <c r="Q17" s="13">
        <v>-88.03</v>
      </c>
      <c r="R17" s="13">
        <v>-7.07</v>
      </c>
      <c r="S17" s="14">
        <v>44.60648148148148</v>
      </c>
      <c r="T17" s="10"/>
      <c r="U17" s="15"/>
      <c r="V17" s="10"/>
      <c r="W17" s="10"/>
      <c r="X17" s="10"/>
      <c r="Y17" s="10"/>
      <c r="Z17" s="10"/>
    </row>
    <row r="18" ht="15.75" customHeight="1">
      <c r="A18" s="7">
        <v>117.0</v>
      </c>
      <c r="B18" s="8">
        <v>42191.0</v>
      </c>
      <c r="C18" s="9"/>
      <c r="D18" s="10"/>
      <c r="E18" s="10"/>
      <c r="F18" s="10"/>
      <c r="G18" s="10"/>
      <c r="H18" s="11">
        <v>3.5171</v>
      </c>
      <c r="I18" s="10"/>
      <c r="J18" s="11">
        <v>3.7166032255887997</v>
      </c>
      <c r="K18" s="11">
        <v>1.2795</v>
      </c>
      <c r="L18" s="10"/>
      <c r="M18" s="16">
        <v>-0.005299999999999999</v>
      </c>
      <c r="N18" s="10"/>
      <c r="O18" s="10"/>
      <c r="P18" s="10"/>
      <c r="Q18" s="13">
        <v>-79.58</v>
      </c>
      <c r="R18" s="13">
        <v>-5.01</v>
      </c>
      <c r="S18" s="14">
        <v>6.289599999999999</v>
      </c>
      <c r="T18" s="10"/>
      <c r="U18" s="15"/>
      <c r="V18" s="10"/>
      <c r="W18" s="10"/>
      <c r="X18" s="10"/>
      <c r="Y18" s="10"/>
      <c r="Z18" s="10"/>
    </row>
    <row r="19" ht="15.75" customHeight="1">
      <c r="A19" s="7">
        <v>120.0</v>
      </c>
      <c r="B19" s="8">
        <v>42191.0</v>
      </c>
      <c r="C19" s="9"/>
      <c r="D19" s="10"/>
      <c r="E19" s="10"/>
      <c r="F19" s="10"/>
      <c r="G19" s="10"/>
      <c r="H19" s="11">
        <v>1.62005</v>
      </c>
      <c r="I19" s="10"/>
      <c r="J19" s="11">
        <v>1.7788004797116002</v>
      </c>
      <c r="K19" s="11">
        <v>1.1335</v>
      </c>
      <c r="L19" s="10"/>
      <c r="M19" s="16">
        <v>-0.00385</v>
      </c>
      <c r="N19" s="10"/>
      <c r="O19" s="10"/>
      <c r="P19" s="10"/>
      <c r="Q19" s="13">
        <v>-95.24</v>
      </c>
      <c r="R19" s="13">
        <v>-8.87</v>
      </c>
      <c r="S19" s="14">
        <v>20.28178571428571</v>
      </c>
      <c r="T19" s="10"/>
      <c r="U19" s="15"/>
      <c r="V19" s="10"/>
      <c r="W19" s="10"/>
      <c r="X19" s="10"/>
      <c r="Y19" s="10"/>
      <c r="Z19" s="10"/>
    </row>
    <row r="20" ht="15.75" customHeight="1">
      <c r="A20" s="7" t="s">
        <v>21</v>
      </c>
      <c r="B20" s="8">
        <v>42192.0</v>
      </c>
      <c r="C20" s="9"/>
      <c r="D20" s="10"/>
      <c r="E20" s="10"/>
      <c r="F20" s="10"/>
      <c r="G20" s="10"/>
      <c r="H20" s="11">
        <v>0.03966000000000001</v>
      </c>
      <c r="I20" s="10"/>
      <c r="J20" s="11">
        <v>0.2390341452137</v>
      </c>
      <c r="K20" s="11">
        <v>0.00925</v>
      </c>
      <c r="L20" s="10"/>
      <c r="M20" s="16">
        <v>-0.009600000000000001</v>
      </c>
      <c r="N20" s="10"/>
      <c r="O20" s="10"/>
      <c r="P20" s="10"/>
      <c r="Q20" s="13">
        <v>-94.64</v>
      </c>
      <c r="R20" s="13">
        <v>-9.33</v>
      </c>
      <c r="S20" s="14">
        <v>31.837181571815712</v>
      </c>
      <c r="T20" s="10"/>
      <c r="U20" s="10"/>
      <c r="V20" s="10"/>
      <c r="W20" s="10"/>
      <c r="X20" s="10"/>
      <c r="Y20" s="10"/>
      <c r="Z20" s="10"/>
    </row>
    <row r="21" ht="15.75" customHeight="1">
      <c r="A21" s="7">
        <v>139.0</v>
      </c>
      <c r="B21" s="8">
        <v>42192.0</v>
      </c>
      <c r="C21" s="9"/>
      <c r="D21" s="10"/>
      <c r="E21" s="10"/>
      <c r="F21" s="10"/>
      <c r="G21" s="10"/>
      <c r="H21" s="11">
        <v>0.2038</v>
      </c>
      <c r="I21" s="10"/>
      <c r="J21" s="11">
        <v>0.3764328426068</v>
      </c>
      <c r="K21" s="11">
        <v>0.07475</v>
      </c>
      <c r="L21" s="10"/>
      <c r="M21" s="16">
        <v>-0.00745</v>
      </c>
      <c r="N21" s="10"/>
      <c r="O21" s="10"/>
      <c r="P21" s="10"/>
      <c r="Q21" s="13">
        <v>-97.14</v>
      </c>
      <c r="R21" s="13">
        <v>-8.68</v>
      </c>
      <c r="S21" s="14">
        <v>15.481467181467181</v>
      </c>
      <c r="T21" s="10"/>
      <c r="U21" s="10"/>
      <c r="V21" s="10"/>
      <c r="W21" s="10"/>
      <c r="X21" s="10"/>
      <c r="Y21" s="10"/>
      <c r="Z21" s="10"/>
    </row>
    <row r="22" ht="15.75" customHeight="1">
      <c r="A22" s="7">
        <v>5340.0</v>
      </c>
      <c r="B22" s="8">
        <v>42192.0</v>
      </c>
      <c r="C22" s="9"/>
      <c r="D22" s="10"/>
      <c r="E22" s="10"/>
      <c r="F22" s="10"/>
      <c r="G22" s="10"/>
      <c r="H22" s="11">
        <v>0.2114</v>
      </c>
      <c r="I22" s="10"/>
      <c r="J22" s="11">
        <v>0.4663036887004</v>
      </c>
      <c r="K22" s="11">
        <v>2.9115</v>
      </c>
      <c r="L22" s="10"/>
      <c r="M22" s="16">
        <v>-0.0102</v>
      </c>
      <c r="N22" s="10"/>
      <c r="O22" s="10"/>
      <c r="P22" s="10"/>
      <c r="Q22" s="13">
        <v>-82.01</v>
      </c>
      <c r="R22" s="13">
        <v>-7.4</v>
      </c>
      <c r="S22" s="14">
        <v>34.12375</v>
      </c>
      <c r="T22" s="10"/>
      <c r="U22" s="10"/>
      <c r="V22" s="10"/>
      <c r="W22" s="10"/>
      <c r="X22" s="10"/>
      <c r="Y22" s="10"/>
      <c r="Z22" s="10"/>
    </row>
    <row r="23" ht="15.75" customHeight="1">
      <c r="A23" s="10"/>
      <c r="B23" s="18"/>
      <c r="C23" s="9"/>
      <c r="D23" s="10"/>
      <c r="E23" s="10"/>
      <c r="F23" s="19"/>
      <c r="G23" s="19"/>
      <c r="H23" s="19"/>
      <c r="I23" s="20"/>
      <c r="J23" s="15"/>
      <c r="K23" s="21"/>
      <c r="L23" s="22"/>
      <c r="M23" s="15"/>
      <c r="N23" s="10"/>
      <c r="O23" s="10"/>
      <c r="P23" s="10"/>
      <c r="Q23" s="10"/>
      <c r="R23" s="10"/>
      <c r="S23" s="10"/>
      <c r="T23" s="10"/>
      <c r="U23" s="10"/>
      <c r="V23" s="10"/>
      <c r="W23" s="10"/>
      <c r="X23" s="10"/>
      <c r="Y23" s="10"/>
      <c r="Z23" s="10"/>
    </row>
    <row r="24" ht="15.75" customHeight="1">
      <c r="A24" s="10"/>
      <c r="B24" s="18"/>
      <c r="C24" s="9"/>
      <c r="D24" s="10"/>
      <c r="E24" s="10"/>
      <c r="F24" s="19"/>
      <c r="G24" s="19"/>
      <c r="H24" s="19"/>
      <c r="I24" s="20"/>
      <c r="J24" s="15"/>
      <c r="K24" s="21"/>
      <c r="L24" s="22"/>
      <c r="M24" s="15"/>
      <c r="N24" s="10"/>
      <c r="O24" s="10"/>
      <c r="P24" s="10"/>
      <c r="Q24" s="10"/>
      <c r="R24" s="10"/>
      <c r="S24" s="10"/>
      <c r="T24" s="10"/>
      <c r="U24" s="10"/>
      <c r="V24" s="10"/>
      <c r="W24" s="10"/>
      <c r="X24" s="10"/>
      <c r="Y24" s="10"/>
      <c r="Z24" s="10"/>
    </row>
    <row r="25" ht="15.75" customHeight="1">
      <c r="A25" s="10"/>
      <c r="B25" s="18"/>
      <c r="C25" s="23"/>
      <c r="D25" s="10"/>
      <c r="E25" s="10"/>
      <c r="F25" s="10"/>
      <c r="G25" s="10"/>
      <c r="H25" s="10"/>
      <c r="I25" s="10"/>
      <c r="J25" s="10"/>
      <c r="K25" s="24"/>
      <c r="L25" s="24"/>
      <c r="M25" s="15"/>
      <c r="N25" s="10"/>
      <c r="O25" s="10"/>
      <c r="P25" s="10"/>
      <c r="Q25" s="10"/>
      <c r="R25" s="10"/>
      <c r="S25" s="10"/>
      <c r="T25" s="10"/>
      <c r="U25" s="10"/>
      <c r="V25" s="10"/>
      <c r="W25" s="10"/>
      <c r="X25" s="10"/>
      <c r="Y25" s="10"/>
      <c r="Z25" s="10"/>
    </row>
    <row r="26" ht="15.75" customHeight="1">
      <c r="A26" s="10"/>
      <c r="B26" s="18"/>
      <c r="C26" s="23"/>
      <c r="D26" s="10"/>
      <c r="E26" s="10"/>
      <c r="F26" s="10"/>
      <c r="G26" s="10"/>
      <c r="H26" s="10"/>
      <c r="I26" s="10"/>
      <c r="J26" s="10"/>
      <c r="K26" s="24"/>
      <c r="L26" s="24"/>
      <c r="M26" s="15"/>
      <c r="N26" s="10"/>
      <c r="O26" s="10"/>
      <c r="P26" s="10"/>
      <c r="Q26" s="10"/>
      <c r="R26" s="10"/>
      <c r="S26" s="10"/>
      <c r="T26" s="10"/>
      <c r="U26" s="10"/>
      <c r="V26" s="10"/>
      <c r="W26" s="10"/>
      <c r="X26" s="10"/>
      <c r="Y26" s="10"/>
      <c r="Z26" s="10"/>
    </row>
    <row r="27" ht="15.75" customHeight="1">
      <c r="A27" s="10"/>
      <c r="B27" s="18"/>
      <c r="C27" s="23"/>
      <c r="D27" s="10"/>
      <c r="E27" s="10"/>
      <c r="F27" s="10"/>
      <c r="G27" s="10"/>
      <c r="H27" s="10"/>
      <c r="I27" s="10"/>
      <c r="J27" s="10"/>
      <c r="K27" s="24"/>
      <c r="L27" s="24"/>
      <c r="M27" s="15"/>
      <c r="N27" s="10"/>
      <c r="O27" s="10"/>
      <c r="P27" s="10"/>
      <c r="Q27" s="10"/>
      <c r="R27" s="10"/>
      <c r="S27" s="10"/>
      <c r="T27" s="10"/>
      <c r="U27" s="10"/>
      <c r="V27" s="10"/>
      <c r="W27" s="10"/>
      <c r="X27" s="10"/>
      <c r="Y27" s="10"/>
      <c r="Z27" s="10"/>
    </row>
    <row r="28" ht="15.75" customHeight="1">
      <c r="A28" s="10"/>
      <c r="B28" s="18"/>
      <c r="C28" s="23"/>
      <c r="D28" s="10"/>
      <c r="E28" s="10"/>
      <c r="F28" s="10"/>
      <c r="G28" s="10"/>
      <c r="H28" s="10"/>
      <c r="I28" s="10"/>
      <c r="J28" s="10"/>
      <c r="K28" s="24"/>
      <c r="L28" s="24"/>
      <c r="M28" s="15"/>
      <c r="N28" s="10"/>
      <c r="O28" s="10"/>
      <c r="P28" s="10"/>
      <c r="Q28" s="10"/>
      <c r="R28" s="10"/>
      <c r="S28" s="10"/>
      <c r="T28" s="10"/>
      <c r="U28" s="10"/>
      <c r="V28" s="10"/>
      <c r="W28" s="10"/>
      <c r="X28" s="10"/>
      <c r="Y28" s="10"/>
      <c r="Z28" s="10"/>
    </row>
    <row r="29" ht="15.75" customHeight="1">
      <c r="A29" s="10"/>
      <c r="B29" s="18"/>
      <c r="C29" s="23"/>
      <c r="D29" s="10"/>
      <c r="E29" s="10"/>
      <c r="F29" s="10"/>
      <c r="G29" s="10"/>
      <c r="H29" s="10"/>
      <c r="I29" s="10"/>
      <c r="J29" s="10"/>
      <c r="K29" s="24"/>
      <c r="L29" s="24"/>
      <c r="M29" s="15"/>
      <c r="N29" s="10"/>
      <c r="O29" s="10"/>
      <c r="P29" s="10"/>
      <c r="Q29" s="10"/>
      <c r="R29" s="10"/>
      <c r="S29" s="10"/>
      <c r="T29" s="10"/>
      <c r="U29" s="10"/>
      <c r="V29" s="10"/>
      <c r="W29" s="10"/>
      <c r="X29" s="10"/>
      <c r="Y29" s="10"/>
      <c r="Z29" s="10"/>
    </row>
    <row r="30" ht="15.75" customHeight="1">
      <c r="A30" s="10"/>
      <c r="B30" s="18"/>
      <c r="C30" s="23"/>
      <c r="D30" s="10"/>
      <c r="E30" s="10"/>
      <c r="F30" s="10"/>
      <c r="G30" s="10"/>
      <c r="H30" s="10"/>
      <c r="I30" s="10"/>
      <c r="J30" s="10"/>
      <c r="K30" s="24"/>
      <c r="L30" s="24"/>
      <c r="M30" s="15"/>
      <c r="N30" s="10"/>
      <c r="O30" s="10"/>
      <c r="P30" s="10"/>
      <c r="Q30" s="10"/>
      <c r="R30" s="10"/>
      <c r="S30" s="10"/>
      <c r="T30" s="10"/>
      <c r="U30" s="10"/>
      <c r="V30" s="10"/>
      <c r="W30" s="10"/>
      <c r="X30" s="10"/>
      <c r="Y30" s="10"/>
      <c r="Z30" s="10"/>
    </row>
    <row r="31" ht="15.75" customHeight="1">
      <c r="A31" s="10"/>
      <c r="B31" s="18"/>
      <c r="C31" s="23"/>
      <c r="D31" s="10"/>
      <c r="E31" s="10"/>
      <c r="F31" s="10"/>
      <c r="G31" s="10"/>
      <c r="H31" s="10"/>
      <c r="I31" s="10"/>
      <c r="J31" s="10"/>
      <c r="K31" s="24"/>
      <c r="L31" s="24"/>
      <c r="M31" s="15"/>
      <c r="N31" s="10"/>
      <c r="O31" s="10"/>
      <c r="P31" s="10"/>
      <c r="Q31" s="10"/>
      <c r="R31" s="10"/>
      <c r="S31" s="10"/>
      <c r="T31" s="10"/>
      <c r="U31" s="10"/>
      <c r="V31" s="10"/>
      <c r="W31" s="10"/>
      <c r="X31" s="10"/>
      <c r="Y31" s="10"/>
      <c r="Z31" s="10"/>
    </row>
    <row r="32" ht="15.75" customHeight="1">
      <c r="A32" s="10"/>
      <c r="B32" s="18"/>
      <c r="C32" s="23"/>
      <c r="D32" s="10"/>
      <c r="E32" s="10"/>
      <c r="F32" s="10"/>
      <c r="G32" s="10"/>
      <c r="H32" s="10"/>
      <c r="I32" s="10"/>
      <c r="J32" s="10"/>
      <c r="K32" s="24"/>
      <c r="L32" s="24"/>
      <c r="M32" s="15"/>
      <c r="N32" s="10"/>
      <c r="O32" s="10"/>
      <c r="P32" s="10"/>
      <c r="Q32" s="10"/>
      <c r="R32" s="10"/>
      <c r="S32" s="10"/>
      <c r="T32" s="10"/>
      <c r="U32" s="10"/>
      <c r="V32" s="10"/>
      <c r="W32" s="10"/>
      <c r="X32" s="10"/>
      <c r="Y32" s="10"/>
      <c r="Z32" s="10"/>
    </row>
    <row r="33" ht="15.75" customHeight="1">
      <c r="A33" s="10"/>
      <c r="B33" s="18"/>
      <c r="C33" s="23"/>
      <c r="D33" s="10"/>
      <c r="E33" s="10"/>
      <c r="F33" s="10"/>
      <c r="G33" s="10"/>
      <c r="H33" s="10"/>
      <c r="I33" s="10"/>
      <c r="J33" s="10"/>
      <c r="K33" s="24"/>
      <c r="L33" s="24"/>
      <c r="M33" s="15"/>
      <c r="N33" s="10"/>
      <c r="O33" s="10"/>
      <c r="P33" s="10"/>
      <c r="Q33" s="10"/>
      <c r="R33" s="10"/>
      <c r="S33" s="10"/>
      <c r="T33" s="10"/>
      <c r="U33" s="10"/>
      <c r="V33" s="10"/>
      <c r="W33" s="10"/>
      <c r="X33" s="10"/>
      <c r="Y33" s="10"/>
      <c r="Z33" s="10"/>
    </row>
    <row r="34" ht="15.75" customHeight="1">
      <c r="A34" s="10"/>
      <c r="B34" s="18"/>
      <c r="C34" s="23"/>
      <c r="D34" s="10"/>
      <c r="E34" s="10"/>
      <c r="F34" s="10"/>
      <c r="G34" s="10"/>
      <c r="H34" s="10"/>
      <c r="I34" s="10"/>
      <c r="J34" s="10"/>
      <c r="K34" s="24"/>
      <c r="L34" s="24"/>
      <c r="M34" s="15"/>
      <c r="N34" s="10"/>
      <c r="O34" s="10"/>
      <c r="P34" s="10"/>
      <c r="Q34" s="10"/>
      <c r="R34" s="10"/>
      <c r="S34" s="10"/>
      <c r="T34" s="10"/>
      <c r="U34" s="10"/>
      <c r="V34" s="10"/>
      <c r="W34" s="10"/>
      <c r="X34" s="10"/>
      <c r="Y34" s="10"/>
      <c r="Z34" s="10"/>
    </row>
    <row r="35" ht="15.75" customHeight="1">
      <c r="A35" s="10"/>
      <c r="B35" s="18"/>
      <c r="C35" s="23"/>
      <c r="D35" s="10"/>
      <c r="E35" s="10"/>
      <c r="F35" s="10"/>
      <c r="G35" s="10"/>
      <c r="H35" s="10"/>
      <c r="I35" s="10"/>
      <c r="J35" s="10"/>
      <c r="K35" s="24"/>
      <c r="L35" s="24"/>
      <c r="M35" s="15"/>
      <c r="N35" s="10"/>
      <c r="O35" s="10"/>
      <c r="P35" s="10"/>
      <c r="Q35" s="10"/>
      <c r="R35" s="10"/>
      <c r="S35" s="10"/>
      <c r="T35" s="10"/>
      <c r="U35" s="10"/>
      <c r="V35" s="10"/>
      <c r="W35" s="10"/>
      <c r="X35" s="10"/>
      <c r="Y35" s="10"/>
      <c r="Z35" s="10"/>
    </row>
    <row r="36" ht="15.75" customHeight="1">
      <c r="A36" s="10"/>
      <c r="B36" s="18"/>
      <c r="C36" s="23"/>
      <c r="D36" s="10"/>
      <c r="E36" s="10"/>
      <c r="F36" s="10"/>
      <c r="G36" s="10"/>
      <c r="H36" s="10"/>
      <c r="I36" s="10"/>
      <c r="J36" s="10"/>
      <c r="K36" s="24"/>
      <c r="L36" s="24"/>
      <c r="M36" s="15"/>
      <c r="N36" s="10"/>
      <c r="O36" s="10"/>
      <c r="P36" s="10"/>
      <c r="Q36" s="10"/>
      <c r="R36" s="10"/>
      <c r="S36" s="10"/>
      <c r="T36" s="10"/>
      <c r="U36" s="10"/>
      <c r="V36" s="10"/>
      <c r="W36" s="10"/>
      <c r="X36" s="10"/>
      <c r="Y36" s="10"/>
      <c r="Z36" s="10"/>
    </row>
    <row r="37" ht="15.75" customHeight="1">
      <c r="A37" s="10"/>
      <c r="B37" s="18"/>
      <c r="C37" s="23"/>
      <c r="D37" s="10"/>
      <c r="E37" s="10"/>
      <c r="F37" s="10"/>
      <c r="G37" s="10"/>
      <c r="H37" s="10"/>
      <c r="I37" s="10"/>
      <c r="J37" s="10"/>
      <c r="K37" s="24"/>
      <c r="L37" s="24"/>
      <c r="M37" s="15"/>
      <c r="N37" s="10"/>
      <c r="O37" s="10"/>
      <c r="P37" s="10"/>
      <c r="Q37" s="10"/>
      <c r="R37" s="10"/>
      <c r="S37" s="10"/>
      <c r="T37" s="10"/>
      <c r="U37" s="10"/>
      <c r="V37" s="10"/>
      <c r="W37" s="10"/>
      <c r="X37" s="10"/>
      <c r="Y37" s="10"/>
      <c r="Z37" s="10"/>
    </row>
    <row r="38" ht="15.75" customHeight="1">
      <c r="A38" s="10"/>
      <c r="B38" s="18"/>
      <c r="C38" s="23"/>
      <c r="D38" s="10"/>
      <c r="E38" s="10"/>
      <c r="F38" s="10"/>
      <c r="G38" s="10"/>
      <c r="H38" s="10"/>
      <c r="I38" s="10"/>
      <c r="J38" s="10"/>
      <c r="K38" s="24"/>
      <c r="L38" s="24"/>
      <c r="M38" s="15"/>
      <c r="N38" s="10"/>
      <c r="O38" s="10"/>
      <c r="P38" s="10"/>
      <c r="Q38" s="10"/>
      <c r="R38" s="10"/>
      <c r="S38" s="10"/>
      <c r="T38" s="10"/>
      <c r="U38" s="10"/>
      <c r="V38" s="10"/>
      <c r="W38" s="10"/>
      <c r="X38" s="10"/>
      <c r="Y38" s="10"/>
      <c r="Z38" s="10"/>
    </row>
    <row r="39" ht="15.75" customHeight="1">
      <c r="A39" s="10"/>
      <c r="B39" s="18"/>
      <c r="C39" s="23"/>
      <c r="D39" s="10"/>
      <c r="E39" s="10"/>
      <c r="F39" s="10"/>
      <c r="G39" s="10"/>
      <c r="H39" s="10"/>
      <c r="I39" s="10"/>
      <c r="J39" s="10"/>
      <c r="K39" s="24"/>
      <c r="L39" s="24"/>
      <c r="M39" s="15"/>
      <c r="N39" s="10"/>
      <c r="O39" s="10"/>
      <c r="P39" s="10"/>
      <c r="Q39" s="10"/>
      <c r="R39" s="10"/>
      <c r="S39" s="10"/>
      <c r="T39" s="10"/>
      <c r="U39" s="10"/>
      <c r="V39" s="10"/>
      <c r="W39" s="10"/>
      <c r="X39" s="10"/>
      <c r="Y39" s="10"/>
      <c r="Z39" s="10"/>
    </row>
    <row r="40" ht="15.75" customHeight="1">
      <c r="A40" s="10"/>
      <c r="B40" s="18"/>
      <c r="C40" s="23"/>
      <c r="D40" s="10"/>
      <c r="E40" s="10"/>
      <c r="F40" s="10"/>
      <c r="G40" s="10"/>
      <c r="H40" s="10"/>
      <c r="I40" s="10"/>
      <c r="J40" s="10"/>
      <c r="K40" s="24"/>
      <c r="L40" s="24"/>
      <c r="M40" s="15"/>
      <c r="N40" s="10"/>
      <c r="O40" s="10"/>
      <c r="P40" s="10"/>
      <c r="Q40" s="10"/>
      <c r="R40" s="10"/>
      <c r="S40" s="10"/>
      <c r="T40" s="10"/>
      <c r="U40" s="10"/>
      <c r="V40" s="10"/>
      <c r="W40" s="10"/>
      <c r="X40" s="10"/>
      <c r="Y40" s="10"/>
      <c r="Z40" s="10"/>
    </row>
    <row r="41" ht="15.75" customHeight="1">
      <c r="A41" s="10"/>
      <c r="B41" s="18"/>
      <c r="C41" s="23"/>
      <c r="D41" s="10"/>
      <c r="E41" s="10"/>
      <c r="F41" s="10"/>
      <c r="G41" s="10"/>
      <c r="H41" s="10"/>
      <c r="I41" s="10"/>
      <c r="J41" s="10"/>
      <c r="K41" s="24"/>
      <c r="L41" s="24"/>
      <c r="M41" s="15"/>
      <c r="N41" s="10"/>
      <c r="O41" s="10"/>
      <c r="P41" s="10"/>
      <c r="Q41" s="10"/>
      <c r="R41" s="10"/>
      <c r="S41" s="10"/>
      <c r="T41" s="10"/>
      <c r="U41" s="10"/>
      <c r="V41" s="10"/>
      <c r="W41" s="10"/>
      <c r="X41" s="10"/>
      <c r="Y41" s="10"/>
      <c r="Z41" s="10"/>
    </row>
    <row r="42" ht="15.75" customHeight="1">
      <c r="A42" s="10"/>
      <c r="B42" s="18"/>
      <c r="C42" s="23"/>
      <c r="D42" s="10"/>
      <c r="E42" s="10"/>
      <c r="F42" s="10"/>
      <c r="G42" s="10"/>
      <c r="H42" s="10"/>
      <c r="I42" s="10"/>
      <c r="J42" s="10"/>
      <c r="K42" s="24"/>
      <c r="L42" s="24"/>
      <c r="M42" s="15"/>
      <c r="N42" s="10"/>
      <c r="O42" s="10"/>
      <c r="P42" s="10"/>
      <c r="Q42" s="10"/>
      <c r="R42" s="10"/>
      <c r="S42" s="10"/>
      <c r="T42" s="10"/>
      <c r="U42" s="10"/>
      <c r="V42" s="10"/>
      <c r="W42" s="10"/>
      <c r="X42" s="10"/>
      <c r="Y42" s="10"/>
      <c r="Z42" s="10"/>
    </row>
    <row r="43" ht="15.75" customHeight="1">
      <c r="A43" s="10"/>
      <c r="B43" s="18"/>
      <c r="C43" s="23"/>
      <c r="D43" s="10"/>
      <c r="E43" s="10"/>
      <c r="F43" s="10"/>
      <c r="G43" s="10"/>
      <c r="H43" s="10"/>
      <c r="I43" s="10"/>
      <c r="J43" s="10"/>
      <c r="K43" s="24"/>
      <c r="L43" s="24"/>
      <c r="M43" s="15"/>
      <c r="N43" s="10"/>
      <c r="O43" s="10"/>
      <c r="P43" s="10"/>
      <c r="Q43" s="10"/>
      <c r="R43" s="10"/>
      <c r="S43" s="10"/>
      <c r="T43" s="10"/>
      <c r="U43" s="10"/>
      <c r="V43" s="10"/>
      <c r="W43" s="10"/>
      <c r="X43" s="10"/>
      <c r="Y43" s="10"/>
      <c r="Z43" s="10"/>
    </row>
    <row r="44" ht="15.75" customHeight="1">
      <c r="A44" s="10"/>
      <c r="B44" s="18"/>
      <c r="C44" s="23"/>
      <c r="D44" s="10"/>
      <c r="E44" s="10"/>
      <c r="F44" s="10"/>
      <c r="G44" s="10"/>
      <c r="H44" s="10"/>
      <c r="I44" s="10"/>
      <c r="J44" s="10"/>
      <c r="K44" s="24"/>
      <c r="L44" s="24"/>
      <c r="M44" s="15"/>
      <c r="N44" s="10"/>
      <c r="O44" s="10"/>
      <c r="P44" s="10"/>
      <c r="Q44" s="10"/>
      <c r="R44" s="10"/>
      <c r="S44" s="10"/>
      <c r="T44" s="10"/>
      <c r="U44" s="10"/>
      <c r="V44" s="10"/>
      <c r="W44" s="10"/>
      <c r="X44" s="10"/>
      <c r="Y44" s="10"/>
      <c r="Z44" s="10"/>
    </row>
    <row r="45" ht="15.75" customHeight="1">
      <c r="A45" s="10"/>
      <c r="B45" s="10"/>
      <c r="C45" s="23"/>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23"/>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23"/>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23"/>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23"/>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23"/>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23"/>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23"/>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23"/>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23"/>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23"/>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23"/>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23"/>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23"/>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23"/>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23"/>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23"/>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23"/>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23"/>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23"/>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23"/>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23"/>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23"/>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23"/>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23"/>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23"/>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23"/>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23"/>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23"/>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23"/>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23"/>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23"/>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23"/>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23"/>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23"/>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23"/>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23"/>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23"/>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23"/>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23"/>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23"/>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23"/>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23"/>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23"/>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23"/>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23"/>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23"/>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23"/>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23"/>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23"/>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23"/>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23"/>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23"/>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23"/>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23"/>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23"/>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23"/>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23"/>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23"/>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23"/>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23"/>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23"/>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23"/>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23"/>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23"/>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23"/>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23"/>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23"/>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23"/>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23"/>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23"/>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23"/>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23"/>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23"/>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23"/>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23"/>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23"/>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23"/>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23"/>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23"/>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23"/>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23"/>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23"/>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23"/>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23"/>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23"/>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23"/>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23"/>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23"/>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23"/>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23"/>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23"/>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23"/>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23"/>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23"/>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23"/>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23"/>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23"/>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23"/>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23"/>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23"/>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23"/>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23"/>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23"/>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23"/>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23"/>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23"/>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23"/>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23"/>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23"/>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23"/>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23"/>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23"/>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23"/>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23"/>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23"/>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23"/>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23"/>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23"/>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23"/>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23"/>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23"/>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23"/>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23"/>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23"/>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23"/>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23"/>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23"/>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23"/>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23"/>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23"/>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23"/>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23"/>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23"/>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23"/>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23"/>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23"/>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23"/>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23"/>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23"/>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23"/>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23"/>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23"/>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23"/>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23"/>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23"/>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23"/>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23"/>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23"/>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23"/>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23"/>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23"/>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23"/>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23"/>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23"/>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23"/>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23"/>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23"/>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23"/>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23"/>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23"/>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23"/>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23"/>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23"/>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23"/>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23"/>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23"/>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23"/>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23"/>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23"/>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23"/>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23"/>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23"/>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23"/>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23"/>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23"/>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23"/>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23"/>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23"/>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23"/>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23"/>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23"/>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23"/>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23"/>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23"/>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23"/>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23"/>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23"/>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23"/>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23"/>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23"/>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23"/>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23"/>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23"/>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23"/>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23"/>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23"/>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23"/>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23"/>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23"/>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23"/>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23"/>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23"/>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23"/>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23"/>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23"/>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23"/>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23"/>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23"/>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23"/>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23"/>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23"/>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23"/>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23"/>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23"/>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23"/>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23"/>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23"/>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23"/>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23"/>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23"/>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23"/>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23"/>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23"/>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23"/>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23"/>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23"/>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23"/>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23"/>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23"/>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23"/>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23"/>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23"/>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23"/>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23"/>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23"/>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23"/>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23"/>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23"/>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23"/>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23"/>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23"/>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23"/>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23"/>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23"/>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23"/>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23"/>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23"/>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23"/>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23"/>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23"/>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23"/>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23"/>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23"/>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23"/>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23"/>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23"/>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23"/>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23"/>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23"/>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23"/>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23"/>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23"/>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23"/>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23"/>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23"/>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23"/>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23"/>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23"/>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23"/>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23"/>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23"/>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23"/>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23"/>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23"/>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23"/>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23"/>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23"/>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23"/>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23"/>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23"/>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23"/>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23"/>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23"/>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23"/>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23"/>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23"/>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23"/>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23"/>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23"/>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23"/>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23"/>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23"/>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23"/>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23"/>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23"/>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23"/>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23"/>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23"/>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23"/>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23"/>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23"/>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23"/>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23"/>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23"/>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23"/>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23"/>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23"/>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23"/>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23"/>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23"/>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23"/>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23"/>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23"/>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23"/>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23"/>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23"/>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23"/>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23"/>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23"/>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23"/>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23"/>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23"/>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23"/>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23"/>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23"/>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23"/>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23"/>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23"/>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23"/>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23"/>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23"/>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23"/>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23"/>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23"/>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23"/>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23"/>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23"/>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23"/>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23"/>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23"/>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23"/>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23"/>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23"/>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23"/>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23"/>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23"/>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23"/>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23"/>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23"/>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23"/>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23"/>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23"/>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23"/>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23"/>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23"/>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23"/>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23"/>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23"/>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23"/>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23"/>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23"/>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23"/>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23"/>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23"/>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23"/>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23"/>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23"/>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23"/>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23"/>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23"/>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23"/>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23"/>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23"/>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23"/>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23"/>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23"/>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23"/>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23"/>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23"/>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23"/>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23"/>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23"/>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23"/>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23"/>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23"/>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23"/>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23"/>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23"/>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23"/>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23"/>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23"/>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23"/>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23"/>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23"/>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23"/>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23"/>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23"/>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23"/>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23"/>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23"/>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23"/>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23"/>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23"/>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23"/>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23"/>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23"/>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23"/>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23"/>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23"/>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23"/>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23"/>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23"/>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23"/>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23"/>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23"/>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23"/>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23"/>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23"/>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23"/>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23"/>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23"/>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23"/>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23"/>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23"/>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23"/>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23"/>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23"/>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23"/>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23"/>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23"/>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23"/>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23"/>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23"/>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23"/>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23"/>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23"/>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23"/>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23"/>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23"/>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23"/>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23"/>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23"/>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23"/>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23"/>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23"/>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23"/>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23"/>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23"/>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23"/>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23"/>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23"/>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23"/>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23"/>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23"/>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23"/>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23"/>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23"/>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23"/>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23"/>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23"/>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23"/>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23"/>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23"/>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23"/>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23"/>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23"/>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23"/>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23"/>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23"/>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23"/>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23"/>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23"/>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23"/>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23"/>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23"/>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23"/>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23"/>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23"/>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23"/>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23"/>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23"/>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23"/>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23"/>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23"/>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23"/>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23"/>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23"/>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23"/>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23"/>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23"/>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23"/>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23"/>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23"/>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23"/>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23"/>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23"/>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23"/>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23"/>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23"/>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23"/>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23"/>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23"/>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23"/>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23"/>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23"/>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23"/>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23"/>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23"/>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23"/>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23"/>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23"/>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23"/>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23"/>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23"/>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23"/>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23"/>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23"/>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23"/>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23"/>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23"/>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23"/>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23"/>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23"/>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23"/>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23"/>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23"/>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23"/>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23"/>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23"/>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23"/>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23"/>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23"/>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23"/>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23"/>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23"/>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23"/>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23"/>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23"/>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23"/>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23"/>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23"/>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23"/>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23"/>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23"/>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23"/>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23"/>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23"/>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23"/>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23"/>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23"/>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23"/>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23"/>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23"/>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23"/>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23"/>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23"/>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23"/>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23"/>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23"/>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23"/>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23"/>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23"/>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23"/>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23"/>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23"/>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23"/>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23"/>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23"/>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23"/>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23"/>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23"/>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23"/>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23"/>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23"/>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23"/>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23"/>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23"/>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23"/>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23"/>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23"/>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23"/>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23"/>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23"/>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23"/>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23"/>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23"/>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23"/>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23"/>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23"/>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23"/>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23"/>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23"/>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23"/>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23"/>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23"/>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23"/>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23"/>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23"/>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23"/>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23"/>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23"/>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23"/>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23"/>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23"/>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23"/>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23"/>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23"/>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23"/>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23"/>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23"/>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23"/>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23"/>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23"/>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23"/>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23"/>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23"/>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23"/>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23"/>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23"/>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23"/>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23"/>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23"/>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23"/>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23"/>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23"/>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23"/>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23"/>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23"/>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23"/>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23"/>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23"/>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23"/>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23"/>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23"/>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23"/>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23"/>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23"/>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23"/>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23"/>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23"/>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23"/>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23"/>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23"/>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23"/>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23"/>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23"/>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23"/>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23"/>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23"/>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23"/>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23"/>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23"/>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23"/>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23"/>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23"/>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23"/>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23"/>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23"/>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23"/>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23"/>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23"/>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23"/>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23"/>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23"/>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23"/>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23"/>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23"/>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23"/>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23"/>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23"/>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23"/>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23"/>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23"/>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23"/>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23"/>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23"/>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23"/>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23"/>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23"/>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23"/>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23"/>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23"/>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23"/>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23"/>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23"/>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23"/>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23"/>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23"/>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23"/>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23"/>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23"/>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23"/>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23"/>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23"/>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23"/>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23"/>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23"/>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23"/>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23"/>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23"/>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23"/>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23"/>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23"/>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23"/>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23"/>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23"/>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23"/>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23"/>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23"/>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23"/>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23"/>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23"/>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23"/>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23"/>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23"/>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23"/>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23"/>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23"/>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23"/>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23"/>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23"/>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23"/>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23"/>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23"/>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23"/>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23"/>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23"/>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23"/>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23"/>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23"/>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23"/>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23"/>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23"/>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23"/>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23"/>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23"/>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23"/>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23"/>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23"/>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23"/>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23"/>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23"/>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23"/>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23"/>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23"/>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23"/>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23"/>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23"/>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23"/>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23"/>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23"/>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23"/>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23"/>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23"/>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23"/>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23"/>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23"/>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23"/>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23"/>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23"/>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23"/>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23"/>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23"/>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23"/>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23"/>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23"/>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23"/>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23"/>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23"/>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23"/>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23"/>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23"/>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23"/>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23"/>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23"/>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23"/>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23"/>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23"/>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23"/>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23"/>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23"/>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23"/>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23"/>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23"/>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23"/>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23"/>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23"/>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23"/>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23"/>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23"/>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23"/>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23"/>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23"/>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23"/>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23"/>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23"/>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23"/>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23"/>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23"/>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23"/>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23"/>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23"/>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23"/>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23"/>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23"/>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23"/>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23"/>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23"/>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23"/>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23"/>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23"/>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23"/>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23"/>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23"/>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23"/>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23"/>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23"/>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23"/>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23"/>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23"/>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23"/>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23"/>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23"/>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23"/>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23"/>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23"/>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23"/>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23"/>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23"/>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23"/>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23"/>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23"/>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23"/>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23"/>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23"/>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23"/>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23"/>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23"/>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23"/>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23"/>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23"/>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23"/>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23"/>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23"/>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23"/>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23"/>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23"/>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23"/>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23"/>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23"/>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23"/>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23"/>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23"/>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23"/>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23"/>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23"/>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23"/>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23"/>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23"/>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23"/>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23"/>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23"/>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23"/>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23"/>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23"/>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23"/>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23"/>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23"/>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23"/>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23"/>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23"/>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23"/>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23"/>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23"/>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23"/>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23"/>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23"/>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23"/>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23"/>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23"/>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23"/>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23"/>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23"/>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23"/>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23"/>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23"/>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23"/>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23"/>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23"/>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23"/>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23"/>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23"/>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23"/>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23"/>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23"/>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23"/>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23"/>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23"/>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23"/>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23"/>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23"/>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23"/>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23"/>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23"/>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23"/>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23"/>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23"/>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23"/>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23"/>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23"/>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23"/>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23"/>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23"/>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23"/>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23"/>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23"/>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23"/>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23"/>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23"/>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23"/>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23"/>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23"/>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23"/>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23"/>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23"/>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23"/>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23"/>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23"/>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23"/>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23"/>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23"/>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23"/>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23"/>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23"/>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23"/>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23"/>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23"/>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23"/>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23"/>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23"/>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23"/>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23"/>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23"/>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23"/>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23"/>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23"/>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23"/>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23"/>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23"/>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23"/>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23"/>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23"/>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23"/>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23"/>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23"/>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8" width="10.71"/>
    <col customWidth="1" min="9" max="9" width="8.43"/>
    <col customWidth="1" min="10" max="10" width="8.0"/>
    <col customWidth="1" min="11" max="26" width="10.71"/>
  </cols>
  <sheetData>
    <row r="1">
      <c r="A1" s="25" t="s">
        <v>22</v>
      </c>
      <c r="B1" s="25" t="s">
        <v>23</v>
      </c>
      <c r="C1" s="25" t="s">
        <v>24</v>
      </c>
      <c r="D1" s="25" t="s">
        <v>25</v>
      </c>
      <c r="E1" s="25" t="s">
        <v>26</v>
      </c>
      <c r="F1" s="25" t="s">
        <v>27</v>
      </c>
      <c r="G1" s="25" t="s">
        <v>28</v>
      </c>
      <c r="H1" s="25" t="s">
        <v>29</v>
      </c>
      <c r="I1" s="25" t="s">
        <v>30</v>
      </c>
      <c r="J1" s="25" t="s">
        <v>31</v>
      </c>
      <c r="K1" s="25" t="s">
        <v>32</v>
      </c>
      <c r="L1" s="25" t="s">
        <v>33</v>
      </c>
      <c r="M1" s="26" t="s">
        <v>34</v>
      </c>
      <c r="N1" s="26" t="s">
        <v>35</v>
      </c>
      <c r="O1" s="26" t="s">
        <v>36</v>
      </c>
      <c r="P1" s="26" t="s">
        <v>20</v>
      </c>
    </row>
    <row r="2">
      <c r="A2" s="25" t="s">
        <v>37</v>
      </c>
      <c r="B2" s="27">
        <v>0.13</v>
      </c>
      <c r="C2" s="11">
        <f>AVERAGE(B2:B3)</f>
        <v>0.135</v>
      </c>
      <c r="D2" s="27">
        <v>0.0157</v>
      </c>
      <c r="E2" s="27">
        <v>1.0</v>
      </c>
      <c r="F2" s="27">
        <v>1.0</v>
      </c>
      <c r="H2" s="27">
        <v>0.0</v>
      </c>
      <c r="I2" s="27">
        <v>3.0</v>
      </c>
      <c r="J2" s="27">
        <v>0.0</v>
      </c>
      <c r="K2" s="25" t="s">
        <v>38</v>
      </c>
      <c r="L2" s="28">
        <v>42191.0</v>
      </c>
      <c r="M2" s="26" t="s">
        <v>39</v>
      </c>
      <c r="N2" s="26" t="s">
        <v>40</v>
      </c>
      <c r="O2" s="26">
        <v>0.9982</v>
      </c>
    </row>
    <row r="3">
      <c r="A3" s="25" t="s">
        <v>41</v>
      </c>
      <c r="B3" s="27">
        <v>0.14</v>
      </c>
      <c r="C3" s="27"/>
      <c r="D3" s="27">
        <v>0.0168</v>
      </c>
      <c r="E3" s="27">
        <v>1.0</v>
      </c>
      <c r="F3" s="27">
        <v>1.0</v>
      </c>
      <c r="H3" s="27">
        <v>-6.97</v>
      </c>
      <c r="I3" s="27">
        <v>3.0</v>
      </c>
      <c r="J3" s="27">
        <v>0.0</v>
      </c>
      <c r="K3" s="25" t="s">
        <v>42</v>
      </c>
      <c r="L3" s="28">
        <v>42191.0</v>
      </c>
      <c r="M3" s="26" t="s">
        <v>39</v>
      </c>
      <c r="N3" s="26" t="s">
        <v>40</v>
      </c>
      <c r="O3" s="26">
        <v>0.9982</v>
      </c>
    </row>
    <row r="4">
      <c r="A4" s="25" t="s">
        <v>43</v>
      </c>
      <c r="B4" s="27">
        <v>0.193</v>
      </c>
      <c r="C4" s="11">
        <f>AVERAGE(B4:B5)</f>
        <v>0.2085</v>
      </c>
      <c r="D4" s="27">
        <v>0.023</v>
      </c>
      <c r="E4" s="27">
        <v>1.0</v>
      </c>
      <c r="F4" s="27">
        <v>1.0</v>
      </c>
      <c r="H4" s="27">
        <v>0.0</v>
      </c>
      <c r="I4" s="27">
        <v>4.0</v>
      </c>
      <c r="J4" s="27">
        <v>0.0</v>
      </c>
      <c r="K4" s="25" t="s">
        <v>44</v>
      </c>
      <c r="L4" s="28">
        <v>42191.0</v>
      </c>
      <c r="M4" s="26" t="s">
        <v>39</v>
      </c>
      <c r="N4" s="26" t="s">
        <v>40</v>
      </c>
      <c r="O4" s="26">
        <v>0.9982</v>
      </c>
    </row>
    <row r="5">
      <c r="A5" s="25" t="s">
        <v>45</v>
      </c>
      <c r="B5" s="27">
        <v>0.224</v>
      </c>
      <c r="C5" s="27"/>
      <c r="D5" s="27">
        <v>0.0266</v>
      </c>
      <c r="E5" s="27">
        <v>1.0</v>
      </c>
      <c r="F5" s="27">
        <v>1.0</v>
      </c>
      <c r="H5" s="27">
        <v>-14.79</v>
      </c>
      <c r="I5" s="27">
        <v>4.0</v>
      </c>
      <c r="J5" s="27">
        <v>0.0</v>
      </c>
      <c r="K5" s="25" t="s">
        <v>46</v>
      </c>
      <c r="L5" s="28">
        <v>42191.0</v>
      </c>
      <c r="M5" s="26" t="s">
        <v>39</v>
      </c>
      <c r="N5" s="26" t="s">
        <v>40</v>
      </c>
      <c r="O5" s="26">
        <v>0.9982</v>
      </c>
    </row>
    <row r="6">
      <c r="A6" s="25" t="s">
        <v>47</v>
      </c>
      <c r="B6" s="27">
        <v>0.124</v>
      </c>
      <c r="C6" s="11">
        <f>AVERAGE(B6:B7)</f>
        <v>0.1205</v>
      </c>
      <c r="D6" s="27">
        <v>0.015</v>
      </c>
      <c r="E6" s="27">
        <v>1.0</v>
      </c>
      <c r="F6" s="27">
        <v>1.0</v>
      </c>
      <c r="H6" s="27">
        <v>0.0</v>
      </c>
      <c r="I6" s="27">
        <v>5.0</v>
      </c>
      <c r="J6" s="27">
        <v>0.0</v>
      </c>
      <c r="K6" s="25" t="s">
        <v>48</v>
      </c>
      <c r="L6" s="28">
        <v>42191.0</v>
      </c>
      <c r="M6" s="26" t="s">
        <v>39</v>
      </c>
      <c r="N6" s="26" t="s">
        <v>40</v>
      </c>
      <c r="O6" s="26">
        <v>0.9982</v>
      </c>
    </row>
    <row r="7">
      <c r="A7" s="25" t="s">
        <v>49</v>
      </c>
      <c r="B7" s="27">
        <v>0.117</v>
      </c>
      <c r="C7" s="27"/>
      <c r="D7" s="27">
        <v>0.0141</v>
      </c>
      <c r="E7" s="27">
        <v>1.0</v>
      </c>
      <c r="F7" s="27">
        <v>1.0</v>
      </c>
      <c r="H7" s="27">
        <v>6.39</v>
      </c>
      <c r="I7" s="27">
        <v>5.0</v>
      </c>
      <c r="J7" s="27">
        <v>0.0</v>
      </c>
      <c r="K7" s="25" t="s">
        <v>50</v>
      </c>
      <c r="L7" s="28">
        <v>42191.0</v>
      </c>
      <c r="M7" s="26" t="s">
        <v>39</v>
      </c>
      <c r="N7" s="26" t="s">
        <v>40</v>
      </c>
      <c r="O7" s="26">
        <v>0.9982</v>
      </c>
    </row>
    <row r="8">
      <c r="A8" s="25" t="s">
        <v>51</v>
      </c>
      <c r="B8" s="27">
        <v>0.633</v>
      </c>
      <c r="C8" s="11">
        <f>AVERAGE(B8:B9)</f>
        <v>0.63</v>
      </c>
      <c r="D8" s="27">
        <v>0.0745</v>
      </c>
      <c r="E8" s="27">
        <v>1.0</v>
      </c>
      <c r="F8" s="27">
        <v>1.0</v>
      </c>
      <c r="H8" s="27">
        <v>0.0</v>
      </c>
      <c r="I8" s="27">
        <v>6.0</v>
      </c>
      <c r="J8" s="27">
        <v>0.0</v>
      </c>
      <c r="K8" s="25" t="s">
        <v>52</v>
      </c>
      <c r="L8" s="28">
        <v>42191.0</v>
      </c>
      <c r="M8" s="26" t="s">
        <v>39</v>
      </c>
      <c r="N8" s="26" t="s">
        <v>40</v>
      </c>
      <c r="O8" s="26">
        <v>0.9982</v>
      </c>
    </row>
    <row r="9">
      <c r="A9" s="25" t="s">
        <v>53</v>
      </c>
      <c r="B9" s="27">
        <v>0.627</v>
      </c>
      <c r="C9" s="27"/>
      <c r="D9" s="27">
        <v>0.0737</v>
      </c>
      <c r="E9" s="27">
        <v>1.0</v>
      </c>
      <c r="F9" s="27">
        <v>1.0</v>
      </c>
      <c r="H9" s="27">
        <v>1.09</v>
      </c>
      <c r="I9" s="27">
        <v>6.0</v>
      </c>
      <c r="J9" s="27">
        <v>0.0</v>
      </c>
      <c r="K9" s="25" t="s">
        <v>54</v>
      </c>
      <c r="L9" s="28">
        <v>42191.0</v>
      </c>
      <c r="M9" s="26" t="s">
        <v>39</v>
      </c>
      <c r="N9" s="26" t="s">
        <v>40</v>
      </c>
      <c r="O9" s="26">
        <v>0.9982</v>
      </c>
    </row>
    <row r="10">
      <c r="A10" s="25" t="s">
        <v>55</v>
      </c>
      <c r="B10" s="27">
        <v>-0.002</v>
      </c>
      <c r="C10" s="11">
        <f>AVERAGE(B10:B11)</f>
        <v>0.007</v>
      </c>
      <c r="D10" s="27">
        <v>1.0E-4</v>
      </c>
      <c r="E10" s="27">
        <v>1.0</v>
      </c>
      <c r="F10" s="27">
        <v>1.0</v>
      </c>
      <c r="G10" s="25" t="s">
        <v>56</v>
      </c>
      <c r="H10" s="27">
        <v>0.0</v>
      </c>
      <c r="I10" s="27">
        <v>7.0</v>
      </c>
      <c r="J10" s="27">
        <v>0.0</v>
      </c>
      <c r="K10" s="25" t="s">
        <v>57</v>
      </c>
      <c r="L10" s="28">
        <v>42191.0</v>
      </c>
      <c r="M10" s="26" t="s">
        <v>39</v>
      </c>
      <c r="N10" s="26" t="s">
        <v>40</v>
      </c>
      <c r="O10" s="26">
        <v>0.9982</v>
      </c>
    </row>
    <row r="11">
      <c r="A11" s="25" t="s">
        <v>58</v>
      </c>
      <c r="B11" s="27">
        <v>0.016</v>
      </c>
      <c r="C11" s="27"/>
      <c r="D11" s="27">
        <v>0.0022</v>
      </c>
      <c r="E11" s="27">
        <v>1.0</v>
      </c>
      <c r="F11" s="27">
        <v>1.0</v>
      </c>
      <c r="H11" s="27">
        <v>-267.75</v>
      </c>
      <c r="I11" s="27">
        <v>7.0</v>
      </c>
      <c r="J11" s="27">
        <v>0.0</v>
      </c>
      <c r="K11" s="25" t="s">
        <v>59</v>
      </c>
      <c r="L11" s="28">
        <v>42191.0</v>
      </c>
      <c r="M11" s="26" t="s">
        <v>39</v>
      </c>
      <c r="N11" s="26" t="s">
        <v>40</v>
      </c>
      <c r="O11" s="26">
        <v>0.9982</v>
      </c>
    </row>
    <row r="12">
      <c r="A12" s="25" t="s">
        <v>60</v>
      </c>
      <c r="B12" s="27">
        <v>0.172</v>
      </c>
      <c r="C12" s="11">
        <f>AVERAGE(B12:B13)</f>
        <v>0.1745</v>
      </c>
      <c r="D12" s="27">
        <v>0.0206</v>
      </c>
      <c r="E12" s="27">
        <v>1.0</v>
      </c>
      <c r="F12" s="27">
        <v>1.0</v>
      </c>
      <c r="H12" s="27">
        <v>0.0</v>
      </c>
      <c r="I12" s="27">
        <v>8.0</v>
      </c>
      <c r="J12" s="27">
        <v>0.0</v>
      </c>
      <c r="K12" s="25" t="s">
        <v>61</v>
      </c>
      <c r="L12" s="28">
        <v>42191.0</v>
      </c>
      <c r="M12" s="26" t="s">
        <v>39</v>
      </c>
      <c r="N12" s="26" t="s">
        <v>40</v>
      </c>
      <c r="O12" s="26">
        <v>0.9982</v>
      </c>
    </row>
    <row r="13">
      <c r="A13" s="25" t="s">
        <v>62</v>
      </c>
      <c r="B13" s="27">
        <v>0.177</v>
      </c>
      <c r="C13" s="27"/>
      <c r="D13" s="27">
        <v>0.0212</v>
      </c>
      <c r="E13" s="27">
        <v>1.0</v>
      </c>
      <c r="F13" s="27">
        <v>1.0</v>
      </c>
      <c r="H13" s="27">
        <v>-2.94</v>
      </c>
      <c r="I13" s="27">
        <v>8.0</v>
      </c>
      <c r="J13" s="27">
        <v>0.0</v>
      </c>
      <c r="K13" s="25" t="s">
        <v>63</v>
      </c>
      <c r="L13" s="28">
        <v>42191.0</v>
      </c>
      <c r="M13" s="26" t="s">
        <v>39</v>
      </c>
      <c r="N13" s="26" t="s">
        <v>40</v>
      </c>
      <c r="O13" s="26">
        <v>0.9982</v>
      </c>
    </row>
    <row r="14">
      <c r="A14" s="25" t="s">
        <v>64</v>
      </c>
      <c r="B14" s="27">
        <v>1.268</v>
      </c>
      <c r="C14" s="11">
        <f>AVERAGE(B14:B15)</f>
        <v>1.2795</v>
      </c>
      <c r="D14" s="27">
        <v>0.1487</v>
      </c>
      <c r="E14" s="27">
        <v>1.0</v>
      </c>
      <c r="F14" s="27">
        <v>1.0</v>
      </c>
      <c r="H14" s="27">
        <v>0.0</v>
      </c>
      <c r="I14" s="27">
        <v>9.0</v>
      </c>
      <c r="J14" s="27">
        <v>0.0</v>
      </c>
      <c r="K14" s="25" t="s">
        <v>65</v>
      </c>
      <c r="L14" s="28">
        <v>42191.0</v>
      </c>
      <c r="M14" s="26" t="s">
        <v>39</v>
      </c>
      <c r="N14" s="26" t="s">
        <v>40</v>
      </c>
      <c r="O14" s="26">
        <v>0.9982</v>
      </c>
    </row>
    <row r="15">
      <c r="A15" s="25" t="s">
        <v>66</v>
      </c>
      <c r="B15" s="27">
        <v>1.291</v>
      </c>
      <c r="C15" s="27"/>
      <c r="D15" s="27">
        <v>0.1514</v>
      </c>
      <c r="E15" s="27">
        <v>1.0</v>
      </c>
      <c r="F15" s="27">
        <v>1.0</v>
      </c>
      <c r="H15" s="27">
        <v>-1.8</v>
      </c>
      <c r="I15" s="27">
        <v>9.0</v>
      </c>
      <c r="J15" s="27">
        <v>0.0</v>
      </c>
      <c r="K15" s="25" t="s">
        <v>67</v>
      </c>
      <c r="L15" s="28">
        <v>42191.0</v>
      </c>
      <c r="M15" s="26" t="s">
        <v>39</v>
      </c>
      <c r="N15" s="26" t="s">
        <v>40</v>
      </c>
      <c r="O15" s="26">
        <v>0.9982</v>
      </c>
    </row>
    <row r="16">
      <c r="A16" s="25" t="s">
        <v>68</v>
      </c>
      <c r="B16" s="27">
        <v>1.109</v>
      </c>
      <c r="C16" s="11">
        <f>AVERAGE(B16:B17)</f>
        <v>1.1335</v>
      </c>
      <c r="D16" s="27">
        <v>0.1301</v>
      </c>
      <c r="E16" s="27">
        <v>1.0</v>
      </c>
      <c r="F16" s="27">
        <v>1.0</v>
      </c>
      <c r="H16" s="27">
        <v>0.0</v>
      </c>
      <c r="I16" s="27">
        <v>10.0</v>
      </c>
      <c r="J16" s="27">
        <v>0.0</v>
      </c>
      <c r="K16" s="25" t="s">
        <v>69</v>
      </c>
      <c r="L16" s="28">
        <v>42191.0</v>
      </c>
      <c r="M16" s="26" t="s">
        <v>39</v>
      </c>
      <c r="N16" s="26" t="s">
        <v>40</v>
      </c>
      <c r="O16" s="26">
        <v>0.9982</v>
      </c>
    </row>
    <row r="17">
      <c r="A17" s="25" t="s">
        <v>70</v>
      </c>
      <c r="B17" s="27">
        <v>1.158</v>
      </c>
      <c r="C17" s="27"/>
      <c r="D17" s="27">
        <v>0.1358</v>
      </c>
      <c r="E17" s="27">
        <v>1.0</v>
      </c>
      <c r="F17" s="27">
        <v>1.0</v>
      </c>
      <c r="H17" s="27">
        <v>-4.3</v>
      </c>
      <c r="I17" s="27">
        <v>10.0</v>
      </c>
      <c r="J17" s="27">
        <v>0.0</v>
      </c>
      <c r="K17" s="25" t="s">
        <v>71</v>
      </c>
      <c r="L17" s="28">
        <v>42191.0</v>
      </c>
      <c r="M17" s="26" t="s">
        <v>39</v>
      </c>
      <c r="N17" s="26" t="s">
        <v>40</v>
      </c>
      <c r="O17" s="26">
        <v>0.9982</v>
      </c>
    </row>
    <row r="18">
      <c r="A18" s="25" t="s">
        <v>72</v>
      </c>
      <c r="B18" s="27">
        <v>-0.0022</v>
      </c>
      <c r="C18" s="27"/>
      <c r="D18" s="27">
        <v>2.0E-4</v>
      </c>
      <c r="E18" s="27">
        <v>1.0</v>
      </c>
      <c r="F18" s="27">
        <v>1.0</v>
      </c>
      <c r="G18" s="25" t="s">
        <v>73</v>
      </c>
      <c r="H18" s="27">
        <v>0.0</v>
      </c>
      <c r="I18" s="27">
        <v>1.0</v>
      </c>
      <c r="J18" s="27">
        <v>3.0</v>
      </c>
      <c r="K18" s="25" t="s">
        <v>74</v>
      </c>
      <c r="L18" s="28">
        <v>42191.0</v>
      </c>
      <c r="M18" s="26" t="s">
        <v>75</v>
      </c>
      <c r="N18" s="26" t="s">
        <v>76</v>
      </c>
      <c r="O18" s="26">
        <v>0.9991</v>
      </c>
    </row>
    <row r="19">
      <c r="A19" s="25" t="s">
        <v>72</v>
      </c>
      <c r="B19" s="27">
        <v>-0.0038</v>
      </c>
      <c r="C19" s="27"/>
      <c r="D19" s="27">
        <v>-6.0E-4</v>
      </c>
      <c r="E19" s="27">
        <v>1.0</v>
      </c>
      <c r="F19" s="27">
        <v>1.0</v>
      </c>
      <c r="G19" s="25" t="s">
        <v>77</v>
      </c>
      <c r="H19" s="27">
        <v>0.0</v>
      </c>
      <c r="I19" s="27">
        <v>1.0</v>
      </c>
      <c r="J19" s="27">
        <v>3.0</v>
      </c>
      <c r="K19" s="25" t="s">
        <v>78</v>
      </c>
      <c r="L19" s="28">
        <v>42191.0</v>
      </c>
      <c r="M19" s="26" t="s">
        <v>75</v>
      </c>
      <c r="N19" s="26" t="s">
        <v>76</v>
      </c>
      <c r="O19" s="26">
        <v>0.9991</v>
      </c>
    </row>
    <row r="20">
      <c r="A20" s="25" t="s">
        <v>79</v>
      </c>
      <c r="B20" s="27">
        <v>0.537</v>
      </c>
      <c r="C20" s="27"/>
      <c r="D20" s="27">
        <v>0.2751</v>
      </c>
      <c r="E20" s="27">
        <v>1.0</v>
      </c>
      <c r="F20" s="27">
        <v>1.0</v>
      </c>
      <c r="H20" s="27">
        <v>0.0</v>
      </c>
      <c r="I20" s="27">
        <v>2.0</v>
      </c>
      <c r="J20" s="27">
        <v>3.0</v>
      </c>
      <c r="K20" s="25" t="s">
        <v>80</v>
      </c>
      <c r="L20" s="28">
        <v>42191.0</v>
      </c>
      <c r="M20" s="26" t="s">
        <v>75</v>
      </c>
      <c r="N20" s="26" t="s">
        <v>76</v>
      </c>
      <c r="O20" s="26">
        <v>0.9991</v>
      </c>
    </row>
    <row r="21" ht="15.75" customHeight="1">
      <c r="A21" s="25" t="s">
        <v>79</v>
      </c>
      <c r="B21" s="27">
        <v>0.5256</v>
      </c>
      <c r="C21" s="27"/>
      <c r="D21" s="27">
        <v>0.2693</v>
      </c>
      <c r="E21" s="27">
        <v>1.0</v>
      </c>
      <c r="F21" s="27">
        <v>1.0</v>
      </c>
      <c r="H21" s="27">
        <v>0.0</v>
      </c>
      <c r="I21" s="27">
        <v>2.0</v>
      </c>
      <c r="J21" s="27">
        <v>3.0</v>
      </c>
      <c r="K21" s="25" t="s">
        <v>81</v>
      </c>
      <c r="L21" s="28">
        <v>42191.0</v>
      </c>
      <c r="M21" s="26" t="s">
        <v>75</v>
      </c>
      <c r="N21" s="26" t="s">
        <v>76</v>
      </c>
      <c r="O21" s="26">
        <v>0.9991</v>
      </c>
    </row>
    <row r="22" ht="15.75" customHeight="1">
      <c r="A22" s="25" t="s">
        <v>37</v>
      </c>
      <c r="B22" s="27">
        <v>0.0174</v>
      </c>
      <c r="C22" s="11">
        <f>AVERAGE(B22:B23)</f>
        <v>0.0174</v>
      </c>
      <c r="D22" s="27">
        <v>0.0102</v>
      </c>
      <c r="E22" s="27">
        <v>1.0</v>
      </c>
      <c r="F22" s="27">
        <v>1.0</v>
      </c>
      <c r="H22" s="27">
        <v>0.0</v>
      </c>
      <c r="I22" s="27">
        <v>3.0</v>
      </c>
      <c r="J22" s="27">
        <v>0.0</v>
      </c>
      <c r="K22" s="25" t="s">
        <v>82</v>
      </c>
      <c r="L22" s="28">
        <v>42191.0</v>
      </c>
      <c r="M22" s="26" t="s">
        <v>75</v>
      </c>
      <c r="N22" s="26" t="s">
        <v>76</v>
      </c>
      <c r="O22" s="26">
        <v>0.9991</v>
      </c>
    </row>
    <row r="23" ht="15.75" customHeight="1">
      <c r="A23" s="25" t="s">
        <v>41</v>
      </c>
      <c r="B23" s="27">
        <v>0.0174</v>
      </c>
      <c r="C23" s="27"/>
      <c r="D23" s="27">
        <v>0.0102</v>
      </c>
      <c r="E23" s="27">
        <v>1.0</v>
      </c>
      <c r="F23" s="27">
        <v>1.0</v>
      </c>
      <c r="H23" s="27">
        <v>0.0</v>
      </c>
      <c r="I23" s="27">
        <v>3.0</v>
      </c>
      <c r="J23" s="27">
        <v>0.0</v>
      </c>
      <c r="K23" s="25" t="s">
        <v>83</v>
      </c>
      <c r="L23" s="28">
        <v>42191.0</v>
      </c>
      <c r="M23" s="26" t="s">
        <v>75</v>
      </c>
      <c r="N23" s="26" t="s">
        <v>76</v>
      </c>
      <c r="O23" s="26">
        <v>0.9991</v>
      </c>
    </row>
    <row r="24" ht="15.75" customHeight="1">
      <c r="A24" s="25" t="s">
        <v>43</v>
      </c>
      <c r="B24" s="27">
        <v>1.2857</v>
      </c>
      <c r="C24" s="11"/>
      <c r="D24" s="27">
        <v>0.6568</v>
      </c>
      <c r="E24" s="27">
        <v>1.0</v>
      </c>
      <c r="F24" s="27">
        <v>1.0</v>
      </c>
      <c r="G24" s="25" t="s">
        <v>84</v>
      </c>
      <c r="H24" s="27">
        <v>0.0</v>
      </c>
      <c r="I24" s="27">
        <v>4.0</v>
      </c>
      <c r="J24" s="27">
        <v>0.0</v>
      </c>
      <c r="K24" s="25" t="s">
        <v>85</v>
      </c>
      <c r="L24" s="28">
        <v>42191.0</v>
      </c>
      <c r="M24" s="26" t="s">
        <v>75</v>
      </c>
      <c r="N24" s="26" t="s">
        <v>76</v>
      </c>
      <c r="O24" s="26">
        <v>0.9991</v>
      </c>
    </row>
    <row r="25" ht="15.75" customHeight="1">
      <c r="A25" s="25" t="s">
        <v>45</v>
      </c>
      <c r="B25" s="27">
        <v>1.2839</v>
      </c>
      <c r="C25" s="27"/>
      <c r="D25" s="27">
        <v>0.6559</v>
      </c>
      <c r="E25" s="27">
        <v>1.0</v>
      </c>
      <c r="F25" s="27">
        <v>1.0</v>
      </c>
      <c r="G25" s="25" t="s">
        <v>84</v>
      </c>
      <c r="H25" s="27">
        <v>0.14</v>
      </c>
      <c r="I25" s="27">
        <v>4.0</v>
      </c>
      <c r="J25" s="27">
        <v>0.0</v>
      </c>
      <c r="K25" s="25" t="s">
        <v>86</v>
      </c>
      <c r="L25" s="28">
        <v>42191.0</v>
      </c>
      <c r="M25" s="26" t="s">
        <v>75</v>
      </c>
      <c r="N25" s="26" t="s">
        <v>76</v>
      </c>
      <c r="O25" s="26">
        <v>0.9991</v>
      </c>
    </row>
    <row r="26" ht="15.75" customHeight="1">
      <c r="A26" s="25" t="s">
        <v>43</v>
      </c>
      <c r="B26" s="27">
        <v>1.314</v>
      </c>
      <c r="C26" s="11">
        <f>AVERAGE(B26:B27)</f>
        <v>1.31855</v>
      </c>
      <c r="D26" s="27">
        <v>0.3363</v>
      </c>
      <c r="E26" s="27">
        <v>2.0</v>
      </c>
      <c r="F26" s="27">
        <v>1.0</v>
      </c>
      <c r="G26" s="25" t="s">
        <v>87</v>
      </c>
      <c r="H26" s="27">
        <v>0.0</v>
      </c>
      <c r="I26" s="27">
        <v>4.0</v>
      </c>
      <c r="J26" s="27">
        <v>0.0</v>
      </c>
      <c r="K26" s="25" t="s">
        <v>88</v>
      </c>
      <c r="L26" s="28">
        <v>42191.0</v>
      </c>
      <c r="M26" s="26" t="s">
        <v>75</v>
      </c>
      <c r="N26" s="26" t="s">
        <v>76</v>
      </c>
      <c r="O26" s="26">
        <v>0.9991</v>
      </c>
    </row>
    <row r="27" ht="15.75" customHeight="1">
      <c r="A27" s="25" t="s">
        <v>45</v>
      </c>
      <c r="B27" s="27">
        <v>1.3231</v>
      </c>
      <c r="C27" s="27"/>
      <c r="D27" s="27">
        <v>0.3386</v>
      </c>
      <c r="E27" s="27">
        <v>2.0</v>
      </c>
      <c r="F27" s="27">
        <v>1.0</v>
      </c>
      <c r="G27" s="25" t="s">
        <v>87</v>
      </c>
      <c r="H27" s="27">
        <v>-0.68</v>
      </c>
      <c r="I27" s="27">
        <v>4.0</v>
      </c>
      <c r="J27" s="27">
        <v>0.0</v>
      </c>
      <c r="K27" s="25" t="s">
        <v>89</v>
      </c>
      <c r="L27" s="28">
        <v>42191.0</v>
      </c>
      <c r="M27" s="26" t="s">
        <v>75</v>
      </c>
      <c r="N27" s="26" t="s">
        <v>76</v>
      </c>
      <c r="O27" s="26">
        <v>0.9991</v>
      </c>
    </row>
    <row r="28" ht="15.75" customHeight="1">
      <c r="A28" s="25" t="s">
        <v>47</v>
      </c>
      <c r="B28" s="27">
        <v>1.1984</v>
      </c>
      <c r="C28" s="11"/>
      <c r="D28" s="27">
        <v>0.6123</v>
      </c>
      <c r="E28" s="27">
        <v>1.0</v>
      </c>
      <c r="F28" s="27">
        <v>1.0</v>
      </c>
      <c r="G28" s="25" t="s">
        <v>84</v>
      </c>
      <c r="H28" s="27">
        <v>0.0</v>
      </c>
      <c r="I28" s="27">
        <v>5.0</v>
      </c>
      <c r="J28" s="27">
        <v>0.0</v>
      </c>
      <c r="K28" s="25" t="s">
        <v>90</v>
      </c>
      <c r="L28" s="28">
        <v>42191.0</v>
      </c>
      <c r="M28" s="26" t="s">
        <v>75</v>
      </c>
      <c r="N28" s="26" t="s">
        <v>76</v>
      </c>
      <c r="O28" s="26">
        <v>0.9991</v>
      </c>
    </row>
    <row r="29" ht="15.75" customHeight="1">
      <c r="A29" s="25" t="s">
        <v>49</v>
      </c>
      <c r="B29" s="27">
        <v>1.1868</v>
      </c>
      <c r="C29" s="27"/>
      <c r="D29" s="27">
        <v>0.6064</v>
      </c>
      <c r="E29" s="27">
        <v>1.0</v>
      </c>
      <c r="F29" s="27">
        <v>1.0</v>
      </c>
      <c r="G29" s="25" t="s">
        <v>84</v>
      </c>
      <c r="H29" s="27">
        <v>0.97</v>
      </c>
      <c r="I29" s="27">
        <v>5.0</v>
      </c>
      <c r="J29" s="27">
        <v>0.0</v>
      </c>
      <c r="K29" s="25" t="s">
        <v>91</v>
      </c>
      <c r="L29" s="28">
        <v>42191.0</v>
      </c>
      <c r="M29" s="26" t="s">
        <v>75</v>
      </c>
      <c r="N29" s="26" t="s">
        <v>76</v>
      </c>
      <c r="O29" s="26">
        <v>0.9991</v>
      </c>
    </row>
    <row r="30" ht="15.75" customHeight="1">
      <c r="A30" s="25" t="s">
        <v>47</v>
      </c>
      <c r="B30" s="27">
        <v>1.2281</v>
      </c>
      <c r="C30" s="11">
        <f>AVERAGE(B30:B31)</f>
        <v>1.22225</v>
      </c>
      <c r="D30" s="27">
        <v>0.3144</v>
      </c>
      <c r="E30" s="27">
        <v>2.0</v>
      </c>
      <c r="F30" s="27">
        <v>1.0</v>
      </c>
      <c r="G30" s="25" t="s">
        <v>87</v>
      </c>
      <c r="H30" s="27">
        <v>0.0</v>
      </c>
      <c r="I30" s="27">
        <v>5.0</v>
      </c>
      <c r="J30" s="27">
        <v>0.0</v>
      </c>
      <c r="K30" s="25" t="s">
        <v>92</v>
      </c>
      <c r="L30" s="28">
        <v>42191.0</v>
      </c>
      <c r="M30" s="26" t="s">
        <v>75</v>
      </c>
      <c r="N30" s="26" t="s">
        <v>76</v>
      </c>
      <c r="O30" s="26">
        <v>0.9991</v>
      </c>
    </row>
    <row r="31" ht="15.75" customHeight="1">
      <c r="A31" s="25" t="s">
        <v>49</v>
      </c>
      <c r="B31" s="27">
        <v>1.2164</v>
      </c>
      <c r="C31" s="27"/>
      <c r="D31" s="27">
        <v>0.3114</v>
      </c>
      <c r="E31" s="27">
        <v>2.0</v>
      </c>
      <c r="F31" s="27">
        <v>1.0</v>
      </c>
      <c r="G31" s="25" t="s">
        <v>87</v>
      </c>
      <c r="H31" s="27">
        <v>0.96</v>
      </c>
      <c r="I31" s="27">
        <v>5.0</v>
      </c>
      <c r="J31" s="27">
        <v>0.0</v>
      </c>
      <c r="K31" s="25" t="s">
        <v>93</v>
      </c>
      <c r="L31" s="28">
        <v>42191.0</v>
      </c>
      <c r="M31" s="26" t="s">
        <v>75</v>
      </c>
      <c r="N31" s="26" t="s">
        <v>76</v>
      </c>
      <c r="O31" s="26">
        <v>0.9991</v>
      </c>
    </row>
    <row r="32" ht="15.75" customHeight="1">
      <c r="A32" s="25" t="s">
        <v>51</v>
      </c>
      <c r="B32" s="27">
        <v>1.5203</v>
      </c>
      <c r="C32" s="11"/>
      <c r="D32" s="27">
        <v>0.7764</v>
      </c>
      <c r="E32" s="27">
        <v>1.0</v>
      </c>
      <c r="F32" s="27">
        <v>1.0</v>
      </c>
      <c r="G32" s="25" t="s">
        <v>84</v>
      </c>
      <c r="H32" s="27">
        <v>0.0</v>
      </c>
      <c r="I32" s="27">
        <v>6.0</v>
      </c>
      <c r="J32" s="27">
        <v>0.0</v>
      </c>
      <c r="K32" s="25" t="s">
        <v>94</v>
      </c>
      <c r="L32" s="28">
        <v>42191.0</v>
      </c>
      <c r="M32" s="26" t="s">
        <v>75</v>
      </c>
      <c r="N32" s="26" t="s">
        <v>76</v>
      </c>
      <c r="O32" s="26">
        <v>0.9991</v>
      </c>
    </row>
    <row r="33" ht="15.75" customHeight="1">
      <c r="A33" s="25" t="s">
        <v>53</v>
      </c>
      <c r="B33" s="27">
        <v>1.5217</v>
      </c>
      <c r="C33" s="27"/>
      <c r="D33" s="27">
        <v>0.7771</v>
      </c>
      <c r="E33" s="27">
        <v>1.0</v>
      </c>
      <c r="F33" s="27">
        <v>1.0</v>
      </c>
      <c r="G33" s="25" t="s">
        <v>84</v>
      </c>
      <c r="H33" s="27">
        <v>-0.09</v>
      </c>
      <c r="I33" s="27">
        <v>6.0</v>
      </c>
      <c r="J33" s="27">
        <v>0.0</v>
      </c>
      <c r="K33" s="25" t="s">
        <v>95</v>
      </c>
      <c r="L33" s="28">
        <v>42191.0</v>
      </c>
      <c r="M33" s="26" t="s">
        <v>75</v>
      </c>
      <c r="N33" s="26" t="s">
        <v>76</v>
      </c>
      <c r="O33" s="26">
        <v>0.9991</v>
      </c>
    </row>
    <row r="34" ht="15.75" customHeight="1">
      <c r="A34" s="25" t="s">
        <v>51</v>
      </c>
      <c r="B34" s="27">
        <v>1.5624</v>
      </c>
      <c r="C34" s="11">
        <f>AVERAGE(B34:B35)</f>
        <v>1.5573</v>
      </c>
      <c r="D34" s="27">
        <v>0.3996</v>
      </c>
      <c r="E34" s="27">
        <v>2.0</v>
      </c>
      <c r="F34" s="27">
        <v>1.0</v>
      </c>
      <c r="G34" s="25" t="s">
        <v>87</v>
      </c>
      <c r="H34" s="27">
        <v>0.0</v>
      </c>
      <c r="I34" s="27">
        <v>6.0</v>
      </c>
      <c r="J34" s="27">
        <v>0.0</v>
      </c>
      <c r="K34" s="25" t="s">
        <v>96</v>
      </c>
      <c r="L34" s="28">
        <v>42191.0</v>
      </c>
      <c r="M34" s="26" t="s">
        <v>75</v>
      </c>
      <c r="N34" s="26" t="s">
        <v>76</v>
      </c>
      <c r="O34" s="26">
        <v>0.9991</v>
      </c>
    </row>
    <row r="35" ht="15.75" customHeight="1">
      <c r="A35" s="25" t="s">
        <v>53</v>
      </c>
      <c r="B35" s="27">
        <v>1.5522</v>
      </c>
      <c r="C35" s="27"/>
      <c r="D35" s="27">
        <v>0.397</v>
      </c>
      <c r="E35" s="27">
        <v>2.0</v>
      </c>
      <c r="F35" s="27">
        <v>1.0</v>
      </c>
      <c r="G35" s="25" t="s">
        <v>87</v>
      </c>
      <c r="H35" s="27">
        <v>0.65</v>
      </c>
      <c r="I35" s="27">
        <v>6.0</v>
      </c>
      <c r="J35" s="27">
        <v>0.0</v>
      </c>
      <c r="K35" s="25" t="s">
        <v>97</v>
      </c>
      <c r="L35" s="28">
        <v>42191.0</v>
      </c>
      <c r="M35" s="26" t="s">
        <v>75</v>
      </c>
      <c r="N35" s="26" t="s">
        <v>76</v>
      </c>
      <c r="O35" s="26">
        <v>0.9991</v>
      </c>
    </row>
    <row r="36" ht="15.75" customHeight="1">
      <c r="A36" s="25" t="s">
        <v>55</v>
      </c>
      <c r="B36" s="27">
        <v>0.6529</v>
      </c>
      <c r="C36" s="11">
        <f>AVERAGE(B36:B37)</f>
        <v>0.6527</v>
      </c>
      <c r="D36" s="27">
        <v>0.3342</v>
      </c>
      <c r="E36" s="27">
        <v>1.0</v>
      </c>
      <c r="F36" s="27">
        <v>1.0</v>
      </c>
      <c r="H36" s="27">
        <v>0.0</v>
      </c>
      <c r="I36" s="27">
        <v>7.0</v>
      </c>
      <c r="J36" s="27">
        <v>0.0</v>
      </c>
      <c r="K36" s="25" t="s">
        <v>98</v>
      </c>
      <c r="L36" s="28">
        <v>42191.0</v>
      </c>
      <c r="M36" s="26" t="s">
        <v>75</v>
      </c>
      <c r="N36" s="26" t="s">
        <v>76</v>
      </c>
      <c r="O36" s="26">
        <v>0.9991</v>
      </c>
    </row>
    <row r="37" ht="15.75" customHeight="1">
      <c r="A37" s="25" t="s">
        <v>58</v>
      </c>
      <c r="B37" s="27">
        <v>0.6525</v>
      </c>
      <c r="C37" s="27"/>
      <c r="D37" s="27">
        <v>0.334</v>
      </c>
      <c r="E37" s="27">
        <v>1.0</v>
      </c>
      <c r="F37" s="27">
        <v>1.0</v>
      </c>
      <c r="H37" s="27">
        <v>0.06</v>
      </c>
      <c r="I37" s="27">
        <v>7.0</v>
      </c>
      <c r="J37" s="27">
        <v>0.0</v>
      </c>
      <c r="K37" s="25" t="s">
        <v>99</v>
      </c>
      <c r="L37" s="28">
        <v>42191.0</v>
      </c>
      <c r="M37" s="26" t="s">
        <v>75</v>
      </c>
      <c r="N37" s="26" t="s">
        <v>76</v>
      </c>
      <c r="O37" s="26">
        <v>0.9991</v>
      </c>
    </row>
    <row r="38" ht="15.75" customHeight="1">
      <c r="A38" s="25" t="s">
        <v>60</v>
      </c>
      <c r="B38" s="27">
        <v>1.9602</v>
      </c>
      <c r="C38" s="11"/>
      <c r="D38" s="27">
        <v>1.0007</v>
      </c>
      <c r="E38" s="27">
        <v>1.0</v>
      </c>
      <c r="F38" s="27">
        <v>1.0</v>
      </c>
      <c r="G38" s="25" t="s">
        <v>84</v>
      </c>
      <c r="H38" s="27">
        <v>0.0</v>
      </c>
      <c r="I38" s="27">
        <v>8.0</v>
      </c>
      <c r="J38" s="27">
        <v>0.0</v>
      </c>
      <c r="K38" s="25" t="s">
        <v>100</v>
      </c>
      <c r="L38" s="28">
        <v>42191.0</v>
      </c>
      <c r="M38" s="26" t="s">
        <v>75</v>
      </c>
      <c r="N38" s="26" t="s">
        <v>76</v>
      </c>
      <c r="O38" s="26">
        <v>0.9991</v>
      </c>
    </row>
    <row r="39" ht="15.75" customHeight="1">
      <c r="A39" s="25" t="s">
        <v>62</v>
      </c>
      <c r="B39" s="27">
        <v>1.9508</v>
      </c>
      <c r="C39" s="27"/>
      <c r="D39" s="27">
        <v>0.9959</v>
      </c>
      <c r="E39" s="27">
        <v>1.0</v>
      </c>
      <c r="F39" s="27">
        <v>1.0</v>
      </c>
      <c r="G39" s="25" t="s">
        <v>84</v>
      </c>
      <c r="H39" s="27">
        <v>0.48</v>
      </c>
      <c r="I39" s="27">
        <v>8.0</v>
      </c>
      <c r="J39" s="27">
        <v>0.0</v>
      </c>
      <c r="K39" s="25" t="s">
        <v>101</v>
      </c>
      <c r="L39" s="28">
        <v>42191.0</v>
      </c>
      <c r="M39" s="26" t="s">
        <v>75</v>
      </c>
      <c r="N39" s="26" t="s">
        <v>76</v>
      </c>
      <c r="O39" s="26">
        <v>0.9991</v>
      </c>
    </row>
    <row r="40" ht="15.75" customHeight="1">
      <c r="A40" s="25" t="s">
        <v>60</v>
      </c>
      <c r="B40" s="27">
        <v>2.7828</v>
      </c>
      <c r="C40" s="11"/>
      <c r="D40" s="27">
        <v>0.7107</v>
      </c>
      <c r="E40" s="27">
        <v>2.0</v>
      </c>
      <c r="F40" s="27">
        <v>1.0</v>
      </c>
      <c r="G40" s="25" t="s">
        <v>84</v>
      </c>
      <c r="H40" s="27">
        <v>0.0</v>
      </c>
      <c r="I40" s="27">
        <v>8.0</v>
      </c>
      <c r="J40" s="27">
        <v>0.0</v>
      </c>
      <c r="K40" s="25" t="s">
        <v>102</v>
      </c>
      <c r="L40" s="28">
        <v>42191.0</v>
      </c>
      <c r="M40" s="26" t="s">
        <v>75</v>
      </c>
      <c r="N40" s="26" t="s">
        <v>76</v>
      </c>
      <c r="O40" s="26">
        <v>0.9991</v>
      </c>
    </row>
    <row r="41" ht="15.75" customHeight="1">
      <c r="A41" s="25" t="s">
        <v>62</v>
      </c>
      <c r="B41" s="27">
        <v>2.7526</v>
      </c>
      <c r="C41" s="27"/>
      <c r="D41" s="27">
        <v>0.703</v>
      </c>
      <c r="E41" s="27">
        <v>2.0</v>
      </c>
      <c r="F41" s="27">
        <v>1.0</v>
      </c>
      <c r="G41" s="25" t="s">
        <v>84</v>
      </c>
      <c r="H41" s="27">
        <v>1.09</v>
      </c>
      <c r="I41" s="27">
        <v>8.0</v>
      </c>
      <c r="J41" s="27">
        <v>0.0</v>
      </c>
      <c r="K41" s="25" t="s">
        <v>103</v>
      </c>
      <c r="L41" s="28">
        <v>42191.0</v>
      </c>
      <c r="M41" s="26" t="s">
        <v>75</v>
      </c>
      <c r="N41" s="26" t="s">
        <v>76</v>
      </c>
      <c r="O41" s="26">
        <v>0.9991</v>
      </c>
    </row>
    <row r="42" ht="15.75" customHeight="1">
      <c r="A42" s="25" t="s">
        <v>60</v>
      </c>
      <c r="B42" s="27">
        <v>2.8232</v>
      </c>
      <c r="C42" s="11">
        <f>AVERAGE(B42:B43)</f>
        <v>2.8325</v>
      </c>
      <c r="D42" s="27">
        <v>0.2892</v>
      </c>
      <c r="E42" s="27">
        <v>5.0</v>
      </c>
      <c r="F42" s="27">
        <v>1.0</v>
      </c>
      <c r="G42" s="25" t="s">
        <v>87</v>
      </c>
      <c r="H42" s="27">
        <v>0.0</v>
      </c>
      <c r="I42" s="27">
        <v>8.0</v>
      </c>
      <c r="J42" s="27">
        <v>0.0</v>
      </c>
      <c r="K42" s="25" t="s">
        <v>104</v>
      </c>
      <c r="L42" s="28">
        <v>42191.0</v>
      </c>
      <c r="M42" s="26" t="s">
        <v>75</v>
      </c>
      <c r="N42" s="26" t="s">
        <v>76</v>
      </c>
      <c r="O42" s="26">
        <v>0.9991</v>
      </c>
    </row>
    <row r="43" ht="15.75" customHeight="1">
      <c r="A43" s="25" t="s">
        <v>62</v>
      </c>
      <c r="B43" s="27">
        <v>2.8418</v>
      </c>
      <c r="C43" s="27"/>
      <c r="D43" s="27">
        <v>0.2911</v>
      </c>
      <c r="E43" s="27">
        <v>5.0</v>
      </c>
      <c r="F43" s="27">
        <v>1.0</v>
      </c>
      <c r="G43" s="25" t="s">
        <v>87</v>
      </c>
      <c r="H43" s="27">
        <v>-0.66</v>
      </c>
      <c r="I43" s="27">
        <v>8.0</v>
      </c>
      <c r="J43" s="27">
        <v>0.0</v>
      </c>
      <c r="K43" s="25" t="s">
        <v>105</v>
      </c>
      <c r="L43" s="28">
        <v>42191.0</v>
      </c>
      <c r="M43" s="26" t="s">
        <v>75</v>
      </c>
      <c r="N43" s="26" t="s">
        <v>76</v>
      </c>
      <c r="O43" s="26">
        <v>0.9991</v>
      </c>
    </row>
    <row r="44" ht="15.75" customHeight="1">
      <c r="A44" s="25" t="s">
        <v>64</v>
      </c>
      <c r="B44" s="27">
        <v>2.1958</v>
      </c>
      <c r="C44" s="11"/>
      <c r="D44" s="27">
        <v>1.1208</v>
      </c>
      <c r="E44" s="27">
        <v>1.0</v>
      </c>
      <c r="F44" s="27">
        <v>1.0</v>
      </c>
      <c r="G44" s="25" t="s">
        <v>106</v>
      </c>
      <c r="H44" s="27">
        <v>0.0</v>
      </c>
      <c r="I44" s="27">
        <v>9.0</v>
      </c>
      <c r="J44" s="27">
        <v>0.0</v>
      </c>
      <c r="K44" s="25" t="s">
        <v>107</v>
      </c>
      <c r="L44" s="28">
        <v>42191.0</v>
      </c>
      <c r="M44" s="26" t="s">
        <v>75</v>
      </c>
      <c r="N44" s="26" t="s">
        <v>76</v>
      </c>
      <c r="O44" s="26">
        <v>0.9991</v>
      </c>
    </row>
    <row r="45" ht="15.75" customHeight="1">
      <c r="A45" s="25" t="s">
        <v>66</v>
      </c>
      <c r="B45" s="27">
        <v>2.2001</v>
      </c>
      <c r="C45" s="27"/>
      <c r="D45" s="27">
        <v>1.123</v>
      </c>
      <c r="E45" s="27">
        <v>1.0</v>
      </c>
      <c r="F45" s="27">
        <v>1.0</v>
      </c>
      <c r="G45" s="25" t="s">
        <v>106</v>
      </c>
      <c r="H45" s="27">
        <v>-0.2</v>
      </c>
      <c r="I45" s="27">
        <v>9.0</v>
      </c>
      <c r="J45" s="27">
        <v>0.0</v>
      </c>
      <c r="K45" s="25" t="s">
        <v>108</v>
      </c>
      <c r="L45" s="28">
        <v>42191.0</v>
      </c>
      <c r="M45" s="26" t="s">
        <v>75</v>
      </c>
      <c r="N45" s="26" t="s">
        <v>76</v>
      </c>
      <c r="O45" s="26">
        <v>0.9991</v>
      </c>
    </row>
    <row r="46" ht="15.75" customHeight="1">
      <c r="A46" s="25" t="s">
        <v>64</v>
      </c>
      <c r="B46" s="27">
        <v>3.3069</v>
      </c>
      <c r="C46" s="11"/>
      <c r="D46" s="27">
        <v>0.8443</v>
      </c>
      <c r="E46" s="27">
        <v>2.0</v>
      </c>
      <c r="F46" s="27">
        <v>1.0</v>
      </c>
      <c r="G46" s="25" t="s">
        <v>84</v>
      </c>
      <c r="H46" s="27">
        <v>0.0</v>
      </c>
      <c r="I46" s="27">
        <v>9.0</v>
      </c>
      <c r="J46" s="27">
        <v>0.0</v>
      </c>
      <c r="K46" s="25" t="s">
        <v>109</v>
      </c>
      <c r="L46" s="28">
        <v>42191.0</v>
      </c>
      <c r="M46" s="26" t="s">
        <v>75</v>
      </c>
      <c r="N46" s="26" t="s">
        <v>76</v>
      </c>
      <c r="O46" s="26">
        <v>0.9991</v>
      </c>
    </row>
    <row r="47" ht="15.75" customHeight="1">
      <c r="A47" s="25" t="s">
        <v>66</v>
      </c>
      <c r="B47" s="27">
        <v>3.3281</v>
      </c>
      <c r="C47" s="27"/>
      <c r="D47" s="27">
        <v>0.8497</v>
      </c>
      <c r="E47" s="27">
        <v>2.0</v>
      </c>
      <c r="F47" s="27">
        <v>1.0</v>
      </c>
      <c r="G47" s="25" t="s">
        <v>84</v>
      </c>
      <c r="H47" s="27">
        <v>-0.64</v>
      </c>
      <c r="I47" s="27">
        <v>9.0</v>
      </c>
      <c r="J47" s="27">
        <v>0.0</v>
      </c>
      <c r="K47" s="25" t="s">
        <v>110</v>
      </c>
      <c r="L47" s="28">
        <v>42191.0</v>
      </c>
      <c r="M47" s="26" t="s">
        <v>75</v>
      </c>
      <c r="N47" s="26" t="s">
        <v>76</v>
      </c>
      <c r="O47" s="26">
        <v>0.9991</v>
      </c>
    </row>
    <row r="48" ht="15.75" customHeight="1">
      <c r="A48" s="25" t="s">
        <v>64</v>
      </c>
      <c r="B48" s="27">
        <v>3.5127</v>
      </c>
      <c r="C48" s="11">
        <f>AVERAGE(B48:B49)</f>
        <v>3.5171</v>
      </c>
      <c r="D48" s="27">
        <v>0.3595</v>
      </c>
      <c r="E48" s="27">
        <v>5.0</v>
      </c>
      <c r="F48" s="27">
        <v>1.0</v>
      </c>
      <c r="G48" s="25" t="s">
        <v>87</v>
      </c>
      <c r="H48" s="27">
        <v>0.0</v>
      </c>
      <c r="I48" s="27">
        <v>9.0</v>
      </c>
      <c r="J48" s="27">
        <v>0.0</v>
      </c>
      <c r="K48" s="25" t="s">
        <v>111</v>
      </c>
      <c r="L48" s="28">
        <v>42191.0</v>
      </c>
      <c r="M48" s="26" t="s">
        <v>75</v>
      </c>
      <c r="N48" s="26" t="s">
        <v>76</v>
      </c>
      <c r="O48" s="26">
        <v>0.9991</v>
      </c>
    </row>
    <row r="49" ht="15.75" customHeight="1">
      <c r="A49" s="25" t="s">
        <v>66</v>
      </c>
      <c r="B49" s="27">
        <v>3.5215</v>
      </c>
      <c r="C49" s="27"/>
      <c r="D49" s="27">
        <v>0.3604</v>
      </c>
      <c r="E49" s="27">
        <v>5.0</v>
      </c>
      <c r="F49" s="27">
        <v>1.0</v>
      </c>
      <c r="G49" s="25" t="s">
        <v>87</v>
      </c>
      <c r="H49" s="27">
        <v>-0.25</v>
      </c>
      <c r="I49" s="27">
        <v>9.0</v>
      </c>
      <c r="J49" s="27">
        <v>0.0</v>
      </c>
      <c r="K49" s="25" t="s">
        <v>112</v>
      </c>
      <c r="L49" s="28">
        <v>42191.0</v>
      </c>
      <c r="M49" s="26" t="s">
        <v>75</v>
      </c>
      <c r="N49" s="26" t="s">
        <v>76</v>
      </c>
      <c r="O49" s="26">
        <v>0.9991</v>
      </c>
    </row>
    <row r="50" ht="15.75" customHeight="1">
      <c r="A50" s="25" t="s">
        <v>68</v>
      </c>
      <c r="B50" s="27">
        <v>1.546</v>
      </c>
      <c r="C50" s="11"/>
      <c r="D50" s="27">
        <v>0.7895</v>
      </c>
      <c r="E50" s="27">
        <v>1.0</v>
      </c>
      <c r="F50" s="27">
        <v>1.0</v>
      </c>
      <c r="G50" s="25" t="s">
        <v>84</v>
      </c>
      <c r="H50" s="27">
        <v>0.0</v>
      </c>
      <c r="I50" s="27">
        <v>10.0</v>
      </c>
      <c r="J50" s="27">
        <v>0.0</v>
      </c>
      <c r="K50" s="25" t="s">
        <v>113</v>
      </c>
      <c r="L50" s="28">
        <v>42191.0</v>
      </c>
      <c r="M50" s="26" t="s">
        <v>75</v>
      </c>
      <c r="N50" s="26" t="s">
        <v>76</v>
      </c>
      <c r="O50" s="26">
        <v>0.9991</v>
      </c>
    </row>
    <row r="51" ht="15.75" customHeight="1">
      <c r="A51" s="25" t="s">
        <v>70</v>
      </c>
      <c r="B51" s="27">
        <v>1.5617</v>
      </c>
      <c r="C51" s="27"/>
      <c r="D51" s="27">
        <v>0.7975</v>
      </c>
      <c r="E51" s="27">
        <v>1.0</v>
      </c>
      <c r="F51" s="27">
        <v>1.0</v>
      </c>
      <c r="G51" s="25" t="s">
        <v>84</v>
      </c>
      <c r="H51" s="27">
        <v>-1.01</v>
      </c>
      <c r="I51" s="27">
        <v>10.0</v>
      </c>
      <c r="J51" s="27">
        <v>0.0</v>
      </c>
      <c r="K51" s="25" t="s">
        <v>114</v>
      </c>
      <c r="L51" s="28">
        <v>42191.0</v>
      </c>
      <c r="M51" s="26" t="s">
        <v>75</v>
      </c>
      <c r="N51" s="26" t="s">
        <v>76</v>
      </c>
      <c r="O51" s="26">
        <v>0.9991</v>
      </c>
    </row>
    <row r="52" ht="15.75" customHeight="1">
      <c r="A52" s="25" t="s">
        <v>68</v>
      </c>
      <c r="B52" s="27">
        <v>1.6212</v>
      </c>
      <c r="C52" s="11">
        <f>AVERAGE(B52:B53)</f>
        <v>1.62005</v>
      </c>
      <c r="D52" s="27">
        <v>0.4146</v>
      </c>
      <c r="E52" s="27">
        <v>2.0</v>
      </c>
      <c r="F52" s="27">
        <v>1.0</v>
      </c>
      <c r="G52" s="25" t="s">
        <v>87</v>
      </c>
      <c r="H52" s="27">
        <v>0.0</v>
      </c>
      <c r="I52" s="27">
        <v>10.0</v>
      </c>
      <c r="J52" s="27">
        <v>0.0</v>
      </c>
      <c r="K52" s="25" t="s">
        <v>115</v>
      </c>
      <c r="L52" s="28">
        <v>42191.0</v>
      </c>
      <c r="M52" s="26" t="s">
        <v>75</v>
      </c>
      <c r="N52" s="26" t="s">
        <v>76</v>
      </c>
      <c r="O52" s="26">
        <v>0.9991</v>
      </c>
    </row>
    <row r="53" ht="15.75" customHeight="1">
      <c r="A53" s="25" t="s">
        <v>70</v>
      </c>
      <c r="B53" s="27">
        <v>1.6189</v>
      </c>
      <c r="C53" s="27"/>
      <c r="D53" s="27">
        <v>0.414</v>
      </c>
      <c r="E53" s="27">
        <v>2.0</v>
      </c>
      <c r="F53" s="27">
        <v>1.0</v>
      </c>
      <c r="G53" s="25" t="s">
        <v>87</v>
      </c>
      <c r="H53" s="27">
        <v>0.15</v>
      </c>
      <c r="I53" s="27">
        <v>10.0</v>
      </c>
      <c r="J53" s="27">
        <v>0.0</v>
      </c>
      <c r="K53" s="25" t="s">
        <v>116</v>
      </c>
      <c r="L53" s="28">
        <v>42191.0</v>
      </c>
      <c r="M53" s="26" t="s">
        <v>75</v>
      </c>
      <c r="N53" s="26" t="s">
        <v>76</v>
      </c>
      <c r="O53" s="26">
        <v>0.9991</v>
      </c>
    </row>
    <row r="54" ht="15.75" customHeight="1">
      <c r="A54" s="25" t="s">
        <v>72</v>
      </c>
      <c r="B54" s="27">
        <v>-0.0032</v>
      </c>
      <c r="C54" s="27"/>
      <c r="D54" s="27">
        <v>-3.0E-4</v>
      </c>
      <c r="E54" s="27">
        <v>1.0</v>
      </c>
      <c r="F54" s="27">
        <v>1.0</v>
      </c>
      <c r="G54" s="25" t="s">
        <v>117</v>
      </c>
      <c r="H54" s="27">
        <v>0.0</v>
      </c>
      <c r="I54" s="27">
        <v>1.0</v>
      </c>
      <c r="J54" s="27">
        <v>3.0</v>
      </c>
      <c r="K54" s="25" t="s">
        <v>118</v>
      </c>
      <c r="L54" s="28">
        <v>42191.0</v>
      </c>
      <c r="M54" s="26" t="s">
        <v>75</v>
      </c>
      <c r="N54" s="26" t="s">
        <v>76</v>
      </c>
      <c r="O54" s="26">
        <v>0.9991</v>
      </c>
    </row>
    <row r="55" ht="15.75" customHeight="1">
      <c r="A55" s="25" t="s">
        <v>72</v>
      </c>
      <c r="B55" s="27">
        <v>-0.0032</v>
      </c>
      <c r="C55" s="27"/>
      <c r="D55" s="27">
        <v>-3.0E-4</v>
      </c>
      <c r="E55" s="27">
        <v>1.0</v>
      </c>
      <c r="F55" s="27">
        <v>1.0</v>
      </c>
      <c r="G55" s="25" t="s">
        <v>117</v>
      </c>
      <c r="H55" s="27">
        <v>0.0</v>
      </c>
      <c r="I55" s="27">
        <v>1.0</v>
      </c>
      <c r="J55" s="27">
        <v>3.0</v>
      </c>
      <c r="K55" s="25" t="s">
        <v>119</v>
      </c>
      <c r="L55" s="28">
        <v>42191.0</v>
      </c>
      <c r="M55" s="26" t="s">
        <v>75</v>
      </c>
      <c r="N55" s="26" t="s">
        <v>76</v>
      </c>
      <c r="O55" s="26">
        <v>0.9991</v>
      </c>
    </row>
    <row r="56" ht="15.75" customHeight="1">
      <c r="A56" s="25" t="s">
        <v>79</v>
      </c>
      <c r="B56" s="27">
        <v>0.5399</v>
      </c>
      <c r="C56" s="27"/>
      <c r="D56" s="27">
        <v>0.2766</v>
      </c>
      <c r="E56" s="27">
        <v>1.0</v>
      </c>
      <c r="F56" s="27">
        <v>1.0</v>
      </c>
      <c r="H56" s="27">
        <v>0.0</v>
      </c>
      <c r="I56" s="27">
        <v>2.0</v>
      </c>
      <c r="J56" s="27">
        <v>3.0</v>
      </c>
      <c r="K56" s="25" t="s">
        <v>120</v>
      </c>
      <c r="L56" s="28">
        <v>42191.0</v>
      </c>
      <c r="M56" s="26" t="s">
        <v>75</v>
      </c>
      <c r="N56" s="26" t="s">
        <v>76</v>
      </c>
      <c r="O56" s="26">
        <v>0.9991</v>
      </c>
    </row>
    <row r="57" ht="15.75" customHeight="1">
      <c r="A57" s="25" t="s">
        <v>79</v>
      </c>
      <c r="B57" s="27">
        <v>0.5409</v>
      </c>
      <c r="C57" s="27"/>
      <c r="D57" s="27">
        <v>0.2771</v>
      </c>
      <c r="E57" s="27">
        <v>1.0</v>
      </c>
      <c r="F57" s="27">
        <v>1.0</v>
      </c>
      <c r="H57" s="27">
        <v>0.0</v>
      </c>
      <c r="I57" s="27">
        <v>2.0</v>
      </c>
      <c r="J57" s="27">
        <v>3.0</v>
      </c>
      <c r="K57" s="25" t="s">
        <v>121</v>
      </c>
      <c r="L57" s="28">
        <v>42191.0</v>
      </c>
      <c r="M57" s="26" t="s">
        <v>75</v>
      </c>
      <c r="N57" s="26" t="s">
        <v>76</v>
      </c>
      <c r="O57" s="26">
        <v>0.9991</v>
      </c>
    </row>
    <row r="58" ht="15.75" customHeight="1">
      <c r="A58" s="25" t="s">
        <v>72</v>
      </c>
      <c r="B58" s="27">
        <v>0.003</v>
      </c>
      <c r="C58" s="27"/>
      <c r="D58" s="27">
        <v>-0.0029</v>
      </c>
      <c r="E58" s="27">
        <v>1.0</v>
      </c>
      <c r="F58" s="27">
        <v>1.0</v>
      </c>
      <c r="G58" s="25" t="s">
        <v>122</v>
      </c>
      <c r="H58" s="27">
        <v>0.0</v>
      </c>
      <c r="I58" s="27">
        <v>1.0</v>
      </c>
      <c r="J58" s="27">
        <v>3.0</v>
      </c>
      <c r="K58" s="25" t="s">
        <v>123</v>
      </c>
      <c r="L58" s="28">
        <v>42192.0</v>
      </c>
      <c r="M58" s="26" t="s">
        <v>124</v>
      </c>
      <c r="N58" s="26" t="s">
        <v>125</v>
      </c>
      <c r="O58" s="26">
        <v>0.9968</v>
      </c>
    </row>
    <row r="59" ht="15.75" customHeight="1">
      <c r="A59" s="25" t="s">
        <v>72</v>
      </c>
      <c r="B59" s="27">
        <v>0.003</v>
      </c>
      <c r="C59" s="27"/>
      <c r="D59" s="27">
        <v>-0.0027</v>
      </c>
      <c r="E59" s="27">
        <v>1.0</v>
      </c>
      <c r="F59" s="27">
        <v>1.0</v>
      </c>
      <c r="G59" s="25" t="s">
        <v>122</v>
      </c>
      <c r="H59" s="27">
        <v>0.0</v>
      </c>
      <c r="I59" s="27">
        <v>1.0</v>
      </c>
      <c r="J59" s="27">
        <v>3.0</v>
      </c>
      <c r="K59" s="25" t="s">
        <v>126</v>
      </c>
      <c r="L59" s="28">
        <v>42192.0</v>
      </c>
      <c r="M59" s="26" t="s">
        <v>124</v>
      </c>
      <c r="N59" s="26" t="s">
        <v>125</v>
      </c>
      <c r="O59" s="26">
        <v>0.9968</v>
      </c>
    </row>
    <row r="60" ht="15.75" customHeight="1">
      <c r="A60" s="25" t="s">
        <v>79</v>
      </c>
      <c r="B60" s="27">
        <v>1.02</v>
      </c>
      <c r="C60" s="27"/>
      <c r="D60" s="27">
        <v>0.1488</v>
      </c>
      <c r="E60" s="27">
        <v>1.0</v>
      </c>
      <c r="F60" s="27">
        <v>1.0</v>
      </c>
      <c r="H60" s="27">
        <v>0.0</v>
      </c>
      <c r="I60" s="27">
        <v>2.0</v>
      </c>
      <c r="J60" s="27">
        <v>3.0</v>
      </c>
      <c r="K60" s="25" t="s">
        <v>127</v>
      </c>
      <c r="L60" s="28">
        <v>42192.0</v>
      </c>
      <c r="M60" s="26" t="s">
        <v>124</v>
      </c>
      <c r="N60" s="26" t="s">
        <v>125</v>
      </c>
      <c r="O60" s="26">
        <v>0.9968</v>
      </c>
    </row>
    <row r="61" ht="15.75" customHeight="1">
      <c r="A61" s="25" t="s">
        <v>79</v>
      </c>
      <c r="B61" s="27">
        <v>1.059</v>
      </c>
      <c r="C61" s="27"/>
      <c r="D61" s="27">
        <v>0.1546</v>
      </c>
      <c r="E61" s="27">
        <v>1.0</v>
      </c>
      <c r="F61" s="27">
        <v>1.0</v>
      </c>
      <c r="H61" s="27">
        <v>0.0</v>
      </c>
      <c r="I61" s="27">
        <v>2.0</v>
      </c>
      <c r="J61" s="27">
        <v>3.0</v>
      </c>
      <c r="K61" s="25" t="s">
        <v>128</v>
      </c>
      <c r="L61" s="28">
        <v>42192.0</v>
      </c>
      <c r="M61" s="26" t="s">
        <v>124</v>
      </c>
      <c r="N61" s="26" t="s">
        <v>125</v>
      </c>
      <c r="O61" s="26">
        <v>0.9968</v>
      </c>
    </row>
    <row r="62" ht="15.75" customHeight="1">
      <c r="A62" s="25" t="s">
        <v>129</v>
      </c>
      <c r="B62" s="27">
        <v>0.005</v>
      </c>
      <c r="C62" s="11">
        <f>AVERAGE(B62:B65)</f>
        <v>0.007</v>
      </c>
      <c r="D62" s="27">
        <v>-0.0025</v>
      </c>
      <c r="E62" s="27">
        <v>1.0</v>
      </c>
      <c r="F62" s="27">
        <v>1.0</v>
      </c>
      <c r="G62" s="25" t="s">
        <v>122</v>
      </c>
      <c r="H62" s="27">
        <v>0.0</v>
      </c>
      <c r="I62" s="27">
        <v>3.0</v>
      </c>
      <c r="J62" s="27">
        <v>0.0</v>
      </c>
      <c r="K62" s="25" t="s">
        <v>130</v>
      </c>
      <c r="L62" s="28">
        <v>42192.0</v>
      </c>
      <c r="M62" s="26" t="s">
        <v>124</v>
      </c>
      <c r="N62" s="26" t="s">
        <v>125</v>
      </c>
      <c r="O62" s="26">
        <v>0.9968</v>
      </c>
    </row>
    <row r="63" ht="15.75" customHeight="1">
      <c r="A63" s="25" t="s">
        <v>131</v>
      </c>
      <c r="B63" s="27">
        <v>0.003</v>
      </c>
      <c r="C63" s="27"/>
      <c r="D63" s="27">
        <v>-0.0029</v>
      </c>
      <c r="E63" s="27">
        <v>1.0</v>
      </c>
      <c r="F63" s="27">
        <v>1.0</v>
      </c>
      <c r="G63" s="25" t="s">
        <v>122</v>
      </c>
      <c r="H63" s="27">
        <v>69.12</v>
      </c>
      <c r="I63" s="27">
        <v>3.0</v>
      </c>
      <c r="J63" s="27">
        <v>0.0</v>
      </c>
      <c r="K63" s="25" t="s">
        <v>132</v>
      </c>
      <c r="L63" s="28">
        <v>42192.0</v>
      </c>
      <c r="M63" s="26" t="s">
        <v>124</v>
      </c>
      <c r="N63" s="26" t="s">
        <v>125</v>
      </c>
      <c r="O63" s="26">
        <v>0.9968</v>
      </c>
    </row>
    <row r="64" ht="15.75" customHeight="1">
      <c r="A64" s="25" t="s">
        <v>129</v>
      </c>
      <c r="B64" s="27">
        <v>0.015</v>
      </c>
      <c r="C64" s="11"/>
      <c r="D64" s="27">
        <v>-0.001</v>
      </c>
      <c r="E64" s="27">
        <v>1.0</v>
      </c>
      <c r="F64" s="27">
        <v>1.0</v>
      </c>
      <c r="G64" s="25" t="s">
        <v>122</v>
      </c>
      <c r="H64" s="27">
        <v>0.0</v>
      </c>
      <c r="I64" s="27">
        <v>3.0</v>
      </c>
      <c r="J64" s="27">
        <v>0.0</v>
      </c>
      <c r="K64" s="25" t="s">
        <v>133</v>
      </c>
      <c r="L64" s="28">
        <v>42192.0</v>
      </c>
      <c r="M64" s="26" t="s">
        <v>124</v>
      </c>
      <c r="N64" s="26" t="s">
        <v>125</v>
      </c>
      <c r="O64" s="26">
        <v>0.9968</v>
      </c>
    </row>
    <row r="65" ht="15.75" customHeight="1">
      <c r="A65" s="25" t="s">
        <v>131</v>
      </c>
      <c r="B65" s="27">
        <v>0.005</v>
      </c>
      <c r="C65" s="27"/>
      <c r="D65" s="27">
        <v>-0.0026</v>
      </c>
      <c r="E65" s="27">
        <v>1.0</v>
      </c>
      <c r="F65" s="27">
        <v>1.0</v>
      </c>
      <c r="G65" s="25" t="s">
        <v>122</v>
      </c>
      <c r="H65" s="27">
        <v>108.2</v>
      </c>
      <c r="I65" s="27">
        <v>3.0</v>
      </c>
      <c r="J65" s="27">
        <v>0.0</v>
      </c>
      <c r="K65" s="25" t="s">
        <v>134</v>
      </c>
      <c r="L65" s="28">
        <v>42192.0</v>
      </c>
      <c r="M65" s="26" t="s">
        <v>124</v>
      </c>
      <c r="N65" s="26" t="s">
        <v>125</v>
      </c>
      <c r="O65" s="26">
        <v>0.9968</v>
      </c>
    </row>
    <row r="66" ht="15.75" customHeight="1">
      <c r="A66" s="25" t="s">
        <v>135</v>
      </c>
      <c r="B66" s="27">
        <v>0.097</v>
      </c>
      <c r="C66" s="11">
        <f>AVERAGE(B66:B67)</f>
        <v>0.0955</v>
      </c>
      <c r="D66" s="27">
        <v>0.0112</v>
      </c>
      <c r="E66" s="27">
        <v>1.0</v>
      </c>
      <c r="F66" s="27">
        <v>1.0</v>
      </c>
      <c r="H66" s="27">
        <v>0.0</v>
      </c>
      <c r="I66" s="27">
        <v>4.0</v>
      </c>
      <c r="J66" s="27">
        <v>0.0</v>
      </c>
      <c r="K66" s="25" t="s">
        <v>136</v>
      </c>
      <c r="L66" s="28">
        <v>42192.0</v>
      </c>
      <c r="M66" s="26" t="s">
        <v>124</v>
      </c>
      <c r="N66" s="26" t="s">
        <v>125</v>
      </c>
      <c r="O66" s="26">
        <v>0.9968</v>
      </c>
    </row>
    <row r="67" ht="15.75" customHeight="1">
      <c r="A67" s="25" t="s">
        <v>137</v>
      </c>
      <c r="B67" s="27">
        <v>0.094</v>
      </c>
      <c r="C67" s="27"/>
      <c r="D67" s="27">
        <v>0.0108</v>
      </c>
      <c r="E67" s="27">
        <v>1.0</v>
      </c>
      <c r="F67" s="27">
        <v>1.0</v>
      </c>
      <c r="H67" s="27">
        <v>2.82</v>
      </c>
      <c r="I67" s="27">
        <v>4.0</v>
      </c>
      <c r="J67" s="27">
        <v>0.0</v>
      </c>
      <c r="K67" s="25" t="s">
        <v>138</v>
      </c>
      <c r="L67" s="28">
        <v>42192.0</v>
      </c>
      <c r="M67" s="26" t="s">
        <v>124</v>
      </c>
      <c r="N67" s="26" t="s">
        <v>125</v>
      </c>
      <c r="O67" s="26">
        <v>0.9968</v>
      </c>
    </row>
    <row r="68" ht="15.75" customHeight="1">
      <c r="A68" s="25" t="s">
        <v>139</v>
      </c>
      <c r="B68" s="27">
        <v>0.006</v>
      </c>
      <c r="C68" s="11">
        <f>AVERAGE(B68:B71)</f>
        <v>0.00375</v>
      </c>
      <c r="D68" s="27">
        <v>-0.0023</v>
      </c>
      <c r="E68" s="27">
        <v>1.0</v>
      </c>
      <c r="F68" s="27">
        <v>1.0</v>
      </c>
      <c r="G68" s="25" t="s">
        <v>122</v>
      </c>
      <c r="H68" s="27">
        <v>-79.53</v>
      </c>
      <c r="I68" s="27">
        <v>5.0</v>
      </c>
      <c r="J68" s="27">
        <v>0.0</v>
      </c>
      <c r="K68" s="25" t="s">
        <v>140</v>
      </c>
      <c r="L68" s="28">
        <v>42192.0</v>
      </c>
      <c r="M68" s="26" t="s">
        <v>124</v>
      </c>
      <c r="N68" s="26" t="s">
        <v>125</v>
      </c>
      <c r="O68" s="26">
        <v>0.9968</v>
      </c>
    </row>
    <row r="69" ht="15.75" customHeight="1">
      <c r="A69" s="25" t="s">
        <v>141</v>
      </c>
      <c r="B69" s="27">
        <v>0.003</v>
      </c>
      <c r="C69" s="11"/>
      <c r="D69" s="27">
        <v>-0.0029</v>
      </c>
      <c r="E69" s="27">
        <v>1.0</v>
      </c>
      <c r="F69" s="27">
        <v>1.0</v>
      </c>
      <c r="G69" s="25" t="s">
        <v>122</v>
      </c>
      <c r="H69" s="27">
        <v>0.0</v>
      </c>
      <c r="I69" s="27">
        <v>5.0</v>
      </c>
      <c r="J69" s="27">
        <v>0.0</v>
      </c>
      <c r="K69" s="25" t="s">
        <v>142</v>
      </c>
      <c r="L69" s="28">
        <v>42192.0</v>
      </c>
      <c r="M69" s="26" t="s">
        <v>124</v>
      </c>
      <c r="N69" s="26" t="s">
        <v>125</v>
      </c>
      <c r="O69" s="26">
        <v>0.9968</v>
      </c>
    </row>
    <row r="70" ht="15.75" customHeight="1">
      <c r="A70" s="25" t="s">
        <v>141</v>
      </c>
      <c r="B70" s="27">
        <v>0.003</v>
      </c>
      <c r="C70" s="11"/>
      <c r="D70" s="27">
        <v>-0.0029</v>
      </c>
      <c r="E70" s="27">
        <v>1.0</v>
      </c>
      <c r="F70" s="27">
        <v>1.0</v>
      </c>
      <c r="G70" s="25" t="s">
        <v>122</v>
      </c>
      <c r="H70" s="27">
        <v>0.0</v>
      </c>
      <c r="I70" s="27">
        <v>5.0</v>
      </c>
      <c r="J70" s="27">
        <v>0.0</v>
      </c>
      <c r="K70" s="25" t="s">
        <v>143</v>
      </c>
      <c r="L70" s="28">
        <v>42192.0</v>
      </c>
      <c r="M70" s="26" t="s">
        <v>124</v>
      </c>
      <c r="N70" s="26" t="s">
        <v>125</v>
      </c>
      <c r="O70" s="26">
        <v>0.9968</v>
      </c>
    </row>
    <row r="71" ht="15.75" customHeight="1">
      <c r="A71" s="25" t="s">
        <v>139</v>
      </c>
      <c r="B71" s="27">
        <v>0.003</v>
      </c>
      <c r="C71" s="27"/>
      <c r="D71" s="27">
        <v>-0.0028</v>
      </c>
      <c r="E71" s="27">
        <v>1.0</v>
      </c>
      <c r="F71" s="27">
        <v>1.0</v>
      </c>
      <c r="G71" s="25" t="s">
        <v>122</v>
      </c>
      <c r="H71" s="27">
        <v>-23.32</v>
      </c>
      <c r="I71" s="27">
        <v>5.0</v>
      </c>
      <c r="J71" s="27">
        <v>0.0</v>
      </c>
      <c r="K71" s="25" t="s">
        <v>144</v>
      </c>
      <c r="L71" s="28">
        <v>42192.0</v>
      </c>
      <c r="M71" s="26" t="s">
        <v>124</v>
      </c>
      <c r="N71" s="26" t="s">
        <v>125</v>
      </c>
      <c r="O71" s="26">
        <v>0.9968</v>
      </c>
    </row>
    <row r="72" ht="15.75" customHeight="1">
      <c r="A72" s="25" t="s">
        <v>145</v>
      </c>
      <c r="B72" s="27">
        <v>0.015</v>
      </c>
      <c r="C72" s="11">
        <f>AVERAGE(B72:B75)</f>
        <v>0.0175</v>
      </c>
      <c r="D72" s="27">
        <v>-0.001</v>
      </c>
      <c r="E72" s="27">
        <v>1.0</v>
      </c>
      <c r="F72" s="27">
        <v>1.0</v>
      </c>
      <c r="G72" s="25" t="s">
        <v>122</v>
      </c>
      <c r="H72" s="27">
        <v>12.88</v>
      </c>
      <c r="I72" s="27">
        <v>6.0</v>
      </c>
      <c r="J72" s="27">
        <v>0.0</v>
      </c>
      <c r="K72" s="25" t="s">
        <v>146</v>
      </c>
      <c r="L72" s="28">
        <v>42192.0</v>
      </c>
      <c r="M72" s="26" t="s">
        <v>124</v>
      </c>
      <c r="N72" s="26" t="s">
        <v>125</v>
      </c>
      <c r="O72" s="26">
        <v>0.9968</v>
      </c>
    </row>
    <row r="73" ht="15.75" customHeight="1">
      <c r="A73" s="25" t="s">
        <v>147</v>
      </c>
      <c r="B73" s="27">
        <v>0.017</v>
      </c>
      <c r="D73" s="27">
        <v>-7.0E-4</v>
      </c>
      <c r="E73" s="27">
        <v>1.0</v>
      </c>
      <c r="F73" s="27">
        <v>1.0</v>
      </c>
      <c r="G73" s="25" t="s">
        <v>122</v>
      </c>
      <c r="H73" s="27">
        <v>0.0</v>
      </c>
      <c r="I73" s="27">
        <v>6.0</v>
      </c>
      <c r="J73" s="27">
        <v>0.0</v>
      </c>
      <c r="K73" s="25" t="s">
        <v>148</v>
      </c>
      <c r="L73" s="28">
        <v>42192.0</v>
      </c>
      <c r="M73" s="26" t="s">
        <v>124</v>
      </c>
      <c r="N73" s="26" t="s">
        <v>125</v>
      </c>
      <c r="O73" s="26">
        <v>0.9968</v>
      </c>
    </row>
    <row r="74" ht="15.75" customHeight="1">
      <c r="A74" s="25" t="s">
        <v>147</v>
      </c>
      <c r="B74" s="27">
        <v>0.023</v>
      </c>
      <c r="C74" s="11"/>
      <c r="D74" s="27">
        <v>2.0E-4</v>
      </c>
      <c r="E74" s="27">
        <v>1.0</v>
      </c>
      <c r="F74" s="27">
        <v>1.0</v>
      </c>
      <c r="G74" s="25" t="s">
        <v>149</v>
      </c>
      <c r="H74" s="27">
        <v>0.0</v>
      </c>
      <c r="I74" s="27">
        <v>6.0</v>
      </c>
      <c r="J74" s="27">
        <v>0.0</v>
      </c>
      <c r="K74" s="25" t="s">
        <v>150</v>
      </c>
      <c r="L74" s="28">
        <v>42192.0</v>
      </c>
      <c r="M74" s="26" t="s">
        <v>124</v>
      </c>
      <c r="N74" s="26" t="s">
        <v>125</v>
      </c>
      <c r="O74" s="26">
        <v>0.9968</v>
      </c>
    </row>
    <row r="75" ht="15.75" customHeight="1">
      <c r="A75" s="25" t="s">
        <v>145</v>
      </c>
      <c r="B75" s="27">
        <v>0.015</v>
      </c>
      <c r="C75" s="27"/>
      <c r="D75" s="27">
        <v>-0.001</v>
      </c>
      <c r="E75" s="27">
        <v>1.0</v>
      </c>
      <c r="F75" s="27">
        <v>1.0</v>
      </c>
      <c r="G75" s="25" t="s">
        <v>122</v>
      </c>
      <c r="H75" s="27">
        <v>41.69</v>
      </c>
      <c r="I75" s="27">
        <v>6.0</v>
      </c>
      <c r="J75" s="27">
        <v>0.0</v>
      </c>
      <c r="K75" s="25" t="s">
        <v>151</v>
      </c>
      <c r="L75" s="28">
        <v>42192.0</v>
      </c>
      <c r="M75" s="26" t="s">
        <v>124</v>
      </c>
      <c r="N75" s="26" t="s">
        <v>125</v>
      </c>
      <c r="O75" s="26">
        <v>0.9968</v>
      </c>
    </row>
    <row r="76" ht="15.75" customHeight="1">
      <c r="A76" s="25" t="s">
        <v>72</v>
      </c>
      <c r="B76" s="27">
        <v>0.011</v>
      </c>
      <c r="C76" s="27"/>
      <c r="D76" s="27">
        <v>-0.0016</v>
      </c>
      <c r="E76" s="27">
        <v>1.0</v>
      </c>
      <c r="F76" s="27">
        <v>1.0</v>
      </c>
      <c r="G76" s="25" t="s">
        <v>122</v>
      </c>
      <c r="H76" s="27">
        <v>0.0</v>
      </c>
      <c r="I76" s="27">
        <v>1.0</v>
      </c>
      <c r="J76" s="27">
        <v>3.0</v>
      </c>
      <c r="K76" s="25" t="s">
        <v>152</v>
      </c>
      <c r="L76" s="28">
        <v>42192.0</v>
      </c>
      <c r="M76" s="26" t="s">
        <v>124</v>
      </c>
      <c r="N76" s="26" t="s">
        <v>125</v>
      </c>
      <c r="O76" s="26">
        <v>0.9968</v>
      </c>
    </row>
    <row r="77" ht="15.75" customHeight="1">
      <c r="A77" s="25" t="s">
        <v>72</v>
      </c>
      <c r="B77" s="27">
        <v>0.013</v>
      </c>
      <c r="C77" s="27"/>
      <c r="D77" s="27">
        <v>-0.0012</v>
      </c>
      <c r="E77" s="27">
        <v>1.0</v>
      </c>
      <c r="F77" s="27">
        <v>1.0</v>
      </c>
      <c r="G77" s="25" t="s">
        <v>122</v>
      </c>
      <c r="H77" s="27">
        <v>0.0</v>
      </c>
      <c r="I77" s="27">
        <v>1.0</v>
      </c>
      <c r="J77" s="27">
        <v>3.0</v>
      </c>
      <c r="K77" s="25" t="s">
        <v>153</v>
      </c>
      <c r="L77" s="28">
        <v>42192.0</v>
      </c>
      <c r="M77" s="26" t="s">
        <v>124</v>
      </c>
      <c r="N77" s="26" t="s">
        <v>125</v>
      </c>
      <c r="O77" s="26">
        <v>0.9968</v>
      </c>
    </row>
    <row r="78" ht="15.75" customHeight="1">
      <c r="A78" s="25" t="s">
        <v>79</v>
      </c>
      <c r="B78" s="27">
        <v>1.053</v>
      </c>
      <c r="C78" s="27"/>
      <c r="D78" s="27">
        <v>0.1537</v>
      </c>
      <c r="E78" s="27">
        <v>1.0</v>
      </c>
      <c r="F78" s="27">
        <v>1.0</v>
      </c>
      <c r="H78" s="27">
        <v>0.0</v>
      </c>
      <c r="I78" s="27">
        <v>2.0</v>
      </c>
      <c r="J78" s="27">
        <v>3.0</v>
      </c>
      <c r="K78" s="25" t="s">
        <v>154</v>
      </c>
      <c r="L78" s="28">
        <v>42192.0</v>
      </c>
      <c r="M78" s="26" t="s">
        <v>124</v>
      </c>
      <c r="N78" s="26" t="s">
        <v>125</v>
      </c>
      <c r="O78" s="26">
        <v>0.9968</v>
      </c>
    </row>
    <row r="79" ht="15.75" customHeight="1">
      <c r="A79" s="25" t="s">
        <v>79</v>
      </c>
      <c r="B79" s="27">
        <v>1.05</v>
      </c>
      <c r="C79" s="27"/>
      <c r="D79" s="27">
        <v>0.1532</v>
      </c>
      <c r="E79" s="27">
        <v>1.0</v>
      </c>
      <c r="F79" s="27">
        <v>1.0</v>
      </c>
      <c r="H79" s="27">
        <v>0.0</v>
      </c>
      <c r="I79" s="27">
        <v>2.0</v>
      </c>
      <c r="J79" s="27">
        <v>3.0</v>
      </c>
      <c r="K79" s="25" t="s">
        <v>155</v>
      </c>
      <c r="L79" s="28">
        <v>42192.0</v>
      </c>
      <c r="M79" s="26" t="s">
        <v>124</v>
      </c>
      <c r="N79" s="26" t="s">
        <v>125</v>
      </c>
      <c r="O79" s="26">
        <v>0.9968</v>
      </c>
    </row>
    <row r="80" ht="15.75" customHeight="1">
      <c r="A80" s="25" t="s">
        <v>72</v>
      </c>
      <c r="B80" s="27">
        <v>0.004</v>
      </c>
      <c r="C80" s="27"/>
      <c r="D80" s="27">
        <v>-0.0027</v>
      </c>
      <c r="E80" s="27">
        <v>1.0</v>
      </c>
      <c r="F80" s="27">
        <v>1.0</v>
      </c>
      <c r="G80" s="25" t="s">
        <v>122</v>
      </c>
      <c r="H80" s="27">
        <v>0.0</v>
      </c>
      <c r="I80" s="27">
        <v>1.0</v>
      </c>
      <c r="J80" s="27">
        <v>3.0</v>
      </c>
      <c r="K80" s="25" t="s">
        <v>156</v>
      </c>
      <c r="L80" s="28">
        <v>42192.0</v>
      </c>
      <c r="M80" s="26" t="s">
        <v>124</v>
      </c>
      <c r="N80" s="26" t="s">
        <v>125</v>
      </c>
      <c r="O80" s="26">
        <v>0.9968</v>
      </c>
    </row>
    <row r="81" ht="15.75" customHeight="1">
      <c r="A81" s="25" t="s">
        <v>72</v>
      </c>
      <c r="B81" s="27">
        <v>0.007</v>
      </c>
      <c r="C81" s="27"/>
      <c r="D81" s="27">
        <v>-0.0022</v>
      </c>
      <c r="E81" s="27">
        <v>1.0</v>
      </c>
      <c r="F81" s="27">
        <v>1.0</v>
      </c>
      <c r="G81" s="25" t="s">
        <v>122</v>
      </c>
      <c r="H81" s="27">
        <v>0.0</v>
      </c>
      <c r="I81" s="27">
        <v>1.0</v>
      </c>
      <c r="J81" s="27">
        <v>3.0</v>
      </c>
      <c r="K81" s="25" t="s">
        <v>157</v>
      </c>
      <c r="L81" s="28">
        <v>42192.0</v>
      </c>
      <c r="M81" s="26" t="s">
        <v>124</v>
      </c>
      <c r="N81" s="26" t="s">
        <v>125</v>
      </c>
      <c r="O81" s="26">
        <v>0.9968</v>
      </c>
    </row>
    <row r="82" ht="15.75" customHeight="1">
      <c r="A82" s="25" t="s">
        <v>79</v>
      </c>
      <c r="B82" s="27">
        <v>0.987</v>
      </c>
      <c r="C82" s="27"/>
      <c r="D82" s="27">
        <v>0.1438</v>
      </c>
      <c r="E82" s="27">
        <v>1.0</v>
      </c>
      <c r="F82" s="27">
        <v>1.0</v>
      </c>
      <c r="H82" s="27">
        <v>0.0</v>
      </c>
      <c r="I82" s="27">
        <v>2.0</v>
      </c>
      <c r="J82" s="27">
        <v>3.0</v>
      </c>
      <c r="K82" s="25" t="s">
        <v>158</v>
      </c>
      <c r="L82" s="28">
        <v>42192.0</v>
      </c>
      <c r="M82" s="26" t="s">
        <v>124</v>
      </c>
      <c r="N82" s="26" t="s">
        <v>125</v>
      </c>
      <c r="O82" s="26">
        <v>0.9968</v>
      </c>
    </row>
    <row r="83" ht="15.75" customHeight="1">
      <c r="A83" s="25" t="s">
        <v>79</v>
      </c>
      <c r="B83" s="27">
        <v>0.969</v>
      </c>
      <c r="C83" s="27"/>
      <c r="D83" s="27">
        <v>0.1411</v>
      </c>
      <c r="E83" s="27">
        <v>1.0</v>
      </c>
      <c r="F83" s="27">
        <v>1.0</v>
      </c>
      <c r="H83" s="27">
        <v>0.0</v>
      </c>
      <c r="I83" s="27">
        <v>2.0</v>
      </c>
      <c r="J83" s="27">
        <v>3.0</v>
      </c>
      <c r="K83" s="25" t="s">
        <v>159</v>
      </c>
      <c r="L83" s="28">
        <v>42192.0</v>
      </c>
      <c r="M83" s="26" t="s">
        <v>124</v>
      </c>
      <c r="N83" s="26" t="s">
        <v>125</v>
      </c>
      <c r="O83" s="26">
        <v>0.9968</v>
      </c>
    </row>
    <row r="84" ht="15.75" customHeight="1">
      <c r="A84" s="25" t="s">
        <v>160</v>
      </c>
      <c r="B84" s="27">
        <v>0.023</v>
      </c>
      <c r="C84" s="11">
        <f>AVERAGE(B84:B87)</f>
        <v>0.02125</v>
      </c>
      <c r="D84" s="27">
        <v>2.0E-4</v>
      </c>
      <c r="E84" s="27">
        <v>1.0</v>
      </c>
      <c r="F84" s="27">
        <v>1.0</v>
      </c>
      <c r="G84" s="25" t="s">
        <v>149</v>
      </c>
      <c r="H84" s="27">
        <v>16.31</v>
      </c>
      <c r="I84" s="27">
        <v>7.0</v>
      </c>
      <c r="J84" s="27">
        <v>0.0</v>
      </c>
      <c r="K84" s="25" t="s">
        <v>161</v>
      </c>
      <c r="L84" s="28">
        <v>42192.0</v>
      </c>
      <c r="M84" s="26" t="s">
        <v>124</v>
      </c>
      <c r="N84" s="26" t="s">
        <v>125</v>
      </c>
      <c r="O84" s="26">
        <v>0.9968</v>
      </c>
    </row>
    <row r="85" ht="15.75" customHeight="1">
      <c r="A85" s="25" t="s">
        <v>162</v>
      </c>
      <c r="B85" s="27">
        <v>0.027</v>
      </c>
      <c r="C85" s="11"/>
      <c r="D85" s="27">
        <v>8.0E-4</v>
      </c>
      <c r="E85" s="27">
        <v>1.0</v>
      </c>
      <c r="F85" s="27">
        <v>1.0</v>
      </c>
      <c r="G85" s="25" t="s">
        <v>149</v>
      </c>
      <c r="H85" s="27">
        <v>0.0</v>
      </c>
      <c r="I85" s="27">
        <v>7.0</v>
      </c>
      <c r="J85" s="27">
        <v>0.0</v>
      </c>
      <c r="K85" s="25" t="s">
        <v>163</v>
      </c>
      <c r="L85" s="28">
        <v>42192.0</v>
      </c>
      <c r="M85" s="26" t="s">
        <v>124</v>
      </c>
      <c r="N85" s="26" t="s">
        <v>125</v>
      </c>
      <c r="O85" s="26">
        <v>0.9968</v>
      </c>
    </row>
    <row r="86" ht="15.75" customHeight="1">
      <c r="A86" s="25" t="s">
        <v>162</v>
      </c>
      <c r="B86" s="27">
        <v>0.013</v>
      </c>
      <c r="C86" s="11"/>
      <c r="D86" s="27">
        <v>-0.0013</v>
      </c>
      <c r="E86" s="27">
        <v>1.0</v>
      </c>
      <c r="F86" s="27">
        <v>1.0</v>
      </c>
      <c r="G86" s="25" t="s">
        <v>122</v>
      </c>
      <c r="H86" s="27">
        <v>0.0</v>
      </c>
      <c r="I86" s="27">
        <v>7.0</v>
      </c>
      <c r="J86" s="27">
        <v>0.0</v>
      </c>
      <c r="K86" s="25" t="s">
        <v>164</v>
      </c>
      <c r="L86" s="28">
        <v>42192.0</v>
      </c>
      <c r="M86" s="26" t="s">
        <v>124</v>
      </c>
      <c r="N86" s="26" t="s">
        <v>125</v>
      </c>
      <c r="O86" s="26">
        <v>0.9968</v>
      </c>
    </row>
    <row r="87" ht="15.75" customHeight="1">
      <c r="A87" s="25" t="s">
        <v>160</v>
      </c>
      <c r="B87" s="27">
        <v>0.022</v>
      </c>
      <c r="C87" s="27"/>
      <c r="D87" s="27">
        <v>0.0</v>
      </c>
      <c r="E87" s="27">
        <v>1.0</v>
      </c>
      <c r="F87" s="27">
        <v>1.0</v>
      </c>
      <c r="G87" s="25" t="s">
        <v>149</v>
      </c>
      <c r="H87" s="27">
        <v>-49.45</v>
      </c>
      <c r="I87" s="27">
        <v>7.0</v>
      </c>
      <c r="J87" s="27">
        <v>0.0</v>
      </c>
      <c r="K87" s="25" t="s">
        <v>165</v>
      </c>
      <c r="L87" s="28">
        <v>42192.0</v>
      </c>
      <c r="M87" s="26" t="s">
        <v>124</v>
      </c>
      <c r="N87" s="26" t="s">
        <v>125</v>
      </c>
      <c r="O87" s="26">
        <v>0.9968</v>
      </c>
    </row>
    <row r="88" ht="15.75" customHeight="1">
      <c r="A88" s="25" t="s">
        <v>166</v>
      </c>
      <c r="B88" s="27">
        <v>0.243</v>
      </c>
      <c r="C88" s="11">
        <f>AVERAGE(B88:B89)</f>
        <v>0.249</v>
      </c>
      <c r="D88" s="27">
        <v>0.033</v>
      </c>
      <c r="E88" s="27">
        <v>1.0</v>
      </c>
      <c r="F88" s="27">
        <v>1.0</v>
      </c>
      <c r="H88" s="27">
        <v>0.0</v>
      </c>
      <c r="I88" s="27">
        <v>8.0</v>
      </c>
      <c r="J88" s="27">
        <v>0.0</v>
      </c>
      <c r="K88" s="25" t="s">
        <v>167</v>
      </c>
      <c r="L88" s="28">
        <v>42192.0</v>
      </c>
      <c r="M88" s="26" t="s">
        <v>124</v>
      </c>
      <c r="N88" s="26" t="s">
        <v>125</v>
      </c>
      <c r="O88" s="26">
        <v>0.9968</v>
      </c>
    </row>
    <row r="89" ht="15.75" customHeight="1">
      <c r="A89" s="25" t="s">
        <v>168</v>
      </c>
      <c r="B89" s="27">
        <v>0.255</v>
      </c>
      <c r="C89" s="27"/>
      <c r="D89" s="27">
        <v>0.0348</v>
      </c>
      <c r="E89" s="27">
        <v>1.0</v>
      </c>
      <c r="F89" s="27">
        <v>1.0</v>
      </c>
      <c r="H89" s="27">
        <v>-4.85</v>
      </c>
      <c r="I89" s="27">
        <v>8.0</v>
      </c>
      <c r="J89" s="27">
        <v>0.0</v>
      </c>
      <c r="K89" s="25" t="s">
        <v>169</v>
      </c>
      <c r="L89" s="28">
        <v>42192.0</v>
      </c>
      <c r="M89" s="26" t="s">
        <v>124</v>
      </c>
      <c r="N89" s="26" t="s">
        <v>125</v>
      </c>
      <c r="O89" s="26">
        <v>0.9968</v>
      </c>
    </row>
    <row r="90" ht="15.75" customHeight="1">
      <c r="A90" s="25" t="s">
        <v>170</v>
      </c>
      <c r="B90" s="27">
        <v>0.023</v>
      </c>
      <c r="C90" s="11">
        <f>AVERAGE(B90:B93)</f>
        <v>0.00925</v>
      </c>
      <c r="D90" s="27">
        <v>2.0E-4</v>
      </c>
      <c r="E90" s="27">
        <v>1.0</v>
      </c>
      <c r="F90" s="27">
        <v>1.0</v>
      </c>
      <c r="G90" s="25" t="s">
        <v>149</v>
      </c>
      <c r="H90" s="27">
        <v>-72.62</v>
      </c>
      <c r="I90" s="27">
        <v>9.0</v>
      </c>
      <c r="J90" s="27">
        <v>0.0</v>
      </c>
      <c r="K90" s="25" t="s">
        <v>171</v>
      </c>
      <c r="L90" s="28">
        <v>42192.0</v>
      </c>
      <c r="M90" s="26" t="s">
        <v>124</v>
      </c>
      <c r="N90" s="26" t="s">
        <v>125</v>
      </c>
      <c r="O90" s="26">
        <v>0.9968</v>
      </c>
    </row>
    <row r="91" ht="15.75" customHeight="1">
      <c r="A91" s="25" t="s">
        <v>172</v>
      </c>
      <c r="B91" s="27">
        <v>0.011</v>
      </c>
      <c r="C91" s="11"/>
      <c r="D91" s="27">
        <v>-0.0016</v>
      </c>
      <c r="E91" s="27">
        <v>1.0</v>
      </c>
      <c r="F91" s="27">
        <v>1.0</v>
      </c>
      <c r="G91" s="25" t="s">
        <v>122</v>
      </c>
      <c r="H91" s="27">
        <v>0.0</v>
      </c>
      <c r="I91" s="27">
        <v>9.0</v>
      </c>
      <c r="J91" s="27">
        <v>0.0</v>
      </c>
      <c r="K91" s="25" t="s">
        <v>173</v>
      </c>
      <c r="L91" s="28">
        <v>42192.0</v>
      </c>
      <c r="M91" s="26" t="s">
        <v>124</v>
      </c>
      <c r="N91" s="26" t="s">
        <v>125</v>
      </c>
      <c r="O91" s="26">
        <v>0.9968</v>
      </c>
    </row>
    <row r="92" ht="15.75" customHeight="1">
      <c r="A92" s="25" t="s">
        <v>172</v>
      </c>
      <c r="B92" s="27">
        <v>0.005</v>
      </c>
      <c r="C92" s="11"/>
      <c r="D92" s="27">
        <v>-0.0026</v>
      </c>
      <c r="E92" s="27">
        <v>1.0</v>
      </c>
      <c r="F92" s="27">
        <v>1.0</v>
      </c>
      <c r="G92" s="25" t="s">
        <v>122</v>
      </c>
      <c r="H92" s="27">
        <v>0.0</v>
      </c>
      <c r="I92" s="27">
        <v>9.0</v>
      </c>
      <c r="J92" s="27">
        <v>0.0</v>
      </c>
      <c r="K92" s="25" t="s">
        <v>174</v>
      </c>
      <c r="L92" s="28">
        <v>42192.0</v>
      </c>
      <c r="M92" s="26" t="s">
        <v>124</v>
      </c>
      <c r="N92" s="26" t="s">
        <v>125</v>
      </c>
      <c r="O92" s="26">
        <v>0.9968</v>
      </c>
    </row>
    <row r="93" ht="15.75" customHeight="1">
      <c r="A93" s="25" t="s">
        <v>170</v>
      </c>
      <c r="B93" s="27">
        <v>-0.002</v>
      </c>
      <c r="C93" s="27"/>
      <c r="D93" s="27">
        <v>-0.0035</v>
      </c>
      <c r="E93" s="27">
        <v>1.0</v>
      </c>
      <c r="F93" s="27">
        <v>1.0</v>
      </c>
      <c r="G93" s="25" t="s">
        <v>77</v>
      </c>
      <c r="H93" s="27">
        <v>393.48</v>
      </c>
      <c r="I93" s="27">
        <v>9.0</v>
      </c>
      <c r="J93" s="27">
        <v>0.0</v>
      </c>
      <c r="K93" s="25" t="s">
        <v>175</v>
      </c>
      <c r="L93" s="28">
        <v>42192.0</v>
      </c>
      <c r="M93" s="26" t="s">
        <v>124</v>
      </c>
      <c r="N93" s="26" t="s">
        <v>125</v>
      </c>
      <c r="O93" s="26">
        <v>0.9968</v>
      </c>
    </row>
    <row r="94" ht="15.75" customHeight="1">
      <c r="A94" s="25" t="s">
        <v>176</v>
      </c>
      <c r="B94" s="27">
        <v>0.026</v>
      </c>
      <c r="C94" s="11">
        <f>AVERAGE(B94:B97)</f>
        <v>0.07475</v>
      </c>
      <c r="D94" s="27">
        <v>6.0E-4</v>
      </c>
      <c r="E94" s="27">
        <v>1.0</v>
      </c>
      <c r="F94" s="27">
        <v>1.0</v>
      </c>
      <c r="G94" s="25" t="s">
        <v>149</v>
      </c>
      <c r="H94" s="27">
        <v>-44.04</v>
      </c>
      <c r="I94" s="27">
        <v>10.0</v>
      </c>
      <c r="J94" s="27">
        <v>0.0</v>
      </c>
      <c r="K94" s="25" t="s">
        <v>177</v>
      </c>
      <c r="L94" s="28">
        <v>42192.0</v>
      </c>
      <c r="M94" s="26" t="s">
        <v>124</v>
      </c>
      <c r="N94" s="26" t="s">
        <v>125</v>
      </c>
      <c r="O94" s="26">
        <v>0.9968</v>
      </c>
    </row>
    <row r="95" ht="15.75" customHeight="1">
      <c r="A95" s="25" t="s">
        <v>178</v>
      </c>
      <c r="B95" s="27">
        <v>0.017</v>
      </c>
      <c r="C95" s="11"/>
      <c r="D95" s="27">
        <v>-7.0E-4</v>
      </c>
      <c r="E95" s="27">
        <v>1.0</v>
      </c>
      <c r="F95" s="27">
        <v>1.0</v>
      </c>
      <c r="G95" s="25" t="s">
        <v>122</v>
      </c>
      <c r="H95" s="27">
        <v>0.0</v>
      </c>
      <c r="I95" s="27">
        <v>10.0</v>
      </c>
      <c r="J95" s="27">
        <v>0.0</v>
      </c>
      <c r="K95" s="25" t="s">
        <v>179</v>
      </c>
      <c r="L95" s="28">
        <v>42192.0</v>
      </c>
      <c r="M95" s="26" t="s">
        <v>124</v>
      </c>
      <c r="N95" s="26" t="s">
        <v>125</v>
      </c>
      <c r="O95" s="26">
        <v>0.9968</v>
      </c>
    </row>
    <row r="96" ht="15.75" customHeight="1">
      <c r="A96" s="25" t="s">
        <v>178</v>
      </c>
      <c r="B96" s="27">
        <v>0.173</v>
      </c>
      <c r="C96" s="11"/>
      <c r="D96" s="27">
        <v>0.0226</v>
      </c>
      <c r="E96" s="27">
        <v>1.0</v>
      </c>
      <c r="F96" s="27">
        <v>1.0</v>
      </c>
      <c r="H96" s="27">
        <v>0.0</v>
      </c>
      <c r="I96" s="27">
        <v>10.0</v>
      </c>
      <c r="J96" s="27">
        <v>0.0</v>
      </c>
      <c r="K96" s="25" t="s">
        <v>180</v>
      </c>
      <c r="L96" s="28">
        <v>42192.0</v>
      </c>
      <c r="M96" s="26" t="s">
        <v>124</v>
      </c>
      <c r="N96" s="26" t="s">
        <v>125</v>
      </c>
      <c r="O96" s="26">
        <v>0.9968</v>
      </c>
    </row>
    <row r="97" ht="15.75" customHeight="1">
      <c r="A97" s="25" t="s">
        <v>176</v>
      </c>
      <c r="B97" s="27">
        <v>0.083</v>
      </c>
      <c r="C97" s="27"/>
      <c r="D97" s="27">
        <v>0.0091</v>
      </c>
      <c r="E97" s="27">
        <v>1.0</v>
      </c>
      <c r="F97" s="27">
        <v>1.0</v>
      </c>
      <c r="H97" s="27">
        <v>70.24</v>
      </c>
      <c r="I97" s="27">
        <v>10.0</v>
      </c>
      <c r="J97" s="27">
        <v>0.0</v>
      </c>
      <c r="K97" s="25" t="s">
        <v>181</v>
      </c>
      <c r="L97" s="28">
        <v>42192.0</v>
      </c>
      <c r="M97" s="26" t="s">
        <v>124</v>
      </c>
      <c r="N97" s="26" t="s">
        <v>125</v>
      </c>
      <c r="O97" s="26">
        <v>0.9968</v>
      </c>
    </row>
    <row r="98" ht="15.75" customHeight="1">
      <c r="A98" s="25" t="s">
        <v>182</v>
      </c>
      <c r="B98" s="27">
        <v>0.013</v>
      </c>
      <c r="C98" s="11">
        <f>AVERAGE(B98:B101)</f>
        <v>2.9115</v>
      </c>
      <c r="D98" s="27">
        <v>-0.0012</v>
      </c>
      <c r="E98" s="27">
        <v>1.0</v>
      </c>
      <c r="F98" s="27">
        <v>1.0</v>
      </c>
      <c r="G98" s="25" t="s">
        <v>122</v>
      </c>
      <c r="H98" s="27">
        <v>-35.74</v>
      </c>
      <c r="I98" s="27">
        <v>11.0</v>
      </c>
      <c r="J98" s="27">
        <v>0.0</v>
      </c>
      <c r="K98" s="25" t="s">
        <v>183</v>
      </c>
      <c r="L98" s="28">
        <v>42192.0</v>
      </c>
      <c r="M98" s="26" t="s">
        <v>124</v>
      </c>
      <c r="N98" s="26" t="s">
        <v>125</v>
      </c>
      <c r="O98" s="26">
        <v>0.9968</v>
      </c>
    </row>
    <row r="99" ht="15.75" customHeight="1">
      <c r="A99" s="25" t="s">
        <v>184</v>
      </c>
      <c r="B99" s="27">
        <v>0.009</v>
      </c>
      <c r="C99" s="11"/>
      <c r="D99" s="27">
        <v>-0.0018</v>
      </c>
      <c r="E99" s="27">
        <v>1.0</v>
      </c>
      <c r="F99" s="27">
        <v>1.0</v>
      </c>
      <c r="G99" s="25" t="s">
        <v>122</v>
      </c>
      <c r="H99" s="27">
        <v>0.0</v>
      </c>
      <c r="I99" s="27">
        <v>11.0</v>
      </c>
      <c r="J99" s="27">
        <v>0.0</v>
      </c>
      <c r="K99" s="25" t="s">
        <v>185</v>
      </c>
      <c r="L99" s="28">
        <v>42192.0</v>
      </c>
      <c r="M99" s="26" t="s">
        <v>124</v>
      </c>
      <c r="N99" s="26" t="s">
        <v>125</v>
      </c>
      <c r="O99" s="26">
        <v>0.9968</v>
      </c>
    </row>
    <row r="100" ht="15.75" customHeight="1">
      <c r="A100" s="25" t="s">
        <v>184</v>
      </c>
      <c r="B100" s="27">
        <v>0.042</v>
      </c>
      <c r="C100" s="11"/>
      <c r="D100" s="27">
        <v>0.0029</v>
      </c>
      <c r="E100" s="27">
        <v>1.0</v>
      </c>
      <c r="F100" s="27">
        <v>1.0</v>
      </c>
      <c r="G100" s="25" t="s">
        <v>149</v>
      </c>
      <c r="H100" s="27">
        <v>0.0</v>
      </c>
      <c r="I100" s="27">
        <v>11.0</v>
      </c>
      <c r="J100" s="27">
        <v>0.0</v>
      </c>
      <c r="K100" s="25" t="s">
        <v>186</v>
      </c>
      <c r="L100" s="28">
        <v>42192.0</v>
      </c>
      <c r="M100" s="26" t="s">
        <v>124</v>
      </c>
      <c r="N100" s="26" t="s">
        <v>125</v>
      </c>
      <c r="O100" s="26">
        <v>0.9968</v>
      </c>
    </row>
    <row r="101" ht="15.75" customHeight="1">
      <c r="A101" s="25" t="s">
        <v>182</v>
      </c>
      <c r="B101" s="27">
        <v>11.582</v>
      </c>
      <c r="C101" s="27"/>
      <c r="D101" s="27">
        <v>1.7221</v>
      </c>
      <c r="E101" s="27">
        <v>1.0</v>
      </c>
      <c r="F101" s="27">
        <v>1.0</v>
      </c>
      <c r="G101" s="25" t="s">
        <v>106</v>
      </c>
      <c r="H101" s="27">
        <v>-198.57</v>
      </c>
      <c r="I101" s="27">
        <v>11.0</v>
      </c>
      <c r="J101" s="27">
        <v>0.0</v>
      </c>
      <c r="K101" s="25" t="s">
        <v>187</v>
      </c>
      <c r="L101" s="28">
        <v>42192.0</v>
      </c>
      <c r="M101" s="26" t="s">
        <v>124</v>
      </c>
      <c r="N101" s="26" t="s">
        <v>125</v>
      </c>
      <c r="O101" s="26">
        <v>0.9968</v>
      </c>
    </row>
    <row r="102" ht="15.75" customHeight="1">
      <c r="A102" s="25" t="s">
        <v>72</v>
      </c>
      <c r="B102" s="27">
        <v>0.048</v>
      </c>
      <c r="C102" s="27"/>
      <c r="D102" s="27">
        <v>0.004</v>
      </c>
      <c r="E102" s="27">
        <v>1.0</v>
      </c>
      <c r="F102" s="27">
        <v>1.0</v>
      </c>
      <c r="H102" s="27">
        <v>0.0</v>
      </c>
      <c r="I102" s="27">
        <v>1.0</v>
      </c>
      <c r="J102" s="27">
        <v>3.0</v>
      </c>
      <c r="K102" s="25" t="s">
        <v>188</v>
      </c>
      <c r="L102" s="28">
        <v>42192.0</v>
      </c>
      <c r="M102" s="26" t="s">
        <v>124</v>
      </c>
      <c r="N102" s="26" t="s">
        <v>125</v>
      </c>
      <c r="O102" s="26">
        <v>0.9968</v>
      </c>
    </row>
    <row r="103" ht="15.75" customHeight="1">
      <c r="A103" s="25" t="s">
        <v>72</v>
      </c>
      <c r="B103" s="27">
        <v>0.211</v>
      </c>
      <c r="C103" s="27"/>
      <c r="D103" s="27">
        <v>0.0282</v>
      </c>
      <c r="E103" s="27">
        <v>1.0</v>
      </c>
      <c r="F103" s="27">
        <v>1.0</v>
      </c>
      <c r="H103" s="27">
        <v>0.0</v>
      </c>
      <c r="I103" s="27">
        <v>1.0</v>
      </c>
      <c r="J103" s="27">
        <v>3.0</v>
      </c>
      <c r="K103" s="25" t="s">
        <v>189</v>
      </c>
      <c r="L103" s="28">
        <v>42192.0</v>
      </c>
      <c r="M103" s="26" t="s">
        <v>124</v>
      </c>
      <c r="N103" s="26" t="s">
        <v>125</v>
      </c>
      <c r="O103" s="26">
        <v>0.9968</v>
      </c>
    </row>
    <row r="104" ht="15.75" customHeight="1">
      <c r="A104" s="25" t="s">
        <v>79</v>
      </c>
      <c r="B104" s="27">
        <v>1.094</v>
      </c>
      <c r="C104" s="27"/>
      <c r="D104" s="27">
        <v>0.1597</v>
      </c>
      <c r="E104" s="27">
        <v>1.0</v>
      </c>
      <c r="F104" s="27">
        <v>1.0</v>
      </c>
      <c r="H104" s="27">
        <v>0.0</v>
      </c>
      <c r="I104" s="27">
        <v>2.0</v>
      </c>
      <c r="J104" s="27">
        <v>3.0</v>
      </c>
      <c r="K104" s="25" t="s">
        <v>190</v>
      </c>
      <c r="L104" s="28">
        <v>42192.0</v>
      </c>
      <c r="M104" s="26" t="s">
        <v>124</v>
      </c>
      <c r="N104" s="26" t="s">
        <v>125</v>
      </c>
      <c r="O104" s="26">
        <v>0.9968</v>
      </c>
    </row>
    <row r="105" ht="15.75" customHeight="1">
      <c r="A105" s="25" t="s">
        <v>79</v>
      </c>
      <c r="B105" s="27">
        <v>1.517</v>
      </c>
      <c r="C105" s="27"/>
      <c r="D105" s="27">
        <v>0.2228</v>
      </c>
      <c r="E105" s="27">
        <v>1.0</v>
      </c>
      <c r="F105" s="27">
        <v>1.0</v>
      </c>
      <c r="H105" s="27">
        <v>0.0</v>
      </c>
      <c r="I105" s="27">
        <v>2.0</v>
      </c>
      <c r="J105" s="27">
        <v>3.0</v>
      </c>
      <c r="K105" s="25" t="s">
        <v>191</v>
      </c>
      <c r="L105" s="28">
        <v>42192.0</v>
      </c>
      <c r="M105" s="26" t="s">
        <v>124</v>
      </c>
      <c r="N105" s="26" t="s">
        <v>125</v>
      </c>
      <c r="O105" s="26">
        <v>0.9968</v>
      </c>
    </row>
    <row r="106" ht="15.75" customHeight="1">
      <c r="A106" s="25" t="s">
        <v>72</v>
      </c>
      <c r="B106" s="27">
        <v>-0.005</v>
      </c>
      <c r="C106" s="27"/>
      <c r="D106" s="27">
        <v>-0.0017</v>
      </c>
      <c r="E106" s="27">
        <v>1.0</v>
      </c>
      <c r="F106" s="27">
        <v>1.0</v>
      </c>
      <c r="G106" s="25" t="s">
        <v>77</v>
      </c>
      <c r="H106" s="27">
        <v>0.0</v>
      </c>
      <c r="I106" s="27">
        <v>1.0</v>
      </c>
      <c r="J106" s="27">
        <v>3.0</v>
      </c>
      <c r="K106" s="25" t="s">
        <v>192</v>
      </c>
      <c r="L106" s="28">
        <v>42193.0</v>
      </c>
      <c r="M106" s="26" t="s">
        <v>124</v>
      </c>
      <c r="N106" s="26" t="s">
        <v>193</v>
      </c>
      <c r="O106" s="26">
        <v>0.9997</v>
      </c>
    </row>
    <row r="107" ht="15.75" customHeight="1">
      <c r="A107" s="25" t="s">
        <v>72</v>
      </c>
      <c r="B107" s="27">
        <v>-0.004</v>
      </c>
      <c r="C107" s="27"/>
      <c r="D107" s="27">
        <v>-0.0016</v>
      </c>
      <c r="E107" s="27">
        <v>1.0</v>
      </c>
      <c r="F107" s="27">
        <v>1.0</v>
      </c>
      <c r="G107" s="25" t="s">
        <v>77</v>
      </c>
      <c r="H107" s="27">
        <v>0.0</v>
      </c>
      <c r="I107" s="27">
        <v>1.0</v>
      </c>
      <c r="J107" s="27">
        <v>3.0</v>
      </c>
      <c r="K107" s="25" t="s">
        <v>194</v>
      </c>
      <c r="L107" s="28">
        <v>42193.0</v>
      </c>
      <c r="M107" s="26" t="s">
        <v>124</v>
      </c>
      <c r="N107" s="26" t="s">
        <v>193</v>
      </c>
      <c r="O107" s="26">
        <v>0.9997</v>
      </c>
    </row>
    <row r="108" ht="15.75" customHeight="1">
      <c r="A108" s="25" t="s">
        <v>79</v>
      </c>
      <c r="B108" s="27">
        <v>1.016</v>
      </c>
      <c r="C108" s="27"/>
      <c r="D108" s="27">
        <v>0.1342</v>
      </c>
      <c r="E108" s="27">
        <v>1.0</v>
      </c>
      <c r="F108" s="27">
        <v>1.0</v>
      </c>
      <c r="H108" s="27">
        <v>0.0</v>
      </c>
      <c r="I108" s="27">
        <v>2.0</v>
      </c>
      <c r="J108" s="27">
        <v>3.0</v>
      </c>
      <c r="K108" s="25" t="s">
        <v>195</v>
      </c>
      <c r="L108" s="28">
        <v>42193.0</v>
      </c>
      <c r="M108" s="26" t="s">
        <v>124</v>
      </c>
      <c r="N108" s="26" t="s">
        <v>193</v>
      </c>
      <c r="O108" s="26">
        <v>0.9997</v>
      </c>
    </row>
    <row r="109" ht="15.75" customHeight="1">
      <c r="A109" s="25" t="s">
        <v>79</v>
      </c>
      <c r="B109" s="27">
        <v>1.027</v>
      </c>
      <c r="C109" s="27"/>
      <c r="D109" s="27">
        <v>0.1357</v>
      </c>
      <c r="E109" s="27">
        <v>1.0</v>
      </c>
      <c r="F109" s="27">
        <v>1.0</v>
      </c>
      <c r="H109" s="27">
        <v>0.0</v>
      </c>
      <c r="I109" s="27">
        <v>2.0</v>
      </c>
      <c r="J109" s="27">
        <v>3.0</v>
      </c>
      <c r="K109" s="25" t="s">
        <v>196</v>
      </c>
      <c r="L109" s="28">
        <v>42193.0</v>
      </c>
      <c r="M109" s="26" t="s">
        <v>124</v>
      </c>
      <c r="N109" s="26" t="s">
        <v>193</v>
      </c>
      <c r="O109" s="26">
        <v>0.9997</v>
      </c>
    </row>
    <row r="110" ht="15.75" customHeight="1">
      <c r="A110" s="25" t="s">
        <v>197</v>
      </c>
      <c r="B110" s="27">
        <v>0.095</v>
      </c>
      <c r="C110" s="11">
        <f>AVERAGE(B110:B111)</f>
        <v>0.088</v>
      </c>
      <c r="D110" s="27">
        <v>0.0116</v>
      </c>
      <c r="E110" s="27">
        <v>1.0</v>
      </c>
      <c r="F110" s="27">
        <v>1.0</v>
      </c>
      <c r="H110" s="27">
        <v>0.0</v>
      </c>
      <c r="I110" s="27">
        <v>3.0</v>
      </c>
      <c r="J110" s="27">
        <v>0.0</v>
      </c>
      <c r="K110" s="25" t="s">
        <v>198</v>
      </c>
      <c r="L110" s="28">
        <v>42193.0</v>
      </c>
      <c r="M110" s="26" t="s">
        <v>124</v>
      </c>
      <c r="N110" s="26" t="s">
        <v>193</v>
      </c>
      <c r="O110" s="26">
        <v>0.9997</v>
      </c>
    </row>
    <row r="111" ht="15.75" customHeight="1">
      <c r="A111" s="25" t="s">
        <v>199</v>
      </c>
      <c r="B111" s="27">
        <v>0.081</v>
      </c>
      <c r="C111" s="27"/>
      <c r="D111" s="27">
        <v>0.0098</v>
      </c>
      <c r="E111" s="27">
        <v>1.0</v>
      </c>
      <c r="F111" s="27">
        <v>1.0</v>
      </c>
      <c r="H111" s="27">
        <v>15.34</v>
      </c>
      <c r="I111" s="27">
        <v>3.0</v>
      </c>
      <c r="J111" s="27">
        <v>0.0</v>
      </c>
      <c r="K111" s="25" t="s">
        <v>200</v>
      </c>
      <c r="L111" s="28">
        <v>42193.0</v>
      </c>
      <c r="M111" s="26" t="s">
        <v>124</v>
      </c>
      <c r="N111" s="26" t="s">
        <v>193</v>
      </c>
      <c r="O111" s="26">
        <v>0.9997</v>
      </c>
    </row>
    <row r="112" ht="15.75" customHeight="1">
      <c r="A112" s="25" t="s">
        <v>201</v>
      </c>
      <c r="B112" s="27">
        <v>0.116</v>
      </c>
      <c r="C112" s="11">
        <f>AVERAGE(B112:B113)</f>
        <v>0.113</v>
      </c>
      <c r="D112" s="27">
        <v>0.0144</v>
      </c>
      <c r="E112" s="27">
        <v>1.0</v>
      </c>
      <c r="F112" s="27">
        <v>1.0</v>
      </c>
      <c r="H112" s="27">
        <v>0.0</v>
      </c>
      <c r="I112" s="27">
        <v>4.0</v>
      </c>
      <c r="J112" s="27">
        <v>0.0</v>
      </c>
      <c r="K112" s="25" t="s">
        <v>202</v>
      </c>
      <c r="L112" s="28">
        <v>42193.0</v>
      </c>
      <c r="M112" s="26" t="s">
        <v>124</v>
      </c>
      <c r="N112" s="26" t="s">
        <v>193</v>
      </c>
      <c r="O112" s="26">
        <v>0.9997</v>
      </c>
    </row>
    <row r="113" ht="15.75" customHeight="1">
      <c r="A113" s="25" t="s">
        <v>203</v>
      </c>
      <c r="B113" s="27">
        <v>0.11</v>
      </c>
      <c r="C113" s="27"/>
      <c r="D113" s="27">
        <v>0.0136</v>
      </c>
      <c r="E113" s="27">
        <v>1.0</v>
      </c>
      <c r="F113" s="27">
        <v>1.0</v>
      </c>
      <c r="H113" s="27">
        <v>5.32</v>
      </c>
      <c r="I113" s="27">
        <v>4.0</v>
      </c>
      <c r="J113" s="27">
        <v>0.0</v>
      </c>
      <c r="K113" s="25" t="s">
        <v>204</v>
      </c>
      <c r="L113" s="28">
        <v>42193.0</v>
      </c>
      <c r="M113" s="26" t="s">
        <v>124</v>
      </c>
      <c r="N113" s="26" t="s">
        <v>193</v>
      </c>
      <c r="O113" s="26">
        <v>0.9997</v>
      </c>
    </row>
    <row r="114" ht="15.75" customHeight="1">
      <c r="A114" s="25" t="s">
        <v>205</v>
      </c>
      <c r="B114" s="27">
        <v>0.001</v>
      </c>
      <c r="C114" s="11">
        <f>AVERAGE(B114:B115)</f>
        <v>0.0005</v>
      </c>
      <c r="D114" s="27">
        <v>-9.0E-4</v>
      </c>
      <c r="E114" s="27">
        <v>1.0</v>
      </c>
      <c r="F114" s="27">
        <v>1.0</v>
      </c>
      <c r="G114" s="25" t="s">
        <v>122</v>
      </c>
      <c r="H114" s="27">
        <v>0.0</v>
      </c>
      <c r="I114" s="27">
        <v>5.0</v>
      </c>
      <c r="J114" s="27">
        <v>0.0</v>
      </c>
      <c r="K114" s="25" t="s">
        <v>206</v>
      </c>
      <c r="L114" s="28">
        <v>42193.0</v>
      </c>
      <c r="M114" s="26" t="s">
        <v>124</v>
      </c>
      <c r="N114" s="26" t="s">
        <v>193</v>
      </c>
      <c r="O114" s="26">
        <v>0.9997</v>
      </c>
    </row>
    <row r="115" ht="15.75" customHeight="1">
      <c r="A115" s="25" t="s">
        <v>207</v>
      </c>
      <c r="B115" s="27">
        <v>0.0</v>
      </c>
      <c r="C115" s="27"/>
      <c r="D115" s="27">
        <v>-0.001</v>
      </c>
      <c r="E115" s="27">
        <v>1.0</v>
      </c>
      <c r="F115" s="27">
        <v>1.0</v>
      </c>
      <c r="G115" s="25" t="s">
        <v>122</v>
      </c>
      <c r="H115" s="27">
        <v>122.71</v>
      </c>
      <c r="I115" s="27">
        <v>5.0</v>
      </c>
      <c r="J115" s="27">
        <v>0.0</v>
      </c>
      <c r="K115" s="25" t="s">
        <v>208</v>
      </c>
      <c r="L115" s="28">
        <v>42193.0</v>
      </c>
      <c r="M115" s="26" t="s">
        <v>124</v>
      </c>
      <c r="N115" s="26" t="s">
        <v>193</v>
      </c>
      <c r="O115" s="26">
        <v>0.9997</v>
      </c>
    </row>
    <row r="116" ht="15.75" customHeight="1">
      <c r="A116" s="25" t="s">
        <v>209</v>
      </c>
      <c r="B116" s="27">
        <v>-0.012</v>
      </c>
      <c r="C116" s="11">
        <f>AVERAGE(B116:B117)</f>
        <v>-0.012</v>
      </c>
      <c r="D116" s="27">
        <v>-0.0026</v>
      </c>
      <c r="E116" s="27">
        <v>1.0</v>
      </c>
      <c r="F116" s="27">
        <v>1.0</v>
      </c>
      <c r="G116" s="25" t="s">
        <v>77</v>
      </c>
      <c r="H116" s="27">
        <v>0.0</v>
      </c>
      <c r="I116" s="27">
        <v>6.0</v>
      </c>
      <c r="J116" s="27">
        <v>0.0</v>
      </c>
      <c r="K116" s="25" t="s">
        <v>210</v>
      </c>
      <c r="L116" s="28">
        <v>42193.0</v>
      </c>
      <c r="M116" s="26" t="s">
        <v>124</v>
      </c>
      <c r="N116" s="26" t="s">
        <v>193</v>
      </c>
      <c r="O116" s="26">
        <v>0.9997</v>
      </c>
    </row>
    <row r="117" ht="15.75" customHeight="1">
      <c r="A117" s="25" t="s">
        <v>211</v>
      </c>
      <c r="B117" s="27">
        <v>-0.012</v>
      </c>
      <c r="C117" s="27"/>
      <c r="D117" s="27">
        <v>-0.0026</v>
      </c>
      <c r="E117" s="27">
        <v>1.0</v>
      </c>
      <c r="F117" s="27">
        <v>1.0</v>
      </c>
      <c r="G117" s="25" t="s">
        <v>77</v>
      </c>
      <c r="H117" s="27">
        <v>0.0</v>
      </c>
      <c r="I117" s="27">
        <v>6.0</v>
      </c>
      <c r="J117" s="27">
        <v>0.0</v>
      </c>
      <c r="K117" s="25" t="s">
        <v>212</v>
      </c>
      <c r="L117" s="28">
        <v>42193.0</v>
      </c>
      <c r="M117" s="26" t="s">
        <v>124</v>
      </c>
      <c r="N117" s="26" t="s">
        <v>193</v>
      </c>
      <c r="O117" s="26">
        <v>0.9997</v>
      </c>
    </row>
    <row r="118" ht="15.75" customHeight="1">
      <c r="A118" s="25" t="s">
        <v>72</v>
      </c>
      <c r="B118" s="27">
        <v>-0.031</v>
      </c>
      <c r="C118" s="27"/>
      <c r="D118" s="27">
        <v>-0.0051</v>
      </c>
      <c r="E118" s="27">
        <v>1.0</v>
      </c>
      <c r="F118" s="27">
        <v>1.0</v>
      </c>
      <c r="G118" s="25" t="s">
        <v>77</v>
      </c>
      <c r="H118" s="27">
        <v>0.0</v>
      </c>
      <c r="I118" s="27">
        <v>1.0</v>
      </c>
      <c r="J118" s="27">
        <v>3.0</v>
      </c>
      <c r="K118" s="25" t="s">
        <v>213</v>
      </c>
      <c r="L118" s="28">
        <v>42193.0</v>
      </c>
      <c r="M118" s="26" t="s">
        <v>124</v>
      </c>
      <c r="N118" s="26" t="s">
        <v>193</v>
      </c>
      <c r="O118" s="26">
        <v>0.9997</v>
      </c>
    </row>
    <row r="119" ht="15.75" customHeight="1">
      <c r="A119" s="25" t="s">
        <v>72</v>
      </c>
      <c r="B119" s="27">
        <v>-0.029</v>
      </c>
      <c r="C119" s="27"/>
      <c r="D119" s="27">
        <v>-0.0049</v>
      </c>
      <c r="E119" s="27">
        <v>1.0</v>
      </c>
      <c r="F119" s="27">
        <v>1.0</v>
      </c>
      <c r="G119" s="25" t="s">
        <v>77</v>
      </c>
      <c r="H119" s="27">
        <v>0.0</v>
      </c>
      <c r="I119" s="27">
        <v>1.0</v>
      </c>
      <c r="J119" s="27">
        <v>3.0</v>
      </c>
      <c r="K119" s="25" t="s">
        <v>214</v>
      </c>
      <c r="L119" s="28">
        <v>42193.0</v>
      </c>
      <c r="M119" s="26" t="s">
        <v>124</v>
      </c>
      <c r="N119" s="26" t="s">
        <v>193</v>
      </c>
      <c r="O119" s="26">
        <v>0.9997</v>
      </c>
    </row>
    <row r="120" ht="15.75" customHeight="1">
      <c r="A120" s="25" t="s">
        <v>79</v>
      </c>
      <c r="B120" s="27">
        <v>1.053</v>
      </c>
      <c r="C120" s="27"/>
      <c r="D120" s="27">
        <v>0.1392</v>
      </c>
      <c r="E120" s="27">
        <v>1.0</v>
      </c>
      <c r="F120" s="27">
        <v>1.0</v>
      </c>
      <c r="H120" s="27">
        <v>0.0</v>
      </c>
      <c r="I120" s="27">
        <v>2.0</v>
      </c>
      <c r="J120" s="27">
        <v>3.0</v>
      </c>
      <c r="K120" s="25" t="s">
        <v>215</v>
      </c>
      <c r="L120" s="28">
        <v>42193.0</v>
      </c>
      <c r="M120" s="26" t="s">
        <v>124</v>
      </c>
      <c r="N120" s="26" t="s">
        <v>193</v>
      </c>
      <c r="O120" s="26">
        <v>0.9997</v>
      </c>
    </row>
    <row r="121" ht="15.75" customHeight="1">
      <c r="A121" s="25" t="s">
        <v>79</v>
      </c>
      <c r="B121" s="27">
        <v>1.061</v>
      </c>
      <c r="C121" s="27"/>
      <c r="D121" s="27">
        <v>0.1403</v>
      </c>
      <c r="E121" s="27">
        <v>1.0</v>
      </c>
      <c r="F121" s="27">
        <v>1.0</v>
      </c>
      <c r="H121" s="27">
        <v>0.0</v>
      </c>
      <c r="I121" s="27">
        <v>2.0</v>
      </c>
      <c r="J121" s="27">
        <v>3.0</v>
      </c>
      <c r="K121" s="25" t="s">
        <v>216</v>
      </c>
      <c r="L121" s="28">
        <v>42193.0</v>
      </c>
      <c r="M121" s="26" t="s">
        <v>124</v>
      </c>
      <c r="N121" s="26" t="s">
        <v>193</v>
      </c>
      <c r="O121" s="26">
        <v>0.9997</v>
      </c>
    </row>
    <row r="122" ht="15.75" customHeight="1">
      <c r="A122" s="25" t="s">
        <v>72</v>
      </c>
      <c r="B122" s="27">
        <v>-0.0103</v>
      </c>
      <c r="C122" s="27"/>
      <c r="D122" s="27">
        <v>-0.0014</v>
      </c>
      <c r="E122" s="27">
        <v>1.0</v>
      </c>
      <c r="F122" s="27">
        <v>1.0</v>
      </c>
      <c r="G122" s="25" t="s">
        <v>77</v>
      </c>
      <c r="H122" s="27">
        <v>0.0</v>
      </c>
      <c r="I122" s="27">
        <v>1.0</v>
      </c>
      <c r="J122" s="27">
        <v>3.0</v>
      </c>
      <c r="K122" s="25" t="s">
        <v>217</v>
      </c>
      <c r="L122" s="28">
        <v>42198.0</v>
      </c>
      <c r="M122" s="26" t="s">
        <v>218</v>
      </c>
      <c r="N122" s="26" t="s">
        <v>219</v>
      </c>
      <c r="O122" s="26">
        <v>0.9999</v>
      </c>
    </row>
    <row r="123" ht="15.75" customHeight="1">
      <c r="A123" s="25" t="s">
        <v>72</v>
      </c>
      <c r="B123" s="27">
        <v>0.0538</v>
      </c>
      <c r="C123" s="27"/>
      <c r="D123" s="27">
        <v>0.0243</v>
      </c>
      <c r="E123" s="27">
        <v>1.0</v>
      </c>
      <c r="F123" s="27">
        <v>1.0</v>
      </c>
      <c r="H123" s="27">
        <v>0.0</v>
      </c>
      <c r="I123" s="27">
        <v>1.0</v>
      </c>
      <c r="J123" s="27">
        <v>3.0</v>
      </c>
      <c r="K123" s="25" t="s">
        <v>220</v>
      </c>
      <c r="L123" s="28">
        <v>42198.0</v>
      </c>
      <c r="M123" s="26" t="s">
        <v>218</v>
      </c>
      <c r="N123" s="26" t="s">
        <v>219</v>
      </c>
      <c r="O123" s="26">
        <v>0.9999</v>
      </c>
    </row>
    <row r="124" ht="15.75" customHeight="1">
      <c r="A124" s="25" t="s">
        <v>79</v>
      </c>
      <c r="B124" s="27">
        <v>1.0053</v>
      </c>
      <c r="C124" s="27"/>
      <c r="D124" s="27">
        <v>0.4042</v>
      </c>
      <c r="E124" s="27">
        <v>1.0</v>
      </c>
      <c r="F124" s="27">
        <v>1.0</v>
      </c>
      <c r="H124" s="27">
        <v>0.0</v>
      </c>
      <c r="I124" s="27">
        <v>2.0</v>
      </c>
      <c r="J124" s="27">
        <v>3.0</v>
      </c>
      <c r="K124" s="25" t="s">
        <v>221</v>
      </c>
      <c r="L124" s="28">
        <v>42198.0</v>
      </c>
      <c r="M124" s="26" t="s">
        <v>218</v>
      </c>
      <c r="N124" s="26" t="s">
        <v>219</v>
      </c>
      <c r="O124" s="26">
        <v>0.9999</v>
      </c>
    </row>
    <row r="125" ht="15.75" customHeight="1">
      <c r="A125" s="25" t="s">
        <v>79</v>
      </c>
      <c r="B125" s="27">
        <v>0.984</v>
      </c>
      <c r="C125" s="27"/>
      <c r="D125" s="27">
        <v>0.3957</v>
      </c>
      <c r="E125" s="27">
        <v>1.0</v>
      </c>
      <c r="F125" s="27">
        <v>1.0</v>
      </c>
      <c r="H125" s="27">
        <v>0.0</v>
      </c>
      <c r="I125" s="27">
        <v>2.0</v>
      </c>
      <c r="J125" s="27">
        <v>3.0</v>
      </c>
      <c r="K125" s="25" t="s">
        <v>222</v>
      </c>
      <c r="L125" s="28">
        <v>42198.0</v>
      </c>
      <c r="M125" s="26" t="s">
        <v>218</v>
      </c>
      <c r="N125" s="26" t="s">
        <v>219</v>
      </c>
      <c r="O125" s="26">
        <v>0.9999</v>
      </c>
    </row>
    <row r="126" ht="15.75" customHeight="1">
      <c r="A126" s="25" t="s">
        <v>223</v>
      </c>
      <c r="B126" s="27">
        <v>-0.0046</v>
      </c>
      <c r="C126" s="12">
        <f>AVERAGE(B126:B127)</f>
        <v>0.01405</v>
      </c>
      <c r="D126" s="27">
        <v>0.001</v>
      </c>
      <c r="E126" s="27">
        <v>1.0</v>
      </c>
      <c r="F126" s="27">
        <v>1.0</v>
      </c>
      <c r="G126" s="25" t="s">
        <v>73</v>
      </c>
      <c r="H126" s="27">
        <v>0.0</v>
      </c>
      <c r="I126" s="27">
        <v>3.0</v>
      </c>
      <c r="J126" s="27">
        <v>0.0</v>
      </c>
      <c r="K126" s="25" t="s">
        <v>224</v>
      </c>
      <c r="L126" s="28">
        <v>42198.0</v>
      </c>
      <c r="M126" s="26" t="s">
        <v>218</v>
      </c>
      <c r="N126" s="26" t="s">
        <v>219</v>
      </c>
      <c r="O126" s="26">
        <v>0.9999</v>
      </c>
    </row>
    <row r="127" ht="15.75" customHeight="1">
      <c r="A127" s="25" t="s">
        <v>225</v>
      </c>
      <c r="B127" s="27">
        <v>0.0327</v>
      </c>
      <c r="C127" s="27"/>
      <c r="D127" s="27">
        <v>0.0159</v>
      </c>
      <c r="E127" s="27">
        <v>1.0</v>
      </c>
      <c r="F127" s="27">
        <v>1.0</v>
      </c>
      <c r="H127" s="27">
        <v>-264.99</v>
      </c>
      <c r="I127" s="27">
        <v>3.0</v>
      </c>
      <c r="J127" s="27">
        <v>0.0</v>
      </c>
      <c r="K127" s="25" t="s">
        <v>226</v>
      </c>
      <c r="L127" s="28">
        <v>42198.0</v>
      </c>
      <c r="M127" s="26" t="s">
        <v>218</v>
      </c>
      <c r="N127" s="26" t="s">
        <v>219</v>
      </c>
      <c r="O127" s="26">
        <v>0.9999</v>
      </c>
    </row>
    <row r="128" ht="15.75" customHeight="1">
      <c r="A128" s="25" t="s">
        <v>227</v>
      </c>
      <c r="B128" s="27">
        <v>-0.0048</v>
      </c>
      <c r="C128" s="12">
        <f>AVERAGE(B128:B129)</f>
        <v>-0.0053</v>
      </c>
      <c r="D128" s="27">
        <v>8.0E-4</v>
      </c>
      <c r="E128" s="27">
        <v>1.0</v>
      </c>
      <c r="F128" s="27">
        <v>1.0</v>
      </c>
      <c r="G128" s="25" t="s">
        <v>73</v>
      </c>
      <c r="H128" s="27">
        <v>0.0</v>
      </c>
      <c r="I128" s="27">
        <v>4.0</v>
      </c>
      <c r="J128" s="27">
        <v>0.0</v>
      </c>
      <c r="K128" s="25" t="s">
        <v>228</v>
      </c>
      <c r="L128" s="28">
        <v>42198.0</v>
      </c>
      <c r="M128" s="26" t="s">
        <v>218</v>
      </c>
      <c r="N128" s="26" t="s">
        <v>219</v>
      </c>
      <c r="O128" s="26">
        <v>0.9999</v>
      </c>
    </row>
    <row r="129" ht="15.75" customHeight="1">
      <c r="A129" s="25" t="s">
        <v>229</v>
      </c>
      <c r="B129" s="27">
        <v>-0.0058</v>
      </c>
      <c r="C129" s="27"/>
      <c r="D129" s="27">
        <v>5.0E-4</v>
      </c>
      <c r="E129" s="27">
        <v>1.0</v>
      </c>
      <c r="F129" s="27">
        <v>1.0</v>
      </c>
      <c r="G129" s="25" t="s">
        <v>73</v>
      </c>
      <c r="H129" s="27">
        <v>-18.81</v>
      </c>
      <c r="I129" s="27">
        <v>4.0</v>
      </c>
      <c r="J129" s="27">
        <v>0.0</v>
      </c>
      <c r="K129" s="25" t="s">
        <v>230</v>
      </c>
      <c r="L129" s="28">
        <v>42198.0</v>
      </c>
      <c r="M129" s="26" t="s">
        <v>218</v>
      </c>
      <c r="N129" s="26" t="s">
        <v>219</v>
      </c>
      <c r="O129" s="26">
        <v>0.9999</v>
      </c>
    </row>
    <row r="130" ht="15.75" customHeight="1">
      <c r="A130" s="25" t="s">
        <v>231</v>
      </c>
      <c r="B130" s="27">
        <v>0.0024</v>
      </c>
      <c r="C130" s="12">
        <f>AVERAGE(B130:B131)</f>
        <v>0.0024</v>
      </c>
      <c r="D130" s="27">
        <v>0.0037</v>
      </c>
      <c r="E130" s="27">
        <v>1.0</v>
      </c>
      <c r="F130" s="27">
        <v>1.0</v>
      </c>
      <c r="H130" s="27">
        <v>0.0</v>
      </c>
      <c r="I130" s="27">
        <v>5.0</v>
      </c>
      <c r="J130" s="27">
        <v>0.0</v>
      </c>
      <c r="K130" s="25" t="s">
        <v>232</v>
      </c>
      <c r="L130" s="28">
        <v>42198.0</v>
      </c>
      <c r="M130" s="26" t="s">
        <v>218</v>
      </c>
      <c r="N130" s="26" t="s">
        <v>219</v>
      </c>
      <c r="O130" s="26">
        <v>0.9999</v>
      </c>
    </row>
    <row r="131" ht="15.75" customHeight="1">
      <c r="A131" s="25" t="s">
        <v>233</v>
      </c>
      <c r="B131" s="27">
        <v>0.0024</v>
      </c>
      <c r="C131" s="27"/>
      <c r="D131" s="27">
        <v>0.0037</v>
      </c>
      <c r="E131" s="27">
        <v>1.0</v>
      </c>
      <c r="F131" s="27">
        <v>1.0</v>
      </c>
      <c r="H131" s="27">
        <v>0.0</v>
      </c>
      <c r="I131" s="27">
        <v>5.0</v>
      </c>
      <c r="J131" s="27">
        <v>0.0</v>
      </c>
      <c r="K131" s="25" t="s">
        <v>234</v>
      </c>
      <c r="L131" s="28">
        <v>42198.0</v>
      </c>
      <c r="M131" s="26" t="s">
        <v>218</v>
      </c>
      <c r="N131" s="26" t="s">
        <v>219</v>
      </c>
      <c r="O131" s="26">
        <v>0.9999</v>
      </c>
    </row>
    <row r="132" ht="15.75" customHeight="1">
      <c r="A132" s="25" t="s">
        <v>235</v>
      </c>
      <c r="B132" s="27">
        <v>4.0E-4</v>
      </c>
      <c r="C132" s="12">
        <f>B132</f>
        <v>0.0004</v>
      </c>
      <c r="D132" s="27">
        <v>0.0029</v>
      </c>
      <c r="E132" s="27">
        <v>1.0</v>
      </c>
      <c r="F132" s="27">
        <v>1.0</v>
      </c>
      <c r="H132" s="27">
        <v>0.0</v>
      </c>
      <c r="I132" s="27">
        <v>6.0</v>
      </c>
      <c r="J132" s="27">
        <v>0.0</v>
      </c>
      <c r="K132" s="25" t="s">
        <v>236</v>
      </c>
      <c r="L132" s="28">
        <v>42198.0</v>
      </c>
      <c r="M132" s="26" t="s">
        <v>218</v>
      </c>
      <c r="N132" s="26" t="s">
        <v>219</v>
      </c>
      <c r="O132" s="26">
        <v>0.9999</v>
      </c>
    </row>
    <row r="133" ht="15.75" customHeight="1">
      <c r="A133" s="25" t="s">
        <v>237</v>
      </c>
      <c r="B133" s="27">
        <v>-6.0E-4</v>
      </c>
      <c r="C133" s="27"/>
      <c r="D133" s="27">
        <v>0.0025</v>
      </c>
      <c r="E133" s="27">
        <v>1.0</v>
      </c>
      <c r="F133" s="27">
        <v>1.0</v>
      </c>
      <c r="G133" s="25" t="s">
        <v>73</v>
      </c>
      <c r="H133" s="27">
        <v>-1477.92</v>
      </c>
      <c r="I133" s="27">
        <v>6.0</v>
      </c>
      <c r="J133" s="27">
        <v>0.0</v>
      </c>
      <c r="K133" s="25" t="s">
        <v>238</v>
      </c>
      <c r="L133" s="28">
        <v>42198.0</v>
      </c>
      <c r="M133" s="26" t="s">
        <v>218</v>
      </c>
      <c r="N133" s="26" t="s">
        <v>219</v>
      </c>
      <c r="O133" s="26">
        <v>0.9999</v>
      </c>
    </row>
    <row r="134" ht="15.75" customHeight="1">
      <c r="A134" s="25" t="s">
        <v>239</v>
      </c>
      <c r="B134" s="27">
        <v>-0.0041</v>
      </c>
      <c r="C134" s="12">
        <f>AVERAGE(B134:B135)</f>
        <v>-0.00385</v>
      </c>
      <c r="D134" s="27">
        <v>0.0011</v>
      </c>
      <c r="E134" s="27">
        <v>1.0</v>
      </c>
      <c r="F134" s="27">
        <v>1.0</v>
      </c>
      <c r="G134" s="25" t="s">
        <v>73</v>
      </c>
      <c r="H134" s="27">
        <v>0.0</v>
      </c>
      <c r="I134" s="27">
        <v>7.0</v>
      </c>
      <c r="J134" s="27">
        <v>0.0</v>
      </c>
      <c r="K134" s="25" t="s">
        <v>240</v>
      </c>
      <c r="L134" s="28">
        <v>42198.0</v>
      </c>
      <c r="M134" s="26" t="s">
        <v>218</v>
      </c>
      <c r="N134" s="26" t="s">
        <v>219</v>
      </c>
      <c r="O134" s="26">
        <v>0.9999</v>
      </c>
    </row>
    <row r="135" ht="15.75" customHeight="1">
      <c r="A135" s="25" t="s">
        <v>241</v>
      </c>
      <c r="B135" s="27">
        <v>-0.0036</v>
      </c>
      <c r="C135" s="27"/>
      <c r="D135" s="27">
        <v>0.0014</v>
      </c>
      <c r="E135" s="27">
        <v>1.0</v>
      </c>
      <c r="F135" s="27">
        <v>1.0</v>
      </c>
      <c r="G135" s="25" t="s">
        <v>73</v>
      </c>
      <c r="H135" s="27">
        <v>13.1</v>
      </c>
      <c r="I135" s="27">
        <v>7.0</v>
      </c>
      <c r="J135" s="27">
        <v>0.0</v>
      </c>
      <c r="K135" s="25" t="s">
        <v>242</v>
      </c>
      <c r="L135" s="28">
        <v>42198.0</v>
      </c>
      <c r="M135" s="26" t="s">
        <v>218</v>
      </c>
      <c r="N135" s="26" t="s">
        <v>219</v>
      </c>
      <c r="O135" s="26">
        <v>0.9999</v>
      </c>
    </row>
    <row r="136" ht="15.75" customHeight="1">
      <c r="A136" s="25" t="s">
        <v>243</v>
      </c>
      <c r="B136" s="27">
        <v>0.0034</v>
      </c>
      <c r="C136" s="12">
        <f>AVERAGE(B136:B137)</f>
        <v>0.00105</v>
      </c>
      <c r="D136" s="27">
        <v>0.0042</v>
      </c>
      <c r="E136" s="27">
        <v>1.0</v>
      </c>
      <c r="F136" s="27">
        <v>1.0</v>
      </c>
      <c r="H136" s="27">
        <v>0.0</v>
      </c>
      <c r="I136" s="27">
        <v>8.0</v>
      </c>
      <c r="J136" s="27">
        <v>0.0</v>
      </c>
      <c r="K136" s="25" t="s">
        <v>244</v>
      </c>
      <c r="L136" s="28">
        <v>42198.0</v>
      </c>
      <c r="M136" s="26" t="s">
        <v>218</v>
      </c>
      <c r="N136" s="26" t="s">
        <v>219</v>
      </c>
      <c r="O136" s="26">
        <v>0.9999</v>
      </c>
    </row>
    <row r="137" ht="15.75" customHeight="1">
      <c r="A137" s="25" t="s">
        <v>245</v>
      </c>
      <c r="B137" s="27">
        <v>-0.0013</v>
      </c>
      <c r="C137" s="27"/>
      <c r="D137" s="27">
        <v>0.0023</v>
      </c>
      <c r="E137" s="27">
        <v>1.0</v>
      </c>
      <c r="F137" s="27">
        <v>1.0</v>
      </c>
      <c r="G137" s="25" t="s">
        <v>73</v>
      </c>
      <c r="H137" s="27">
        <v>449.24</v>
      </c>
      <c r="I137" s="27">
        <v>8.0</v>
      </c>
      <c r="J137" s="27">
        <v>0.0</v>
      </c>
      <c r="K137" s="25" t="s">
        <v>246</v>
      </c>
      <c r="L137" s="28">
        <v>42198.0</v>
      </c>
      <c r="M137" s="26" t="s">
        <v>218</v>
      </c>
      <c r="N137" s="26" t="s">
        <v>219</v>
      </c>
      <c r="O137" s="26">
        <v>0.9999</v>
      </c>
    </row>
    <row r="138" ht="15.75" customHeight="1">
      <c r="A138" s="25" t="s">
        <v>247</v>
      </c>
      <c r="B138" s="27">
        <v>-0.0033</v>
      </c>
      <c r="C138" s="12">
        <f>AVERAGE(B138:B139)</f>
        <v>0.0112</v>
      </c>
      <c r="D138" s="27">
        <v>0.0015</v>
      </c>
      <c r="E138" s="27">
        <v>1.0</v>
      </c>
      <c r="F138" s="27">
        <v>1.0</v>
      </c>
      <c r="G138" s="25" t="s">
        <v>73</v>
      </c>
      <c r="H138" s="27">
        <v>0.0</v>
      </c>
      <c r="I138" s="27">
        <v>9.0</v>
      </c>
      <c r="J138" s="27">
        <v>0.0</v>
      </c>
      <c r="K138" s="25" t="s">
        <v>248</v>
      </c>
      <c r="L138" s="28">
        <v>42198.0</v>
      </c>
      <c r="M138" s="26" t="s">
        <v>218</v>
      </c>
      <c r="N138" s="26" t="s">
        <v>219</v>
      </c>
      <c r="O138" s="26">
        <v>0.9999</v>
      </c>
    </row>
    <row r="139" ht="15.75" customHeight="1">
      <c r="A139" s="25" t="s">
        <v>249</v>
      </c>
      <c r="B139" s="27">
        <v>0.0257</v>
      </c>
      <c r="C139" s="27"/>
      <c r="D139" s="27">
        <v>0.0131</v>
      </c>
      <c r="E139" s="27">
        <v>1.0</v>
      </c>
      <c r="F139" s="27">
        <v>1.0</v>
      </c>
      <c r="H139" s="27">
        <v>-259.34</v>
      </c>
      <c r="I139" s="27">
        <v>9.0</v>
      </c>
      <c r="J139" s="27">
        <v>0.0</v>
      </c>
      <c r="K139" s="25" t="s">
        <v>250</v>
      </c>
      <c r="L139" s="28">
        <v>42198.0</v>
      </c>
      <c r="M139" s="26" t="s">
        <v>218</v>
      </c>
      <c r="N139" s="26" t="s">
        <v>219</v>
      </c>
      <c r="O139" s="26">
        <v>0.9999</v>
      </c>
    </row>
    <row r="140" ht="15.75" customHeight="1">
      <c r="A140" s="25" t="s">
        <v>251</v>
      </c>
      <c r="B140" s="27">
        <v>0.0418</v>
      </c>
      <c r="C140" s="12">
        <f>AVERAGE(B140:B141)</f>
        <v>0.02965</v>
      </c>
      <c r="D140" s="27">
        <v>0.0195</v>
      </c>
      <c r="E140" s="27">
        <v>1.0</v>
      </c>
      <c r="F140" s="27">
        <v>1.0</v>
      </c>
      <c r="H140" s="27">
        <v>0.0</v>
      </c>
      <c r="I140" s="27">
        <v>10.0</v>
      </c>
      <c r="J140" s="27">
        <v>0.0</v>
      </c>
      <c r="K140" s="25" t="s">
        <v>252</v>
      </c>
      <c r="L140" s="28">
        <v>42198.0</v>
      </c>
      <c r="M140" s="26" t="s">
        <v>218</v>
      </c>
      <c r="N140" s="26" t="s">
        <v>219</v>
      </c>
      <c r="O140" s="26">
        <v>0.9999</v>
      </c>
    </row>
    <row r="141" ht="15.75" customHeight="1">
      <c r="A141" s="25" t="s">
        <v>253</v>
      </c>
      <c r="B141" s="27">
        <v>0.0175</v>
      </c>
      <c r="C141" s="27"/>
      <c r="D141" s="27">
        <v>0.0098</v>
      </c>
      <c r="E141" s="27">
        <v>1.0</v>
      </c>
      <c r="F141" s="27">
        <v>1.0</v>
      </c>
      <c r="H141" s="27">
        <v>82.04</v>
      </c>
      <c r="I141" s="27">
        <v>10.0</v>
      </c>
      <c r="J141" s="27">
        <v>0.0</v>
      </c>
      <c r="K141" s="25" t="s">
        <v>254</v>
      </c>
      <c r="L141" s="28">
        <v>42198.0</v>
      </c>
      <c r="M141" s="26" t="s">
        <v>218</v>
      </c>
      <c r="N141" s="26" t="s">
        <v>219</v>
      </c>
      <c r="O141" s="26">
        <v>0.9999</v>
      </c>
    </row>
    <row r="142" ht="15.75" customHeight="1">
      <c r="A142" s="25" t="s">
        <v>255</v>
      </c>
      <c r="B142" s="27">
        <v>0.0044</v>
      </c>
      <c r="C142" s="12">
        <f>AVERAGE(B142:B143)</f>
        <v>0.0028</v>
      </c>
      <c r="D142" s="27">
        <v>0.0046</v>
      </c>
      <c r="E142" s="27">
        <v>1.0</v>
      </c>
      <c r="F142" s="27">
        <v>1.0</v>
      </c>
      <c r="H142" s="27">
        <v>0.0</v>
      </c>
      <c r="I142" s="27">
        <v>11.0</v>
      </c>
      <c r="J142" s="27">
        <v>0.0</v>
      </c>
      <c r="K142" s="25" t="s">
        <v>256</v>
      </c>
      <c r="L142" s="28">
        <v>42198.0</v>
      </c>
      <c r="M142" s="26" t="s">
        <v>218</v>
      </c>
      <c r="N142" s="26" t="s">
        <v>219</v>
      </c>
      <c r="O142" s="26">
        <v>0.9999</v>
      </c>
    </row>
    <row r="143" ht="15.75" customHeight="1">
      <c r="A143" s="25" t="s">
        <v>257</v>
      </c>
      <c r="B143" s="27">
        <v>0.0012</v>
      </c>
      <c r="C143" s="27"/>
      <c r="D143" s="27">
        <v>0.0033</v>
      </c>
      <c r="E143" s="27">
        <v>1.0</v>
      </c>
      <c r="F143" s="27">
        <v>1.0</v>
      </c>
      <c r="H143" s="27">
        <v>115.77</v>
      </c>
      <c r="I143" s="27">
        <v>11.0</v>
      </c>
      <c r="J143" s="27">
        <v>0.0</v>
      </c>
      <c r="K143" s="25" t="s">
        <v>258</v>
      </c>
      <c r="L143" s="28">
        <v>42198.0</v>
      </c>
      <c r="M143" s="26" t="s">
        <v>218</v>
      </c>
      <c r="N143" s="26" t="s">
        <v>219</v>
      </c>
      <c r="O143" s="26">
        <v>0.9999</v>
      </c>
    </row>
    <row r="144" ht="15.75" customHeight="1">
      <c r="A144" s="25" t="s">
        <v>259</v>
      </c>
      <c r="B144" s="27">
        <v>-0.0013</v>
      </c>
      <c r="C144" s="12">
        <f>AVERAGE(B144:B145)</f>
        <v>-0.0023</v>
      </c>
      <c r="D144" s="27">
        <v>0.0023</v>
      </c>
      <c r="E144" s="27">
        <v>1.0</v>
      </c>
      <c r="F144" s="27">
        <v>1.0</v>
      </c>
      <c r="G144" s="25" t="s">
        <v>73</v>
      </c>
      <c r="H144" s="27">
        <v>0.0</v>
      </c>
      <c r="I144" s="27">
        <v>12.0</v>
      </c>
      <c r="J144" s="27">
        <v>0.0</v>
      </c>
      <c r="K144" s="25" t="s">
        <v>260</v>
      </c>
      <c r="L144" s="28">
        <v>42198.0</v>
      </c>
      <c r="M144" s="26" t="s">
        <v>218</v>
      </c>
      <c r="N144" s="26" t="s">
        <v>219</v>
      </c>
      <c r="O144" s="26">
        <v>0.9999</v>
      </c>
    </row>
    <row r="145" ht="15.75" customHeight="1">
      <c r="A145" s="25" t="s">
        <v>261</v>
      </c>
      <c r="B145" s="27">
        <v>-0.0033</v>
      </c>
      <c r="C145" s="27"/>
      <c r="D145" s="27">
        <v>0.0015</v>
      </c>
      <c r="E145" s="27">
        <v>1.0</v>
      </c>
      <c r="F145" s="27">
        <v>1.0</v>
      </c>
      <c r="G145" s="25" t="s">
        <v>73</v>
      </c>
      <c r="H145" s="27">
        <v>-86.29</v>
      </c>
      <c r="I145" s="27">
        <v>12.0</v>
      </c>
      <c r="J145" s="27">
        <v>0.0</v>
      </c>
      <c r="K145" s="25" t="s">
        <v>262</v>
      </c>
      <c r="L145" s="28">
        <v>42198.0</v>
      </c>
      <c r="M145" s="26" t="s">
        <v>218</v>
      </c>
      <c r="N145" s="26" t="s">
        <v>219</v>
      </c>
      <c r="O145" s="26">
        <v>0.9999</v>
      </c>
    </row>
    <row r="146" ht="15.75" customHeight="1">
      <c r="A146" s="25" t="s">
        <v>263</v>
      </c>
      <c r="B146" s="27">
        <v>0.0032</v>
      </c>
      <c r="C146" s="12">
        <f>AVERAGE(B146:B147)</f>
        <v>0.00145</v>
      </c>
      <c r="D146" s="27">
        <v>0.0041</v>
      </c>
      <c r="E146" s="27">
        <v>1.0</v>
      </c>
      <c r="F146" s="27">
        <v>1.0</v>
      </c>
      <c r="H146" s="27">
        <v>0.0</v>
      </c>
      <c r="I146" s="27">
        <v>13.0</v>
      </c>
      <c r="J146" s="27">
        <v>0.0</v>
      </c>
      <c r="K146" s="25" t="s">
        <v>264</v>
      </c>
      <c r="L146" s="28">
        <v>42198.0</v>
      </c>
      <c r="M146" s="26" t="s">
        <v>218</v>
      </c>
      <c r="N146" s="26" t="s">
        <v>219</v>
      </c>
      <c r="O146" s="26">
        <v>0.9999</v>
      </c>
    </row>
    <row r="147" ht="15.75" customHeight="1">
      <c r="A147" s="25" t="s">
        <v>265</v>
      </c>
      <c r="B147" s="27">
        <v>-3.0E-4</v>
      </c>
      <c r="C147" s="27"/>
      <c r="D147" s="27">
        <v>0.0027</v>
      </c>
      <c r="E147" s="27">
        <v>1.0</v>
      </c>
      <c r="F147" s="27">
        <v>1.0</v>
      </c>
      <c r="G147" s="25" t="s">
        <v>73</v>
      </c>
      <c r="H147" s="27">
        <v>244.35</v>
      </c>
      <c r="I147" s="27">
        <v>13.0</v>
      </c>
      <c r="J147" s="27">
        <v>0.0</v>
      </c>
      <c r="K147" s="25" t="s">
        <v>266</v>
      </c>
      <c r="L147" s="28">
        <v>42198.0</v>
      </c>
      <c r="M147" s="26" t="s">
        <v>218</v>
      </c>
      <c r="N147" s="26" t="s">
        <v>219</v>
      </c>
      <c r="O147" s="26">
        <v>0.9999</v>
      </c>
    </row>
    <row r="148" ht="15.75" customHeight="1">
      <c r="A148" s="25" t="s">
        <v>267</v>
      </c>
      <c r="B148" s="27">
        <v>-0.0078</v>
      </c>
      <c r="C148" s="12">
        <f>AVERAGE(B148:B149)</f>
        <v>-0.0113</v>
      </c>
      <c r="D148" s="27">
        <v>-3.0E-4</v>
      </c>
      <c r="E148" s="27">
        <v>1.0</v>
      </c>
      <c r="F148" s="27">
        <v>1.0</v>
      </c>
      <c r="G148" s="25" t="s">
        <v>117</v>
      </c>
      <c r="H148" s="27">
        <v>0.0</v>
      </c>
      <c r="I148" s="27">
        <v>14.0</v>
      </c>
      <c r="J148" s="27">
        <v>0.0</v>
      </c>
      <c r="K148" s="25" t="s">
        <v>268</v>
      </c>
      <c r="L148" s="28">
        <v>42198.0</v>
      </c>
      <c r="M148" s="26" t="s">
        <v>218</v>
      </c>
      <c r="N148" s="26" t="s">
        <v>219</v>
      </c>
      <c r="O148" s="26">
        <v>0.9999</v>
      </c>
    </row>
    <row r="149" ht="15.75" customHeight="1">
      <c r="A149" s="25" t="s">
        <v>269</v>
      </c>
      <c r="B149" s="27">
        <v>-0.0148</v>
      </c>
      <c r="C149" s="27"/>
      <c r="D149" s="27">
        <v>-0.0032</v>
      </c>
      <c r="E149" s="27">
        <v>1.0</v>
      </c>
      <c r="F149" s="27">
        <v>1.0</v>
      </c>
      <c r="G149" s="25" t="s">
        <v>77</v>
      </c>
      <c r="H149" s="27">
        <v>-61.85</v>
      </c>
      <c r="I149" s="27">
        <v>14.0</v>
      </c>
      <c r="J149" s="27">
        <v>0.0</v>
      </c>
      <c r="K149" s="25" t="s">
        <v>270</v>
      </c>
      <c r="L149" s="28">
        <v>42198.0</v>
      </c>
      <c r="M149" s="26" t="s">
        <v>218</v>
      </c>
      <c r="N149" s="26" t="s">
        <v>219</v>
      </c>
      <c r="O149" s="26">
        <v>0.9999</v>
      </c>
    </row>
    <row r="150" ht="15.75" customHeight="1">
      <c r="A150" s="25" t="s">
        <v>271</v>
      </c>
      <c r="B150" s="27">
        <v>-0.0096</v>
      </c>
      <c r="C150" s="12">
        <f>AVERAGE(B150:B151)</f>
        <v>-0.00745</v>
      </c>
      <c r="D150" s="27">
        <v>-0.0011</v>
      </c>
      <c r="E150" s="27">
        <v>1.0</v>
      </c>
      <c r="F150" s="27">
        <v>1.0</v>
      </c>
      <c r="G150" s="25" t="s">
        <v>77</v>
      </c>
      <c r="H150" s="27">
        <v>0.0</v>
      </c>
      <c r="I150" s="27">
        <v>15.0</v>
      </c>
      <c r="J150" s="27">
        <v>0.0</v>
      </c>
      <c r="K150" s="25" t="s">
        <v>272</v>
      </c>
      <c r="L150" s="28">
        <v>42198.0</v>
      </c>
      <c r="M150" s="26" t="s">
        <v>218</v>
      </c>
      <c r="N150" s="26" t="s">
        <v>219</v>
      </c>
      <c r="O150" s="26">
        <v>0.9999</v>
      </c>
    </row>
    <row r="151" ht="15.75" customHeight="1">
      <c r="A151" s="25" t="s">
        <v>273</v>
      </c>
      <c r="B151" s="27">
        <v>-0.0053</v>
      </c>
      <c r="C151" s="27"/>
      <c r="D151" s="27">
        <v>7.0E-4</v>
      </c>
      <c r="E151" s="27">
        <v>1.0</v>
      </c>
      <c r="F151" s="27">
        <v>1.0</v>
      </c>
      <c r="G151" s="25" t="s">
        <v>73</v>
      </c>
      <c r="H151" s="27">
        <v>57.1</v>
      </c>
      <c r="I151" s="27">
        <v>15.0</v>
      </c>
      <c r="J151" s="27">
        <v>0.0</v>
      </c>
      <c r="K151" s="25" t="s">
        <v>274</v>
      </c>
      <c r="L151" s="28">
        <v>42198.0</v>
      </c>
      <c r="M151" s="26" t="s">
        <v>218</v>
      </c>
      <c r="N151" s="26" t="s">
        <v>219</v>
      </c>
      <c r="O151" s="26">
        <v>0.9999</v>
      </c>
    </row>
    <row r="152" ht="15.75" customHeight="1">
      <c r="A152" s="25" t="s">
        <v>275</v>
      </c>
      <c r="B152" s="27">
        <v>-0.0098</v>
      </c>
      <c r="C152" s="12">
        <f>AVERAGE(B152:B153)</f>
        <v>-0.0102</v>
      </c>
      <c r="D152" s="27">
        <v>-0.0011</v>
      </c>
      <c r="E152" s="27">
        <v>1.0</v>
      </c>
      <c r="F152" s="27">
        <v>1.0</v>
      </c>
      <c r="G152" s="25" t="s">
        <v>77</v>
      </c>
      <c r="H152" s="27">
        <v>0.0</v>
      </c>
      <c r="I152" s="27">
        <v>16.0</v>
      </c>
      <c r="J152" s="27">
        <v>0.0</v>
      </c>
      <c r="K152" s="25" t="s">
        <v>276</v>
      </c>
      <c r="L152" s="28">
        <v>42198.0</v>
      </c>
      <c r="M152" s="26" t="s">
        <v>218</v>
      </c>
      <c r="N152" s="26" t="s">
        <v>219</v>
      </c>
      <c r="O152" s="26">
        <v>0.9999</v>
      </c>
    </row>
    <row r="153" ht="15.75" customHeight="1">
      <c r="A153" s="25" t="s">
        <v>277</v>
      </c>
      <c r="B153" s="27">
        <v>-0.0106</v>
      </c>
      <c r="C153" s="27"/>
      <c r="D153" s="27">
        <v>-0.0015</v>
      </c>
      <c r="E153" s="27">
        <v>1.0</v>
      </c>
      <c r="F153" s="27">
        <v>1.0</v>
      </c>
      <c r="G153" s="25" t="s">
        <v>77</v>
      </c>
      <c r="H153" s="27">
        <v>-7.36</v>
      </c>
      <c r="I153" s="27">
        <v>16.0</v>
      </c>
      <c r="J153" s="27">
        <v>0.0</v>
      </c>
      <c r="K153" s="25" t="s">
        <v>278</v>
      </c>
      <c r="L153" s="28">
        <v>42198.0</v>
      </c>
      <c r="M153" s="26" t="s">
        <v>218</v>
      </c>
      <c r="N153" s="26" t="s">
        <v>219</v>
      </c>
      <c r="O153" s="26">
        <v>0.9999</v>
      </c>
    </row>
    <row r="154" ht="15.75" customHeight="1">
      <c r="A154" s="25" t="s">
        <v>279</v>
      </c>
      <c r="B154" s="27">
        <v>-0.0086</v>
      </c>
      <c r="C154" s="12">
        <f>AVERAGE(B154:B155)</f>
        <v>-0.0096</v>
      </c>
      <c r="D154" s="27">
        <v>-7.0E-4</v>
      </c>
      <c r="E154" s="27">
        <v>1.0</v>
      </c>
      <c r="F154" s="27">
        <v>1.0</v>
      </c>
      <c r="G154" s="25" t="s">
        <v>77</v>
      </c>
      <c r="H154" s="27">
        <v>0.0</v>
      </c>
      <c r="I154" s="27">
        <v>17.0</v>
      </c>
      <c r="J154" s="27">
        <v>0.0</v>
      </c>
      <c r="K154" s="25" t="s">
        <v>280</v>
      </c>
      <c r="L154" s="28">
        <v>42198.0</v>
      </c>
      <c r="M154" s="26" t="s">
        <v>218</v>
      </c>
      <c r="N154" s="26" t="s">
        <v>219</v>
      </c>
      <c r="O154" s="26">
        <v>0.9999</v>
      </c>
    </row>
    <row r="155" ht="15.75" customHeight="1">
      <c r="A155" s="25" t="s">
        <v>281</v>
      </c>
      <c r="B155" s="27">
        <v>-0.0106</v>
      </c>
      <c r="C155" s="27"/>
      <c r="D155" s="27">
        <v>-0.0015</v>
      </c>
      <c r="E155" s="27">
        <v>1.0</v>
      </c>
      <c r="F155" s="27">
        <v>1.0</v>
      </c>
      <c r="G155" s="25" t="s">
        <v>77</v>
      </c>
      <c r="H155" s="27">
        <v>-20.9</v>
      </c>
      <c r="I155" s="27">
        <v>17.0</v>
      </c>
      <c r="J155" s="27">
        <v>0.0</v>
      </c>
      <c r="K155" s="25" t="s">
        <v>282</v>
      </c>
      <c r="L155" s="28">
        <v>42198.0</v>
      </c>
      <c r="M155" s="26" t="s">
        <v>218</v>
      </c>
      <c r="N155" s="26" t="s">
        <v>219</v>
      </c>
      <c r="O155" s="26">
        <v>0.9999</v>
      </c>
    </row>
    <row r="156" ht="15.75" customHeight="1">
      <c r="A156" s="25" t="s">
        <v>283</v>
      </c>
      <c r="B156" s="27">
        <v>-0.0081</v>
      </c>
      <c r="C156" s="12">
        <f>AVERAGE(B156:B157)</f>
        <v>-0.0046</v>
      </c>
      <c r="D156" s="27">
        <v>-5.0E-4</v>
      </c>
      <c r="E156" s="27">
        <v>1.0</v>
      </c>
      <c r="F156" s="27">
        <v>1.0</v>
      </c>
      <c r="G156" s="25" t="s">
        <v>117</v>
      </c>
      <c r="H156" s="27">
        <v>0.0</v>
      </c>
      <c r="I156" s="27">
        <v>18.0</v>
      </c>
      <c r="J156" s="27">
        <v>0.0</v>
      </c>
      <c r="K156" s="25" t="s">
        <v>284</v>
      </c>
      <c r="L156" s="28">
        <v>42198.0</v>
      </c>
      <c r="M156" s="26" t="s">
        <v>218</v>
      </c>
      <c r="N156" s="26" t="s">
        <v>219</v>
      </c>
      <c r="O156" s="26">
        <v>0.9999</v>
      </c>
    </row>
    <row r="157" ht="15.75" customHeight="1">
      <c r="A157" s="25" t="s">
        <v>285</v>
      </c>
      <c r="B157" s="27">
        <v>-0.0011</v>
      </c>
      <c r="C157" s="27"/>
      <c r="D157" s="27">
        <v>0.0024</v>
      </c>
      <c r="E157" s="27">
        <v>1.0</v>
      </c>
      <c r="F157" s="27">
        <v>1.0</v>
      </c>
      <c r="G157" s="25" t="s">
        <v>73</v>
      </c>
      <c r="H157" s="27">
        <v>153.25</v>
      </c>
      <c r="I157" s="27">
        <v>18.0</v>
      </c>
      <c r="J157" s="27">
        <v>0.0</v>
      </c>
      <c r="K157" s="25" t="s">
        <v>286</v>
      </c>
      <c r="L157" s="28">
        <v>42198.0</v>
      </c>
      <c r="M157" s="26" t="s">
        <v>218</v>
      </c>
      <c r="N157" s="26" t="s">
        <v>219</v>
      </c>
      <c r="O157" s="26">
        <v>0.9999</v>
      </c>
    </row>
    <row r="158" ht="15.75" customHeight="1">
      <c r="A158" s="25" t="s">
        <v>287</v>
      </c>
      <c r="B158" s="27">
        <v>0.028</v>
      </c>
      <c r="C158" s="12">
        <f>AVERAGE(B158:B159)</f>
        <v>0.0166</v>
      </c>
      <c r="D158" s="27">
        <v>0.014</v>
      </c>
      <c r="E158" s="27">
        <v>1.0</v>
      </c>
      <c r="F158" s="27">
        <v>1.0</v>
      </c>
      <c r="H158" s="27">
        <v>0.0</v>
      </c>
      <c r="I158" s="27">
        <v>19.0</v>
      </c>
      <c r="J158" s="27">
        <v>0.0</v>
      </c>
      <c r="K158" s="25" t="s">
        <v>288</v>
      </c>
      <c r="L158" s="28">
        <v>42198.0</v>
      </c>
      <c r="M158" s="26" t="s">
        <v>218</v>
      </c>
      <c r="N158" s="26" t="s">
        <v>219</v>
      </c>
      <c r="O158" s="26">
        <v>0.9999</v>
      </c>
    </row>
    <row r="159" ht="15.75" customHeight="1">
      <c r="A159" s="25" t="s">
        <v>289</v>
      </c>
      <c r="B159" s="27">
        <v>0.0052</v>
      </c>
      <c r="C159" s="27"/>
      <c r="D159" s="27">
        <v>0.0049</v>
      </c>
      <c r="E159" s="27">
        <v>1.0</v>
      </c>
      <c r="F159" s="27">
        <v>1.0</v>
      </c>
      <c r="H159" s="27">
        <v>137.4</v>
      </c>
      <c r="I159" s="27">
        <v>19.0</v>
      </c>
      <c r="J159" s="27">
        <v>0.0</v>
      </c>
      <c r="K159" s="25" t="s">
        <v>290</v>
      </c>
      <c r="L159" s="28">
        <v>42198.0</v>
      </c>
      <c r="M159" s="26" t="s">
        <v>218</v>
      </c>
      <c r="N159" s="26" t="s">
        <v>219</v>
      </c>
      <c r="O159" s="26">
        <v>0.9999</v>
      </c>
    </row>
    <row r="160" ht="15.75" customHeight="1">
      <c r="A160" s="25" t="s">
        <v>291</v>
      </c>
      <c r="B160" s="27">
        <v>-0.0038</v>
      </c>
      <c r="C160" s="12">
        <f>AVERAGE(B160:B161)</f>
        <v>-0.0077</v>
      </c>
      <c r="D160" s="27">
        <v>0.0012</v>
      </c>
      <c r="E160" s="27">
        <v>1.0</v>
      </c>
      <c r="F160" s="27">
        <v>1.0</v>
      </c>
      <c r="G160" s="25" t="s">
        <v>73</v>
      </c>
      <c r="H160" s="27">
        <v>0.0</v>
      </c>
      <c r="I160" s="27">
        <v>20.0</v>
      </c>
      <c r="J160" s="27">
        <v>0.0</v>
      </c>
      <c r="K160" s="25" t="s">
        <v>292</v>
      </c>
      <c r="L160" s="28">
        <v>42198.0</v>
      </c>
      <c r="M160" s="26" t="s">
        <v>218</v>
      </c>
      <c r="N160" s="26" t="s">
        <v>219</v>
      </c>
      <c r="O160" s="26">
        <v>0.9999</v>
      </c>
    </row>
    <row r="161" ht="15.75" customHeight="1">
      <c r="A161" s="25" t="s">
        <v>293</v>
      </c>
      <c r="B161" s="27">
        <v>-0.0116</v>
      </c>
      <c r="C161" s="27"/>
      <c r="D161" s="27">
        <v>-0.0019</v>
      </c>
      <c r="E161" s="27">
        <v>1.0</v>
      </c>
      <c r="F161" s="27">
        <v>1.0</v>
      </c>
      <c r="G161" s="25" t="s">
        <v>77</v>
      </c>
      <c r="H161" s="27">
        <v>-100.75</v>
      </c>
      <c r="I161" s="27">
        <v>20.0</v>
      </c>
      <c r="J161" s="27">
        <v>0.0</v>
      </c>
      <c r="K161" s="25" t="s">
        <v>294</v>
      </c>
      <c r="L161" s="28">
        <v>42198.0</v>
      </c>
      <c r="M161" s="26" t="s">
        <v>218</v>
      </c>
      <c r="N161" s="26" t="s">
        <v>219</v>
      </c>
      <c r="O161" s="26">
        <v>0.9999</v>
      </c>
    </row>
    <row r="162" ht="15.75" customHeight="1">
      <c r="A162" s="25" t="s">
        <v>295</v>
      </c>
      <c r="B162" s="27">
        <v>-0.0093</v>
      </c>
      <c r="C162" s="12">
        <f>AVERAGE(B162:B163)</f>
        <v>-0.0118</v>
      </c>
      <c r="D162" s="27">
        <v>-0.001</v>
      </c>
      <c r="E162" s="27">
        <v>1.0</v>
      </c>
      <c r="F162" s="27">
        <v>1.0</v>
      </c>
      <c r="G162" s="25" t="s">
        <v>77</v>
      </c>
      <c r="H162" s="27">
        <v>0.0</v>
      </c>
      <c r="I162" s="27">
        <v>21.0</v>
      </c>
      <c r="J162" s="27">
        <v>0.0</v>
      </c>
      <c r="K162" s="25" t="s">
        <v>296</v>
      </c>
      <c r="L162" s="28">
        <v>42198.0</v>
      </c>
      <c r="M162" s="26" t="s">
        <v>218</v>
      </c>
      <c r="N162" s="26" t="s">
        <v>219</v>
      </c>
      <c r="O162" s="26">
        <v>0.9999</v>
      </c>
    </row>
    <row r="163" ht="15.75" customHeight="1">
      <c r="A163" s="25" t="s">
        <v>297</v>
      </c>
      <c r="B163" s="27">
        <v>-0.0143</v>
      </c>
      <c r="C163" s="27"/>
      <c r="D163" s="27">
        <v>-0.0029</v>
      </c>
      <c r="E163" s="27">
        <v>1.0</v>
      </c>
      <c r="F163" s="27">
        <v>1.0</v>
      </c>
      <c r="G163" s="25" t="s">
        <v>77</v>
      </c>
      <c r="H163" s="27">
        <v>-42.31</v>
      </c>
      <c r="I163" s="27">
        <v>21.0</v>
      </c>
      <c r="J163" s="27">
        <v>0.0</v>
      </c>
      <c r="K163" s="25" t="s">
        <v>298</v>
      </c>
      <c r="L163" s="28">
        <v>42198.0</v>
      </c>
      <c r="M163" s="26" t="s">
        <v>218</v>
      </c>
      <c r="N163" s="26" t="s">
        <v>219</v>
      </c>
      <c r="O163" s="26">
        <v>0.9999</v>
      </c>
    </row>
    <row r="164" ht="15.75" customHeight="1">
      <c r="A164" s="25" t="s">
        <v>299</v>
      </c>
      <c r="B164" s="27">
        <v>0.0052</v>
      </c>
      <c r="C164" s="12">
        <f>AVERAGE(B164:B165)</f>
        <v>0.00505</v>
      </c>
      <c r="D164" s="27">
        <v>0.0049</v>
      </c>
      <c r="E164" s="27">
        <v>1.0</v>
      </c>
      <c r="F164" s="27">
        <v>1.0</v>
      </c>
      <c r="H164" s="27">
        <v>0.0</v>
      </c>
      <c r="I164" s="27">
        <v>22.0</v>
      </c>
      <c r="J164" s="27">
        <v>0.0</v>
      </c>
      <c r="K164" s="25" t="s">
        <v>300</v>
      </c>
      <c r="L164" s="28">
        <v>42198.0</v>
      </c>
      <c r="M164" s="26" t="s">
        <v>218</v>
      </c>
      <c r="N164" s="26" t="s">
        <v>219</v>
      </c>
      <c r="O164" s="26">
        <v>0.9999</v>
      </c>
    </row>
    <row r="165" ht="15.75" customHeight="1">
      <c r="A165" s="25" t="s">
        <v>301</v>
      </c>
      <c r="B165" s="27">
        <v>0.0049</v>
      </c>
      <c r="C165" s="27"/>
      <c r="D165" s="27">
        <v>0.0047</v>
      </c>
      <c r="E165" s="27">
        <v>1.0</v>
      </c>
      <c r="F165" s="27">
        <v>1.0</v>
      </c>
      <c r="H165" s="27">
        <v>4.94</v>
      </c>
      <c r="I165" s="27">
        <v>22.0</v>
      </c>
      <c r="J165" s="27">
        <v>0.0</v>
      </c>
      <c r="K165" s="25" t="s">
        <v>302</v>
      </c>
      <c r="L165" s="28">
        <v>42198.0</v>
      </c>
      <c r="M165" s="26" t="s">
        <v>218</v>
      </c>
      <c r="N165" s="26" t="s">
        <v>219</v>
      </c>
      <c r="O165" s="26">
        <v>0.9999</v>
      </c>
    </row>
    <row r="166" ht="15.75" customHeight="1">
      <c r="A166" s="25" t="s">
        <v>303</v>
      </c>
      <c r="B166" s="27">
        <v>-0.0031</v>
      </c>
      <c r="C166" s="12">
        <f>AVERAGE(B166:B167)</f>
        <v>0.00305</v>
      </c>
      <c r="D166" s="27">
        <v>0.0015</v>
      </c>
      <c r="E166" s="27">
        <v>1.0</v>
      </c>
      <c r="F166" s="27">
        <v>1.0</v>
      </c>
      <c r="G166" s="25" t="s">
        <v>73</v>
      </c>
      <c r="H166" s="27">
        <v>0.0</v>
      </c>
      <c r="I166" s="27">
        <v>23.0</v>
      </c>
      <c r="J166" s="27">
        <v>0.0</v>
      </c>
      <c r="K166" s="25" t="s">
        <v>304</v>
      </c>
      <c r="L166" s="28">
        <v>42198.0</v>
      </c>
      <c r="M166" s="26" t="s">
        <v>218</v>
      </c>
      <c r="N166" s="26" t="s">
        <v>219</v>
      </c>
      <c r="O166" s="26">
        <v>0.9999</v>
      </c>
    </row>
    <row r="167" ht="15.75" customHeight="1">
      <c r="A167" s="25" t="s">
        <v>305</v>
      </c>
      <c r="B167" s="27">
        <v>0.0092</v>
      </c>
      <c r="C167" s="27"/>
      <c r="D167" s="27">
        <v>0.0064</v>
      </c>
      <c r="E167" s="27">
        <v>1.0</v>
      </c>
      <c r="F167" s="27">
        <v>1.0</v>
      </c>
      <c r="H167" s="27">
        <v>-400.68</v>
      </c>
      <c r="I167" s="27">
        <v>23.0</v>
      </c>
      <c r="J167" s="27">
        <v>0.0</v>
      </c>
      <c r="K167" s="25" t="s">
        <v>306</v>
      </c>
      <c r="L167" s="28">
        <v>42198.0</v>
      </c>
      <c r="M167" s="26" t="s">
        <v>218</v>
      </c>
      <c r="N167" s="26" t="s">
        <v>219</v>
      </c>
      <c r="O167" s="26">
        <v>0.9999</v>
      </c>
    </row>
    <row r="168" ht="15.75" customHeight="1">
      <c r="A168" s="25" t="s">
        <v>72</v>
      </c>
      <c r="B168" s="27">
        <v>-0.0103</v>
      </c>
      <c r="C168" s="27"/>
      <c r="D168" s="27">
        <v>-0.0014</v>
      </c>
      <c r="E168" s="27">
        <v>1.0</v>
      </c>
      <c r="F168" s="27">
        <v>1.0</v>
      </c>
      <c r="G168" s="25" t="s">
        <v>77</v>
      </c>
      <c r="H168" s="27">
        <v>0.0</v>
      </c>
      <c r="I168" s="27">
        <v>1.0</v>
      </c>
      <c r="J168" s="27">
        <v>3.0</v>
      </c>
      <c r="K168" s="25" t="s">
        <v>307</v>
      </c>
      <c r="L168" s="28">
        <v>42198.0</v>
      </c>
      <c r="M168" s="26" t="s">
        <v>218</v>
      </c>
      <c r="N168" s="26" t="s">
        <v>219</v>
      </c>
      <c r="O168" s="26">
        <v>0.9999</v>
      </c>
    </row>
    <row r="169" ht="15.75" customHeight="1">
      <c r="A169" s="25" t="s">
        <v>72</v>
      </c>
      <c r="B169" s="27">
        <v>-0.0131</v>
      </c>
      <c r="C169" s="27"/>
      <c r="D169" s="27">
        <v>-0.0024</v>
      </c>
      <c r="E169" s="27">
        <v>1.0</v>
      </c>
      <c r="F169" s="27">
        <v>1.0</v>
      </c>
      <c r="G169" s="25" t="s">
        <v>77</v>
      </c>
      <c r="H169" s="27">
        <v>0.0</v>
      </c>
      <c r="I169" s="27">
        <v>1.0</v>
      </c>
      <c r="J169" s="27">
        <v>3.0</v>
      </c>
      <c r="K169" s="25" t="s">
        <v>308</v>
      </c>
      <c r="L169" s="28">
        <v>42198.0</v>
      </c>
      <c r="M169" s="26" t="s">
        <v>218</v>
      </c>
      <c r="N169" s="26" t="s">
        <v>219</v>
      </c>
      <c r="O169" s="26">
        <v>0.9999</v>
      </c>
    </row>
    <row r="170" ht="15.75" customHeight="1">
      <c r="A170" s="25" t="s">
        <v>79</v>
      </c>
      <c r="B170" s="27">
        <v>1.0238</v>
      </c>
      <c r="C170" s="27"/>
      <c r="D170" s="27">
        <v>0.4116</v>
      </c>
      <c r="E170" s="27">
        <v>1.0</v>
      </c>
      <c r="F170" s="27">
        <v>1.0</v>
      </c>
      <c r="H170" s="27">
        <v>0.0</v>
      </c>
      <c r="I170" s="27">
        <v>25.0</v>
      </c>
      <c r="J170" s="27">
        <v>0.0</v>
      </c>
      <c r="K170" s="25" t="s">
        <v>309</v>
      </c>
      <c r="L170" s="28">
        <v>42198.0</v>
      </c>
      <c r="M170" s="26" t="s">
        <v>218</v>
      </c>
      <c r="N170" s="26" t="s">
        <v>219</v>
      </c>
      <c r="O170" s="26">
        <v>0.9999</v>
      </c>
    </row>
    <row r="171" ht="15.75" customHeight="1">
      <c r="A171" s="25" t="s">
        <v>79</v>
      </c>
      <c r="B171" s="27">
        <v>0.9762</v>
      </c>
      <c r="C171" s="27"/>
      <c r="D171" s="27">
        <v>0.3926</v>
      </c>
      <c r="E171" s="27">
        <v>1.0</v>
      </c>
      <c r="F171" s="27">
        <v>1.0</v>
      </c>
      <c r="H171" s="27">
        <v>0.0</v>
      </c>
      <c r="I171" s="27">
        <v>25.0</v>
      </c>
      <c r="J171" s="27">
        <v>0.0</v>
      </c>
      <c r="K171" s="25" t="s">
        <v>310</v>
      </c>
      <c r="L171" s="28">
        <v>42198.0</v>
      </c>
      <c r="M171" s="26" t="s">
        <v>218</v>
      </c>
      <c r="N171" s="26" t="s">
        <v>219</v>
      </c>
      <c r="O171" s="26">
        <v>0.9999</v>
      </c>
    </row>
    <row r="172" ht="15.75" customHeight="1">
      <c r="A172" s="25" t="s">
        <v>72</v>
      </c>
      <c r="B172" s="27">
        <v>-0.0111</v>
      </c>
      <c r="C172" s="27"/>
      <c r="D172" s="27">
        <v>-0.0017</v>
      </c>
      <c r="E172" s="27">
        <v>1.0</v>
      </c>
      <c r="F172" s="27">
        <v>1.0</v>
      </c>
      <c r="G172" s="25" t="s">
        <v>77</v>
      </c>
      <c r="H172" s="27">
        <v>0.0</v>
      </c>
      <c r="I172" s="27">
        <v>1.0</v>
      </c>
      <c r="J172" s="27">
        <v>3.0</v>
      </c>
      <c r="K172" s="25" t="s">
        <v>311</v>
      </c>
      <c r="L172" s="28">
        <v>42198.0</v>
      </c>
      <c r="M172" s="26" t="s">
        <v>218</v>
      </c>
      <c r="N172" s="26" t="s">
        <v>219</v>
      </c>
      <c r="O172" s="26">
        <v>0.9999</v>
      </c>
    </row>
    <row r="173" ht="15.75" customHeight="1">
      <c r="A173" s="25" t="s">
        <v>72</v>
      </c>
      <c r="B173" s="27">
        <v>-0.0078</v>
      </c>
      <c r="C173" s="27"/>
      <c r="D173" s="27">
        <v>-4.0E-4</v>
      </c>
      <c r="E173" s="27">
        <v>1.0</v>
      </c>
      <c r="F173" s="27">
        <v>1.0</v>
      </c>
      <c r="G173" s="25" t="s">
        <v>117</v>
      </c>
      <c r="H173" s="27">
        <v>0.0</v>
      </c>
      <c r="I173" s="27">
        <v>1.0</v>
      </c>
      <c r="J173" s="27">
        <v>3.0</v>
      </c>
      <c r="K173" s="25" t="s">
        <v>312</v>
      </c>
      <c r="L173" s="28">
        <v>42198.0</v>
      </c>
      <c r="M173" s="26" t="s">
        <v>218</v>
      </c>
      <c r="N173" s="26" t="s">
        <v>219</v>
      </c>
      <c r="O173" s="26">
        <v>0.9999</v>
      </c>
    </row>
    <row r="174" ht="15.75" customHeight="1">
      <c r="A174" s="25" t="s">
        <v>79</v>
      </c>
      <c r="B174" s="27">
        <v>0.9895</v>
      </c>
      <c r="C174" s="27"/>
      <c r="D174" s="27">
        <v>0.3979</v>
      </c>
      <c r="E174" s="27">
        <v>1.0</v>
      </c>
      <c r="F174" s="27">
        <v>1.0</v>
      </c>
      <c r="H174" s="27">
        <v>0.0</v>
      </c>
      <c r="I174" s="27">
        <v>1.0</v>
      </c>
      <c r="J174" s="27">
        <v>3.0</v>
      </c>
      <c r="K174" s="25" t="s">
        <v>313</v>
      </c>
      <c r="L174" s="28">
        <v>42198.0</v>
      </c>
      <c r="M174" s="26" t="s">
        <v>218</v>
      </c>
      <c r="N174" s="26" t="s">
        <v>219</v>
      </c>
      <c r="O174" s="26">
        <v>0.9999</v>
      </c>
    </row>
    <row r="175" ht="15.75" customHeight="1">
      <c r="A175" s="25" t="s">
        <v>79</v>
      </c>
      <c r="B175" s="27">
        <v>1.0554</v>
      </c>
      <c r="C175" s="27"/>
      <c r="D175" s="27">
        <v>0.4242</v>
      </c>
      <c r="E175" s="27">
        <v>1.0</v>
      </c>
      <c r="F175" s="27">
        <v>1.0</v>
      </c>
      <c r="H175" s="27">
        <v>0.0</v>
      </c>
      <c r="I175" s="27">
        <v>1.0</v>
      </c>
      <c r="J175" s="27">
        <v>3.0</v>
      </c>
      <c r="K175" s="25" t="s">
        <v>314</v>
      </c>
      <c r="L175" s="28">
        <v>42198.0</v>
      </c>
      <c r="M175" s="26" t="s">
        <v>218</v>
      </c>
      <c r="N175" s="26" t="s">
        <v>219</v>
      </c>
      <c r="O175" s="26">
        <v>0.9999</v>
      </c>
    </row>
    <row r="176" ht="15.75" customHeight="1">
      <c r="A176" s="25" t="s">
        <v>271</v>
      </c>
      <c r="B176" s="27">
        <v>-0.0068</v>
      </c>
      <c r="C176" s="12"/>
      <c r="D176" s="27">
        <v>0.0</v>
      </c>
      <c r="E176" s="27">
        <v>1.0</v>
      </c>
      <c r="F176" s="27">
        <v>1.0</v>
      </c>
      <c r="G176" s="25" t="s">
        <v>73</v>
      </c>
      <c r="H176" s="27">
        <v>0.0</v>
      </c>
      <c r="I176" s="27">
        <v>15.0</v>
      </c>
      <c r="J176" s="27">
        <v>0.0</v>
      </c>
      <c r="K176" s="25" t="s">
        <v>315</v>
      </c>
      <c r="L176" s="28">
        <v>42198.0</v>
      </c>
      <c r="M176" s="26" t="s">
        <v>218</v>
      </c>
      <c r="N176" s="26" t="s">
        <v>219</v>
      </c>
      <c r="O176" s="26">
        <v>0.9999</v>
      </c>
    </row>
    <row r="177" ht="15.75" customHeight="1">
      <c r="A177" s="25" t="s">
        <v>273</v>
      </c>
      <c r="B177" s="27">
        <v>-0.0063</v>
      </c>
      <c r="C177" s="27"/>
      <c r="D177" s="27">
        <v>2.0E-4</v>
      </c>
      <c r="E177" s="27">
        <v>1.0</v>
      </c>
      <c r="F177" s="27">
        <v>1.0</v>
      </c>
      <c r="G177" s="25" t="s">
        <v>73</v>
      </c>
      <c r="H177" s="27">
        <v>7.61</v>
      </c>
      <c r="I177" s="27">
        <v>15.0</v>
      </c>
      <c r="J177" s="27">
        <v>0.0</v>
      </c>
      <c r="K177" s="25" t="s">
        <v>316</v>
      </c>
      <c r="L177" s="28">
        <v>42198.0</v>
      </c>
      <c r="M177" s="26" t="s">
        <v>218</v>
      </c>
      <c r="N177" s="26" t="s">
        <v>219</v>
      </c>
      <c r="O177" s="26">
        <v>0.9999</v>
      </c>
    </row>
    <row r="178" ht="15.75" customHeight="1">
      <c r="A178" s="25" t="s">
        <v>283</v>
      </c>
      <c r="B178" s="27">
        <v>-0.0053</v>
      </c>
      <c r="C178" s="12"/>
      <c r="D178" s="27">
        <v>6.0E-4</v>
      </c>
      <c r="E178" s="27">
        <v>1.0</v>
      </c>
      <c r="F178" s="27">
        <v>1.0</v>
      </c>
      <c r="G178" s="25" t="s">
        <v>73</v>
      </c>
      <c r="H178" s="27">
        <v>0.0</v>
      </c>
      <c r="I178" s="27">
        <v>18.0</v>
      </c>
      <c r="J178" s="27">
        <v>0.0</v>
      </c>
      <c r="K178" s="25" t="s">
        <v>317</v>
      </c>
      <c r="L178" s="28">
        <v>42198.0</v>
      </c>
      <c r="M178" s="26" t="s">
        <v>218</v>
      </c>
      <c r="N178" s="26" t="s">
        <v>219</v>
      </c>
      <c r="O178" s="26">
        <v>0.9999</v>
      </c>
    </row>
    <row r="179" ht="15.75" customHeight="1">
      <c r="A179" s="25" t="s">
        <v>285</v>
      </c>
      <c r="B179" s="27">
        <v>-0.0076</v>
      </c>
      <c r="C179" s="27"/>
      <c r="D179" s="27">
        <v>-3.0E-4</v>
      </c>
      <c r="E179" s="27">
        <v>1.0</v>
      </c>
      <c r="F179" s="27">
        <v>1.0</v>
      </c>
      <c r="G179" s="25" t="s">
        <v>117</v>
      </c>
      <c r="H179" s="27">
        <v>-34.92</v>
      </c>
      <c r="I179" s="27">
        <v>18.0</v>
      </c>
      <c r="J179" s="27">
        <v>0.0</v>
      </c>
      <c r="K179" s="25" t="s">
        <v>318</v>
      </c>
      <c r="L179" s="28">
        <v>42198.0</v>
      </c>
      <c r="M179" s="26" t="s">
        <v>218</v>
      </c>
      <c r="N179" s="26" t="s">
        <v>219</v>
      </c>
      <c r="O179" s="26">
        <v>0.9999</v>
      </c>
    </row>
    <row r="180" ht="15.75" customHeight="1">
      <c r="A180" s="25" t="s">
        <v>291</v>
      </c>
      <c r="B180" s="27">
        <v>-0.0013</v>
      </c>
      <c r="C180" s="12"/>
      <c r="D180" s="27">
        <v>0.0022</v>
      </c>
      <c r="E180" s="27">
        <v>1.0</v>
      </c>
      <c r="F180" s="27">
        <v>1.0</v>
      </c>
      <c r="G180" s="25" t="s">
        <v>73</v>
      </c>
      <c r="H180" s="27">
        <v>0.0</v>
      </c>
      <c r="I180" s="27">
        <v>20.0</v>
      </c>
      <c r="J180" s="27">
        <v>0.0</v>
      </c>
      <c r="K180" s="25" t="s">
        <v>319</v>
      </c>
      <c r="L180" s="28">
        <v>42198.0</v>
      </c>
      <c r="M180" s="26" t="s">
        <v>218</v>
      </c>
      <c r="N180" s="26" t="s">
        <v>219</v>
      </c>
      <c r="O180" s="26">
        <v>0.9999</v>
      </c>
    </row>
    <row r="181" ht="15.75" customHeight="1">
      <c r="A181" s="25" t="s">
        <v>293</v>
      </c>
      <c r="B181" s="27">
        <v>-0.0031</v>
      </c>
      <c r="C181" s="27"/>
      <c r="D181" s="27">
        <v>0.0015</v>
      </c>
      <c r="E181" s="27">
        <v>1.0</v>
      </c>
      <c r="F181" s="27">
        <v>1.0</v>
      </c>
      <c r="G181" s="25" t="s">
        <v>73</v>
      </c>
      <c r="H181" s="27">
        <v>-79.81</v>
      </c>
      <c r="I181" s="27">
        <v>20.0</v>
      </c>
      <c r="J181" s="27">
        <v>0.0</v>
      </c>
      <c r="K181" s="25" t="s">
        <v>320</v>
      </c>
      <c r="L181" s="28">
        <v>42198.0</v>
      </c>
      <c r="M181" s="26" t="s">
        <v>218</v>
      </c>
      <c r="N181" s="26" t="s">
        <v>219</v>
      </c>
      <c r="O181" s="26">
        <v>0.9999</v>
      </c>
    </row>
    <row r="182" ht="15.75" customHeight="1">
      <c r="A182" s="25" t="s">
        <v>72</v>
      </c>
      <c r="B182" s="27">
        <v>-0.0123</v>
      </c>
      <c r="C182" s="27"/>
      <c r="D182" s="27">
        <v>-0.0022</v>
      </c>
      <c r="E182" s="27">
        <v>1.0</v>
      </c>
      <c r="F182" s="27">
        <v>1.0</v>
      </c>
      <c r="G182" s="25" t="s">
        <v>77</v>
      </c>
      <c r="H182" s="27">
        <v>0.0</v>
      </c>
      <c r="I182" s="27">
        <v>1.0</v>
      </c>
      <c r="J182" s="27">
        <v>3.0</v>
      </c>
      <c r="K182" s="25" t="s">
        <v>321</v>
      </c>
      <c r="L182" s="28">
        <v>42198.0</v>
      </c>
      <c r="M182" s="26" t="s">
        <v>218</v>
      </c>
      <c r="N182" s="26" t="s">
        <v>219</v>
      </c>
      <c r="O182" s="26">
        <v>0.9999</v>
      </c>
    </row>
    <row r="183" ht="15.75" customHeight="1">
      <c r="A183" s="25" t="s">
        <v>72</v>
      </c>
      <c r="B183" s="27">
        <v>-0.0136</v>
      </c>
      <c r="C183" s="27"/>
      <c r="D183" s="27">
        <v>-0.0027</v>
      </c>
      <c r="E183" s="27">
        <v>1.0</v>
      </c>
      <c r="F183" s="27">
        <v>1.0</v>
      </c>
      <c r="G183" s="25" t="s">
        <v>77</v>
      </c>
      <c r="H183" s="27">
        <v>0.0</v>
      </c>
      <c r="I183" s="27">
        <v>1.0</v>
      </c>
      <c r="J183" s="27">
        <v>3.0</v>
      </c>
      <c r="K183" s="25" t="s">
        <v>322</v>
      </c>
      <c r="L183" s="28">
        <v>42198.0</v>
      </c>
      <c r="M183" s="26" t="s">
        <v>218</v>
      </c>
      <c r="N183" s="26" t="s">
        <v>219</v>
      </c>
      <c r="O183" s="26">
        <v>0.9999</v>
      </c>
    </row>
    <row r="184" ht="15.75" customHeight="1">
      <c r="A184" s="25" t="s">
        <v>79</v>
      </c>
      <c r="B184" s="27">
        <v>1.0151</v>
      </c>
      <c r="C184" s="27"/>
      <c r="D184" s="27">
        <v>0.4081</v>
      </c>
      <c r="E184" s="27">
        <v>1.0</v>
      </c>
      <c r="F184" s="27">
        <v>1.0</v>
      </c>
      <c r="H184" s="27">
        <v>0.0</v>
      </c>
      <c r="I184" s="27">
        <v>1.0</v>
      </c>
      <c r="J184" s="27">
        <v>3.0</v>
      </c>
      <c r="K184" s="25" t="s">
        <v>323</v>
      </c>
      <c r="L184" s="28">
        <v>42198.0</v>
      </c>
      <c r="M184" s="26" t="s">
        <v>218</v>
      </c>
      <c r="N184" s="26" t="s">
        <v>219</v>
      </c>
      <c r="O184" s="26">
        <v>0.9999</v>
      </c>
    </row>
    <row r="185" ht="15.75" customHeight="1">
      <c r="A185" s="25" t="s">
        <v>79</v>
      </c>
      <c r="B185" s="27">
        <v>1.0574</v>
      </c>
      <c r="C185" s="27"/>
      <c r="D185" s="27">
        <v>0.425</v>
      </c>
      <c r="E185" s="27">
        <v>1.0</v>
      </c>
      <c r="F185" s="27">
        <v>1.0</v>
      </c>
      <c r="H185" s="27">
        <v>0.0</v>
      </c>
      <c r="I185" s="27">
        <v>1.0</v>
      </c>
      <c r="J185" s="27">
        <v>3.0</v>
      </c>
      <c r="K185" s="25" t="s">
        <v>324</v>
      </c>
      <c r="L185" s="28">
        <v>42198.0</v>
      </c>
      <c r="M185" s="26" t="s">
        <v>218</v>
      </c>
      <c r="N185" s="26" t="s">
        <v>219</v>
      </c>
      <c r="O185" s="26">
        <v>0.9999</v>
      </c>
    </row>
    <row r="186" ht="15.75" customHeight="1">
      <c r="A186" s="25" t="s">
        <v>72</v>
      </c>
      <c r="B186" s="27">
        <v>-7.0E-4</v>
      </c>
      <c r="C186" s="27"/>
      <c r="D186" s="27">
        <v>-1.0E-4</v>
      </c>
      <c r="E186" s="27">
        <v>1.0</v>
      </c>
      <c r="F186" s="27">
        <v>1.0</v>
      </c>
      <c r="G186" s="25" t="s">
        <v>117</v>
      </c>
      <c r="H186" s="27">
        <v>0.0</v>
      </c>
      <c r="I186" s="27">
        <v>1.0</v>
      </c>
      <c r="J186" s="27">
        <v>3.0</v>
      </c>
      <c r="K186" s="25" t="s">
        <v>325</v>
      </c>
      <c r="L186" s="28">
        <v>42193.0</v>
      </c>
      <c r="M186" s="26" t="s">
        <v>75</v>
      </c>
      <c r="N186" s="27" t="s">
        <v>326</v>
      </c>
      <c r="O186" s="26">
        <v>1.0</v>
      </c>
    </row>
    <row r="187" ht="15.75" customHeight="1">
      <c r="A187" s="25" t="s">
        <v>72</v>
      </c>
      <c r="B187" s="27">
        <v>-7.0E-4</v>
      </c>
      <c r="C187" s="27"/>
      <c r="D187" s="27">
        <v>-1.0E-4</v>
      </c>
      <c r="E187" s="27">
        <v>1.0</v>
      </c>
      <c r="F187" s="27">
        <v>1.0</v>
      </c>
      <c r="G187" s="25" t="s">
        <v>117</v>
      </c>
      <c r="H187" s="27">
        <v>0.0</v>
      </c>
      <c r="I187" s="27">
        <v>1.0</v>
      </c>
      <c r="J187" s="27">
        <v>3.0</v>
      </c>
      <c r="K187" s="25" t="s">
        <v>327</v>
      </c>
      <c r="L187" s="28">
        <v>42193.0</v>
      </c>
      <c r="M187" s="26" t="s">
        <v>75</v>
      </c>
      <c r="N187" s="27" t="s">
        <v>326</v>
      </c>
      <c r="O187" s="26">
        <v>1.0</v>
      </c>
    </row>
    <row r="188" ht="15.75" customHeight="1">
      <c r="A188" s="25" t="s">
        <v>79</v>
      </c>
      <c r="B188" s="27">
        <v>0.513</v>
      </c>
      <c r="C188" s="27"/>
      <c r="D188" s="27">
        <v>0.27</v>
      </c>
      <c r="E188" s="27">
        <v>1.0</v>
      </c>
      <c r="F188" s="27">
        <v>1.0</v>
      </c>
      <c r="H188" s="27">
        <v>0.0</v>
      </c>
      <c r="I188" s="27">
        <v>2.0</v>
      </c>
      <c r="J188" s="27">
        <v>3.0</v>
      </c>
      <c r="K188" s="25" t="s">
        <v>328</v>
      </c>
      <c r="L188" s="28">
        <v>42193.0</v>
      </c>
      <c r="M188" s="26" t="s">
        <v>75</v>
      </c>
      <c r="N188" s="27" t="s">
        <v>326</v>
      </c>
      <c r="O188" s="26">
        <v>1.0</v>
      </c>
    </row>
    <row r="189" ht="15.75" customHeight="1">
      <c r="A189" s="25" t="s">
        <v>79</v>
      </c>
      <c r="B189" s="27">
        <v>0.5113</v>
      </c>
      <c r="C189" s="27"/>
      <c r="D189" s="27">
        <v>0.2691</v>
      </c>
      <c r="E189" s="27">
        <v>1.0</v>
      </c>
      <c r="F189" s="27">
        <v>1.0</v>
      </c>
      <c r="H189" s="27">
        <v>0.0</v>
      </c>
      <c r="I189" s="27">
        <v>2.0</v>
      </c>
      <c r="J189" s="27">
        <v>3.0</v>
      </c>
      <c r="K189" s="25" t="s">
        <v>329</v>
      </c>
      <c r="L189" s="28">
        <v>42193.0</v>
      </c>
      <c r="M189" s="26" t="s">
        <v>75</v>
      </c>
      <c r="N189" s="27" t="s">
        <v>326</v>
      </c>
      <c r="O189" s="26">
        <v>1.0</v>
      </c>
    </row>
    <row r="190" ht="15.75" customHeight="1">
      <c r="A190" s="25" t="s">
        <v>197</v>
      </c>
      <c r="B190" s="27">
        <v>0.0978</v>
      </c>
      <c r="C190" s="11">
        <f>AVERAGE(B190:B191)</f>
        <v>0.09755</v>
      </c>
      <c r="D190" s="27">
        <v>0.0517</v>
      </c>
      <c r="E190" s="27">
        <v>1.0</v>
      </c>
      <c r="F190" s="27">
        <v>1.0</v>
      </c>
      <c r="H190" s="27">
        <v>0.0</v>
      </c>
      <c r="I190" s="27">
        <v>3.0</v>
      </c>
      <c r="J190" s="27">
        <v>0.0</v>
      </c>
      <c r="K190" s="25" t="s">
        <v>330</v>
      </c>
      <c r="L190" s="28">
        <v>42193.0</v>
      </c>
      <c r="M190" s="26" t="s">
        <v>75</v>
      </c>
      <c r="N190" s="27" t="s">
        <v>326</v>
      </c>
      <c r="O190" s="26">
        <v>1.0</v>
      </c>
    </row>
    <row r="191" ht="15.75" customHeight="1">
      <c r="A191" s="25" t="s">
        <v>199</v>
      </c>
      <c r="B191" s="27">
        <v>0.0973</v>
      </c>
      <c r="C191" s="27"/>
      <c r="D191" s="27">
        <v>0.0514</v>
      </c>
      <c r="E191" s="27">
        <v>1.0</v>
      </c>
      <c r="F191" s="27">
        <v>1.0</v>
      </c>
      <c r="H191" s="27">
        <v>0.58</v>
      </c>
      <c r="I191" s="27">
        <v>3.0</v>
      </c>
      <c r="J191" s="27">
        <v>0.0</v>
      </c>
      <c r="K191" s="25" t="s">
        <v>331</v>
      </c>
      <c r="L191" s="28">
        <v>42193.0</v>
      </c>
      <c r="M191" s="26" t="s">
        <v>75</v>
      </c>
      <c r="N191" s="27" t="s">
        <v>326</v>
      </c>
      <c r="O191" s="26">
        <v>1.0</v>
      </c>
    </row>
    <row r="192" ht="15.75" customHeight="1">
      <c r="A192" s="25" t="s">
        <v>201</v>
      </c>
      <c r="B192" s="27">
        <v>0.7167</v>
      </c>
      <c r="C192" s="11">
        <f>AVERAGE(B192:B193)</f>
        <v>0.7169</v>
      </c>
      <c r="D192" s="27">
        <v>0.3771</v>
      </c>
      <c r="E192" s="27">
        <v>1.0</v>
      </c>
      <c r="F192" s="27">
        <v>1.0</v>
      </c>
      <c r="H192" s="27">
        <v>0.0</v>
      </c>
      <c r="I192" s="27">
        <v>4.0</v>
      </c>
      <c r="J192" s="27">
        <v>0.0</v>
      </c>
      <c r="K192" s="25" t="s">
        <v>332</v>
      </c>
      <c r="L192" s="28">
        <v>42193.0</v>
      </c>
      <c r="M192" s="26" t="s">
        <v>75</v>
      </c>
      <c r="N192" s="27" t="s">
        <v>326</v>
      </c>
      <c r="O192" s="26">
        <v>1.0</v>
      </c>
    </row>
    <row r="193" ht="15.75" customHeight="1">
      <c r="A193" s="25" t="s">
        <v>203</v>
      </c>
      <c r="B193" s="27">
        <v>0.7171</v>
      </c>
      <c r="C193" s="27"/>
      <c r="D193" s="27">
        <v>0.3773</v>
      </c>
      <c r="E193" s="27">
        <v>1.0</v>
      </c>
      <c r="F193" s="27">
        <v>1.0</v>
      </c>
      <c r="H193" s="27">
        <v>-0.05</v>
      </c>
      <c r="I193" s="27">
        <v>4.0</v>
      </c>
      <c r="J193" s="27">
        <v>0.0</v>
      </c>
      <c r="K193" s="25" t="s">
        <v>333</v>
      </c>
      <c r="L193" s="28">
        <v>42193.0</v>
      </c>
      <c r="M193" s="26" t="s">
        <v>75</v>
      </c>
      <c r="N193" s="27" t="s">
        <v>326</v>
      </c>
      <c r="O193" s="26">
        <v>1.0</v>
      </c>
    </row>
    <row r="194" ht="15.75" customHeight="1">
      <c r="A194" s="25" t="s">
        <v>205</v>
      </c>
      <c r="B194" s="27">
        <v>0.1224</v>
      </c>
      <c r="C194" s="11">
        <f>AVERAGE(B194:B195)</f>
        <v>0.1222</v>
      </c>
      <c r="D194" s="27">
        <v>0.0646</v>
      </c>
      <c r="E194" s="27">
        <v>1.0</v>
      </c>
      <c r="F194" s="27">
        <v>1.0</v>
      </c>
      <c r="H194" s="27">
        <v>0.0</v>
      </c>
      <c r="I194" s="27">
        <v>5.0</v>
      </c>
      <c r="J194" s="27">
        <v>0.0</v>
      </c>
      <c r="K194" s="25" t="s">
        <v>334</v>
      </c>
      <c r="L194" s="28">
        <v>42193.0</v>
      </c>
      <c r="M194" s="26" t="s">
        <v>75</v>
      </c>
      <c r="N194" s="27" t="s">
        <v>326</v>
      </c>
      <c r="O194" s="26">
        <v>1.0</v>
      </c>
    </row>
    <row r="195" ht="15.75" customHeight="1">
      <c r="A195" s="25" t="s">
        <v>207</v>
      </c>
      <c r="B195" s="27">
        <v>0.122</v>
      </c>
      <c r="C195" s="27"/>
      <c r="D195" s="27">
        <v>0.0644</v>
      </c>
      <c r="E195" s="27">
        <v>1.0</v>
      </c>
      <c r="F195" s="27">
        <v>1.0</v>
      </c>
      <c r="H195" s="27">
        <v>0.31</v>
      </c>
      <c r="I195" s="27">
        <v>5.0</v>
      </c>
      <c r="J195" s="27">
        <v>0.0</v>
      </c>
      <c r="K195" s="25" t="s">
        <v>335</v>
      </c>
      <c r="L195" s="28">
        <v>42193.0</v>
      </c>
      <c r="M195" s="26" t="s">
        <v>75</v>
      </c>
      <c r="N195" s="27" t="s">
        <v>326</v>
      </c>
      <c r="O195" s="26">
        <v>1.0</v>
      </c>
    </row>
    <row r="196" ht="15.75" customHeight="1">
      <c r="A196" s="25" t="s">
        <v>209</v>
      </c>
      <c r="B196" s="27">
        <v>0.0012</v>
      </c>
      <c r="C196" s="11"/>
      <c r="D196" s="27">
        <v>9.0E-4</v>
      </c>
      <c r="E196" s="27">
        <v>1.0</v>
      </c>
      <c r="F196" s="27">
        <v>1.0</v>
      </c>
      <c r="G196" s="27"/>
      <c r="H196" s="27">
        <v>0.0</v>
      </c>
      <c r="I196" s="27">
        <v>6.0</v>
      </c>
      <c r="J196" s="27">
        <v>0.0</v>
      </c>
      <c r="K196" s="25" t="s">
        <v>336</v>
      </c>
      <c r="L196" s="28">
        <v>42193.0</v>
      </c>
      <c r="M196" s="27" t="s">
        <v>75</v>
      </c>
      <c r="N196" s="27" t="s">
        <v>326</v>
      </c>
      <c r="O196" s="26">
        <v>1.0</v>
      </c>
    </row>
    <row r="197" ht="15.75" customHeight="1">
      <c r="A197" s="25" t="s">
        <v>211</v>
      </c>
      <c r="B197" s="27">
        <v>0.0025</v>
      </c>
      <c r="C197" s="27"/>
      <c r="D197" s="27">
        <v>0.0016</v>
      </c>
      <c r="E197" s="27">
        <v>1.0</v>
      </c>
      <c r="F197" s="27">
        <v>1.0</v>
      </c>
      <c r="G197" s="27"/>
      <c r="H197" s="27">
        <v>-71.09</v>
      </c>
      <c r="I197" s="27">
        <v>6.0</v>
      </c>
      <c r="J197" s="27">
        <v>0.0</v>
      </c>
      <c r="K197" s="25" t="s">
        <v>337</v>
      </c>
      <c r="L197" s="28">
        <v>42193.0</v>
      </c>
      <c r="M197" s="27" t="s">
        <v>75</v>
      </c>
      <c r="N197" s="27" t="s">
        <v>326</v>
      </c>
      <c r="O197" s="26">
        <v>1.0</v>
      </c>
    </row>
    <row r="198" ht="15.75" customHeight="1">
      <c r="A198" s="25" t="s">
        <v>72</v>
      </c>
      <c r="B198" s="27">
        <v>1.0E-4</v>
      </c>
      <c r="C198" s="27"/>
      <c r="D198" s="27">
        <v>3.0E-4</v>
      </c>
      <c r="E198" s="27">
        <v>1.0</v>
      </c>
      <c r="F198" s="27">
        <v>1.0</v>
      </c>
      <c r="H198" s="27">
        <v>0.0</v>
      </c>
      <c r="I198" s="27">
        <v>1.0</v>
      </c>
      <c r="J198" s="27">
        <v>3.0</v>
      </c>
      <c r="K198" s="25" t="s">
        <v>338</v>
      </c>
      <c r="L198" s="28">
        <v>42193.0</v>
      </c>
      <c r="M198" s="26" t="s">
        <v>75</v>
      </c>
      <c r="N198" s="27" t="s">
        <v>326</v>
      </c>
      <c r="O198" s="26">
        <v>1.0</v>
      </c>
    </row>
    <row r="199" ht="15.75" customHeight="1">
      <c r="A199" s="25" t="s">
        <v>72</v>
      </c>
      <c r="B199" s="27">
        <v>1.0E-4</v>
      </c>
      <c r="C199" s="27"/>
      <c r="D199" s="27">
        <v>3.0E-4</v>
      </c>
      <c r="E199" s="27">
        <v>1.0</v>
      </c>
      <c r="F199" s="27">
        <v>1.0</v>
      </c>
      <c r="H199" s="27">
        <v>0.0</v>
      </c>
      <c r="I199" s="27">
        <v>1.0</v>
      </c>
      <c r="J199" s="27">
        <v>3.0</v>
      </c>
      <c r="K199" s="25" t="s">
        <v>339</v>
      </c>
      <c r="L199" s="28">
        <v>42193.0</v>
      </c>
      <c r="M199" s="26" t="s">
        <v>75</v>
      </c>
      <c r="N199" s="27" t="s">
        <v>326</v>
      </c>
      <c r="O199" s="26">
        <v>1.0</v>
      </c>
    </row>
    <row r="200" ht="15.75" customHeight="1">
      <c r="A200" s="25" t="s">
        <v>79</v>
      </c>
      <c r="B200" s="27">
        <v>0.5206</v>
      </c>
      <c r="C200" s="27"/>
      <c r="D200" s="27">
        <v>0.274</v>
      </c>
      <c r="E200" s="27">
        <v>1.0</v>
      </c>
      <c r="F200" s="27">
        <v>1.0</v>
      </c>
      <c r="H200" s="27">
        <v>0.0</v>
      </c>
      <c r="I200" s="27">
        <v>2.0</v>
      </c>
      <c r="J200" s="27">
        <v>3.0</v>
      </c>
      <c r="K200" s="25" t="s">
        <v>340</v>
      </c>
      <c r="L200" s="28">
        <v>42193.0</v>
      </c>
      <c r="M200" s="26" t="s">
        <v>75</v>
      </c>
      <c r="N200" s="27" t="s">
        <v>326</v>
      </c>
      <c r="O200" s="26">
        <v>1.0</v>
      </c>
    </row>
    <row r="201" ht="15.75" customHeight="1">
      <c r="A201" s="25" t="s">
        <v>79</v>
      </c>
      <c r="B201" s="27">
        <v>0.5199</v>
      </c>
      <c r="C201" s="27"/>
      <c r="D201" s="27">
        <v>0.2736</v>
      </c>
      <c r="E201" s="27">
        <v>1.0</v>
      </c>
      <c r="F201" s="27">
        <v>1.0</v>
      </c>
      <c r="H201" s="27">
        <v>0.0</v>
      </c>
      <c r="I201" s="27">
        <v>2.0</v>
      </c>
      <c r="J201" s="27">
        <v>3.0</v>
      </c>
      <c r="K201" s="25" t="s">
        <v>341</v>
      </c>
      <c r="L201" s="28">
        <v>42193.0</v>
      </c>
      <c r="M201" s="26" t="s">
        <v>75</v>
      </c>
      <c r="N201" s="27" t="s">
        <v>326</v>
      </c>
      <c r="O201" s="26">
        <v>1.0</v>
      </c>
    </row>
    <row r="202" ht="15.75" customHeight="1">
      <c r="A202" s="25" t="s">
        <v>72</v>
      </c>
      <c r="B202" s="27">
        <v>-5.0E-4</v>
      </c>
      <c r="C202" s="27"/>
      <c r="D202" s="27">
        <v>0.0</v>
      </c>
      <c r="E202" s="27">
        <v>1.0</v>
      </c>
      <c r="F202" s="27">
        <v>1.0</v>
      </c>
      <c r="G202" s="25" t="s">
        <v>73</v>
      </c>
      <c r="H202" s="27">
        <v>0.0</v>
      </c>
      <c r="I202" s="27">
        <v>1.0</v>
      </c>
      <c r="J202" s="27">
        <v>3.0</v>
      </c>
      <c r="K202" s="25" t="s">
        <v>342</v>
      </c>
      <c r="L202" s="28">
        <v>42193.0</v>
      </c>
      <c r="M202" s="26" t="s">
        <v>75</v>
      </c>
      <c r="N202" s="27" t="s">
        <v>326</v>
      </c>
      <c r="O202" s="26">
        <v>1.0</v>
      </c>
    </row>
    <row r="203" ht="15.75" customHeight="1">
      <c r="A203" s="25" t="s">
        <v>72</v>
      </c>
      <c r="B203" s="27">
        <v>-7.0E-4</v>
      </c>
      <c r="C203" s="27"/>
      <c r="D203" s="27">
        <v>-1.0E-4</v>
      </c>
      <c r="E203" s="27">
        <v>1.0</v>
      </c>
      <c r="F203" s="27">
        <v>1.0</v>
      </c>
      <c r="G203" s="25" t="s">
        <v>117</v>
      </c>
      <c r="H203" s="27">
        <v>0.0</v>
      </c>
      <c r="I203" s="27">
        <v>1.0</v>
      </c>
      <c r="J203" s="27">
        <v>3.0</v>
      </c>
      <c r="K203" s="25" t="s">
        <v>343</v>
      </c>
      <c r="L203" s="28">
        <v>42193.0</v>
      </c>
      <c r="M203" s="26" t="s">
        <v>75</v>
      </c>
      <c r="N203" s="27" t="s">
        <v>326</v>
      </c>
      <c r="O203" s="26">
        <v>1.0</v>
      </c>
    </row>
    <row r="204" ht="15.75" customHeight="1">
      <c r="A204" s="25" t="s">
        <v>79</v>
      </c>
      <c r="B204" s="27">
        <v>0.5208</v>
      </c>
      <c r="C204" s="27"/>
      <c r="D204" s="27">
        <v>0.2741</v>
      </c>
      <c r="E204" s="27">
        <v>1.0</v>
      </c>
      <c r="F204" s="27">
        <v>1.0</v>
      </c>
      <c r="H204" s="27">
        <v>0.0</v>
      </c>
      <c r="I204" s="27">
        <v>2.0</v>
      </c>
      <c r="J204" s="27">
        <v>3.0</v>
      </c>
      <c r="K204" s="25" t="s">
        <v>344</v>
      </c>
      <c r="L204" s="28">
        <v>42193.0</v>
      </c>
      <c r="M204" s="26" t="s">
        <v>75</v>
      </c>
      <c r="N204" s="27" t="s">
        <v>326</v>
      </c>
      <c r="O204" s="26">
        <v>1.0</v>
      </c>
    </row>
    <row r="205" ht="15.75" customHeight="1">
      <c r="A205" s="25" t="s">
        <v>79</v>
      </c>
      <c r="B205" s="27">
        <v>0.5223</v>
      </c>
      <c r="C205" s="27"/>
      <c r="D205" s="27">
        <v>0.2749</v>
      </c>
      <c r="E205" s="27">
        <v>1.0</v>
      </c>
      <c r="F205" s="27">
        <v>1.0</v>
      </c>
      <c r="H205" s="27">
        <v>0.0</v>
      </c>
      <c r="I205" s="27">
        <v>2.0</v>
      </c>
      <c r="J205" s="27">
        <v>3.0</v>
      </c>
      <c r="K205" s="25" t="s">
        <v>345</v>
      </c>
      <c r="L205" s="28">
        <v>42193.0</v>
      </c>
      <c r="M205" s="26" t="s">
        <v>75</v>
      </c>
      <c r="N205" s="27" t="s">
        <v>326</v>
      </c>
      <c r="O205" s="26">
        <v>1.0</v>
      </c>
    </row>
    <row r="206" ht="15.75" customHeight="1">
      <c r="A206" s="25" t="s">
        <v>209</v>
      </c>
      <c r="B206" s="27">
        <v>0.001</v>
      </c>
      <c r="C206" s="11">
        <f>AVERAGE(B206:B207)</f>
        <v>0.0011</v>
      </c>
      <c r="D206" s="27">
        <v>8.0E-4</v>
      </c>
      <c r="E206" s="27">
        <v>1.0</v>
      </c>
      <c r="F206" s="27">
        <v>1.0</v>
      </c>
      <c r="G206" s="27"/>
      <c r="H206" s="27">
        <v>0.0</v>
      </c>
      <c r="I206" s="27">
        <v>6.0</v>
      </c>
      <c r="J206" s="27">
        <v>0.0</v>
      </c>
      <c r="K206" s="25" t="s">
        <v>346</v>
      </c>
      <c r="L206" s="28">
        <v>42193.0</v>
      </c>
      <c r="M206" s="27" t="s">
        <v>75</v>
      </c>
      <c r="N206" s="27" t="s">
        <v>326</v>
      </c>
      <c r="O206" s="26">
        <v>1.0</v>
      </c>
    </row>
    <row r="207" ht="15.75" customHeight="1">
      <c r="A207" s="25" t="s">
        <v>211</v>
      </c>
      <c r="B207" s="27">
        <v>0.0012</v>
      </c>
      <c r="C207" s="27"/>
      <c r="D207" s="27">
        <v>9.0E-4</v>
      </c>
      <c r="E207" s="27">
        <v>1.0</v>
      </c>
      <c r="F207" s="27">
        <v>1.0</v>
      </c>
      <c r="H207" s="27">
        <v>-17.11</v>
      </c>
      <c r="I207" s="27">
        <v>6.0</v>
      </c>
      <c r="J207" s="27">
        <v>0.0</v>
      </c>
      <c r="K207" s="25" t="s">
        <v>347</v>
      </c>
      <c r="L207" s="28">
        <v>42193.0</v>
      </c>
      <c r="M207" s="26" t="s">
        <v>75</v>
      </c>
      <c r="N207" s="27" t="s">
        <v>326</v>
      </c>
      <c r="O207" s="26">
        <v>1.0</v>
      </c>
    </row>
    <row r="208" ht="15.75" customHeight="1">
      <c r="A208" s="25" t="s">
        <v>72</v>
      </c>
      <c r="B208" s="27">
        <v>-5.0E-4</v>
      </c>
      <c r="C208" s="27"/>
      <c r="D208" s="27">
        <v>0.0</v>
      </c>
      <c r="E208" s="27">
        <v>1.0</v>
      </c>
      <c r="F208" s="27">
        <v>1.0</v>
      </c>
      <c r="G208" s="25" t="s">
        <v>73</v>
      </c>
      <c r="H208" s="27">
        <v>0.0</v>
      </c>
      <c r="I208" s="27">
        <v>1.0</v>
      </c>
      <c r="J208" s="27">
        <v>3.0</v>
      </c>
      <c r="K208" s="25" t="s">
        <v>348</v>
      </c>
      <c r="L208" s="28">
        <v>42193.0</v>
      </c>
      <c r="M208" s="26" t="s">
        <v>75</v>
      </c>
      <c r="N208" s="27" t="s">
        <v>326</v>
      </c>
      <c r="O208" s="26">
        <v>1.0</v>
      </c>
    </row>
    <row r="209" ht="15.75" customHeight="1">
      <c r="A209" s="25" t="s">
        <v>72</v>
      </c>
      <c r="B209" s="27">
        <v>-3.0E-4</v>
      </c>
      <c r="C209" s="27"/>
      <c r="D209" s="27">
        <v>1.0E-4</v>
      </c>
      <c r="E209" s="27">
        <v>1.0</v>
      </c>
      <c r="F209" s="27">
        <v>1.0</v>
      </c>
      <c r="G209" s="25" t="s">
        <v>73</v>
      </c>
      <c r="H209" s="27">
        <v>0.0</v>
      </c>
      <c r="I209" s="27">
        <v>1.0</v>
      </c>
      <c r="J209" s="27">
        <v>3.0</v>
      </c>
      <c r="K209" s="25" t="s">
        <v>349</v>
      </c>
      <c r="L209" s="28">
        <v>42193.0</v>
      </c>
      <c r="M209" s="26" t="s">
        <v>75</v>
      </c>
      <c r="N209" s="27" t="s">
        <v>326</v>
      </c>
      <c r="O209" s="26">
        <v>1.0</v>
      </c>
    </row>
    <row r="210" ht="15.75" customHeight="1">
      <c r="A210" s="25" t="s">
        <v>79</v>
      </c>
      <c r="B210" s="27">
        <v>0.5242</v>
      </c>
      <c r="C210" s="27"/>
      <c r="D210" s="27">
        <v>0.2759</v>
      </c>
      <c r="E210" s="27">
        <v>1.0</v>
      </c>
      <c r="F210" s="27">
        <v>1.0</v>
      </c>
      <c r="H210" s="27">
        <v>0.0</v>
      </c>
      <c r="I210" s="27">
        <v>2.0</v>
      </c>
      <c r="J210" s="27">
        <v>3.0</v>
      </c>
      <c r="K210" s="25" t="s">
        <v>350</v>
      </c>
      <c r="L210" s="28">
        <v>42193.0</v>
      </c>
      <c r="M210" s="26" t="s">
        <v>75</v>
      </c>
      <c r="N210" s="27" t="s">
        <v>326</v>
      </c>
      <c r="O210" s="26">
        <v>1.0</v>
      </c>
    </row>
    <row r="211" ht="15.75" customHeight="1">
      <c r="A211" s="25" t="s">
        <v>79</v>
      </c>
      <c r="B211" s="27">
        <v>0.5246</v>
      </c>
      <c r="C211" s="27"/>
      <c r="D211" s="27">
        <v>0.2761</v>
      </c>
      <c r="E211" s="27">
        <v>1.0</v>
      </c>
      <c r="F211" s="27">
        <v>1.0</v>
      </c>
      <c r="H211" s="27">
        <v>0.0</v>
      </c>
      <c r="I211" s="27">
        <v>2.0</v>
      </c>
      <c r="J211" s="27">
        <v>3.0</v>
      </c>
      <c r="K211" s="25" t="s">
        <v>351</v>
      </c>
      <c r="L211" s="28">
        <v>42193.0</v>
      </c>
      <c r="M211" s="26" t="s">
        <v>75</v>
      </c>
      <c r="N211" s="27" t="s">
        <v>326</v>
      </c>
      <c r="O211" s="26">
        <v>1.0</v>
      </c>
    </row>
    <row r="212" ht="15.75" customHeight="1">
      <c r="A212" s="25" t="s">
        <v>72</v>
      </c>
      <c r="B212" s="27">
        <v>0.0</v>
      </c>
      <c r="C212" s="27"/>
      <c r="D212" s="27">
        <v>1.0E-4</v>
      </c>
      <c r="E212" s="27">
        <v>1.0</v>
      </c>
      <c r="F212" s="27">
        <v>1.0</v>
      </c>
      <c r="G212" s="25" t="s">
        <v>73</v>
      </c>
      <c r="H212" s="27">
        <v>0.0</v>
      </c>
      <c r="I212" s="27">
        <v>1.0</v>
      </c>
      <c r="J212" s="27">
        <v>3.0</v>
      </c>
      <c r="K212" s="25" t="s">
        <v>352</v>
      </c>
      <c r="L212" s="28">
        <v>42192.0</v>
      </c>
      <c r="M212" s="26" t="s">
        <v>75</v>
      </c>
      <c r="N212" s="26" t="s">
        <v>353</v>
      </c>
      <c r="O212" s="26">
        <v>1.0</v>
      </c>
    </row>
    <row r="213" ht="15.75" customHeight="1">
      <c r="A213" s="25" t="s">
        <v>72</v>
      </c>
      <c r="B213" s="27">
        <v>3.0E-4</v>
      </c>
      <c r="C213" s="27"/>
      <c r="D213" s="27">
        <v>3.0E-4</v>
      </c>
      <c r="E213" s="27">
        <v>1.0</v>
      </c>
      <c r="F213" s="27">
        <v>1.0</v>
      </c>
      <c r="H213" s="27">
        <v>0.0</v>
      </c>
      <c r="I213" s="27">
        <v>1.0</v>
      </c>
      <c r="J213" s="27">
        <v>3.0</v>
      </c>
      <c r="K213" s="25" t="s">
        <v>354</v>
      </c>
      <c r="L213" s="28">
        <v>42192.0</v>
      </c>
      <c r="M213" s="26" t="s">
        <v>75</v>
      </c>
      <c r="N213" s="26" t="s">
        <v>353</v>
      </c>
      <c r="O213" s="26">
        <v>1.0</v>
      </c>
    </row>
    <row r="214" ht="15.75" customHeight="1">
      <c r="A214" s="25" t="s">
        <v>79</v>
      </c>
      <c r="B214" s="27">
        <v>0.4993</v>
      </c>
      <c r="C214" s="27"/>
      <c r="D214" s="27">
        <v>0.2596</v>
      </c>
      <c r="E214" s="27">
        <v>1.0</v>
      </c>
      <c r="F214" s="27">
        <v>1.0</v>
      </c>
      <c r="H214" s="27">
        <v>0.0</v>
      </c>
      <c r="I214" s="27">
        <v>2.0</v>
      </c>
      <c r="J214" s="27">
        <v>3.0</v>
      </c>
      <c r="K214" s="25" t="s">
        <v>355</v>
      </c>
      <c r="L214" s="28">
        <v>42192.0</v>
      </c>
      <c r="M214" s="26" t="s">
        <v>75</v>
      </c>
      <c r="N214" s="26" t="s">
        <v>353</v>
      </c>
      <c r="O214" s="26">
        <v>1.0</v>
      </c>
    </row>
    <row r="215" ht="15.75" customHeight="1">
      <c r="A215" s="25" t="s">
        <v>79</v>
      </c>
      <c r="B215" s="27">
        <v>0.4973</v>
      </c>
      <c r="C215" s="27"/>
      <c r="D215" s="27">
        <v>0.2586</v>
      </c>
      <c r="E215" s="27">
        <v>1.0</v>
      </c>
      <c r="F215" s="27">
        <v>1.0</v>
      </c>
      <c r="H215" s="27">
        <v>0.0</v>
      </c>
      <c r="I215" s="27">
        <v>2.0</v>
      </c>
      <c r="J215" s="27">
        <v>3.0</v>
      </c>
      <c r="K215" s="25" t="s">
        <v>356</v>
      </c>
      <c r="L215" s="28">
        <v>42192.0</v>
      </c>
      <c r="M215" s="26" t="s">
        <v>75</v>
      </c>
      <c r="N215" s="26" t="s">
        <v>353</v>
      </c>
      <c r="O215" s="26">
        <v>1.0</v>
      </c>
    </row>
    <row r="216" ht="15.75" customHeight="1">
      <c r="A216" s="25" t="s">
        <v>129</v>
      </c>
      <c r="B216" s="27">
        <v>0.0765</v>
      </c>
      <c r="C216" s="11">
        <f>AVERAGE(B216:B217)</f>
        <v>0.077</v>
      </c>
      <c r="D216" s="27">
        <v>0.0399</v>
      </c>
      <c r="E216" s="27">
        <v>1.0</v>
      </c>
      <c r="F216" s="27">
        <v>1.0</v>
      </c>
      <c r="H216" s="27">
        <v>0.0</v>
      </c>
      <c r="I216" s="27">
        <v>3.0</v>
      </c>
      <c r="J216" s="27">
        <v>0.0</v>
      </c>
      <c r="K216" s="25" t="s">
        <v>357</v>
      </c>
      <c r="L216" s="28">
        <v>42192.0</v>
      </c>
      <c r="M216" s="26" t="s">
        <v>75</v>
      </c>
      <c r="N216" s="26" t="s">
        <v>353</v>
      </c>
      <c r="O216" s="26">
        <v>1.0</v>
      </c>
    </row>
    <row r="217" ht="15.75" customHeight="1">
      <c r="A217" s="25" t="s">
        <v>131</v>
      </c>
      <c r="B217" s="27">
        <v>0.0775</v>
      </c>
      <c r="C217" s="27"/>
      <c r="D217" s="27">
        <v>0.0404</v>
      </c>
      <c r="E217" s="27">
        <v>1.0</v>
      </c>
      <c r="F217" s="27">
        <v>1.0</v>
      </c>
      <c r="H217" s="27">
        <v>-1.25</v>
      </c>
      <c r="I217" s="27">
        <v>3.0</v>
      </c>
      <c r="J217" s="27">
        <v>0.0</v>
      </c>
      <c r="K217" s="25" t="s">
        <v>358</v>
      </c>
      <c r="L217" s="28">
        <v>42192.0</v>
      </c>
      <c r="M217" s="26" t="s">
        <v>75</v>
      </c>
      <c r="N217" s="26" t="s">
        <v>353</v>
      </c>
      <c r="O217" s="26">
        <v>1.0</v>
      </c>
    </row>
    <row r="218" ht="15.75" customHeight="1">
      <c r="A218" s="25" t="s">
        <v>359</v>
      </c>
      <c r="B218" s="27">
        <v>1.1271</v>
      </c>
      <c r="C218" s="27"/>
      <c r="D218" s="27">
        <v>0.5859</v>
      </c>
      <c r="E218" s="27">
        <v>1.0</v>
      </c>
      <c r="F218" s="27">
        <v>1.0</v>
      </c>
      <c r="G218" s="25" t="s">
        <v>84</v>
      </c>
      <c r="H218" s="27">
        <v>0.0</v>
      </c>
      <c r="I218" s="27">
        <v>4.0</v>
      </c>
      <c r="J218" s="27">
        <v>0.0</v>
      </c>
      <c r="K218" s="25" t="s">
        <v>360</v>
      </c>
      <c r="L218" s="28">
        <v>42192.0</v>
      </c>
      <c r="M218" s="26" t="s">
        <v>75</v>
      </c>
      <c r="N218" s="26" t="s">
        <v>353</v>
      </c>
      <c r="O218" s="26">
        <v>1.0</v>
      </c>
    </row>
    <row r="219" ht="15.75" customHeight="1">
      <c r="A219" s="25" t="s">
        <v>361</v>
      </c>
      <c r="B219" s="27">
        <v>1.13</v>
      </c>
      <c r="C219" s="27"/>
      <c r="D219" s="27">
        <v>0.5874</v>
      </c>
      <c r="E219" s="27">
        <v>1.0</v>
      </c>
      <c r="F219" s="27">
        <v>1.0</v>
      </c>
      <c r="G219" s="25" t="s">
        <v>84</v>
      </c>
      <c r="H219" s="27">
        <v>-0.26</v>
      </c>
      <c r="I219" s="27">
        <v>4.0</v>
      </c>
      <c r="J219" s="27">
        <v>0.0</v>
      </c>
      <c r="K219" s="25" t="s">
        <v>362</v>
      </c>
      <c r="L219" s="28">
        <v>42192.0</v>
      </c>
      <c r="M219" s="26" t="s">
        <v>75</v>
      </c>
      <c r="N219" s="26" t="s">
        <v>353</v>
      </c>
      <c r="O219" s="26">
        <v>1.0</v>
      </c>
    </row>
    <row r="220" ht="15.75" customHeight="1">
      <c r="A220" s="25" t="s">
        <v>359</v>
      </c>
      <c r="B220" s="27">
        <v>1.1598</v>
      </c>
      <c r="C220" s="11">
        <f>AVERAGE(B220:B221)</f>
        <v>1.16055</v>
      </c>
      <c r="D220" s="27">
        <v>0.3015</v>
      </c>
      <c r="E220" s="27">
        <v>2.0</v>
      </c>
      <c r="F220" s="27">
        <v>1.0</v>
      </c>
      <c r="G220" s="25" t="s">
        <v>87</v>
      </c>
      <c r="H220" s="27">
        <v>0.0</v>
      </c>
      <c r="I220" s="27">
        <v>4.0</v>
      </c>
      <c r="J220" s="27">
        <v>0.0</v>
      </c>
      <c r="K220" s="25" t="s">
        <v>363</v>
      </c>
      <c r="L220" s="28">
        <v>42192.0</v>
      </c>
      <c r="M220" s="26" t="s">
        <v>75</v>
      </c>
      <c r="N220" s="26" t="s">
        <v>353</v>
      </c>
      <c r="O220" s="26">
        <v>1.0</v>
      </c>
    </row>
    <row r="221" ht="15.75" customHeight="1">
      <c r="A221" s="25" t="s">
        <v>361</v>
      </c>
      <c r="B221" s="27">
        <v>1.1613</v>
      </c>
      <c r="C221" s="27"/>
      <c r="D221" s="27">
        <v>0.3019</v>
      </c>
      <c r="E221" s="27">
        <v>2.0</v>
      </c>
      <c r="F221" s="27">
        <v>1.0</v>
      </c>
      <c r="G221" s="25" t="s">
        <v>87</v>
      </c>
      <c r="H221" s="27">
        <v>-0.13</v>
      </c>
      <c r="I221" s="27">
        <v>4.0</v>
      </c>
      <c r="J221" s="27">
        <v>0.0</v>
      </c>
      <c r="K221" s="25" t="s">
        <v>364</v>
      </c>
      <c r="L221" s="28">
        <v>42192.0</v>
      </c>
      <c r="M221" s="26" t="s">
        <v>75</v>
      </c>
      <c r="N221" s="26" t="s">
        <v>353</v>
      </c>
      <c r="O221" s="26">
        <v>1.0</v>
      </c>
    </row>
    <row r="222" ht="15.75" customHeight="1">
      <c r="A222" s="25" t="s">
        <v>365</v>
      </c>
      <c r="B222" s="27">
        <v>0.0638</v>
      </c>
      <c r="C222" s="11">
        <f>AVERAGE(B222:B223)</f>
        <v>0.0644</v>
      </c>
      <c r="D222" s="27">
        <v>0.0333</v>
      </c>
      <c r="E222" s="27">
        <v>1.0</v>
      </c>
      <c r="F222" s="27">
        <v>1.0</v>
      </c>
      <c r="H222" s="27">
        <v>0.0</v>
      </c>
      <c r="I222" s="27">
        <v>5.0</v>
      </c>
      <c r="J222" s="27">
        <v>0.0</v>
      </c>
      <c r="K222" s="25" t="s">
        <v>366</v>
      </c>
      <c r="L222" s="28">
        <v>42192.0</v>
      </c>
      <c r="M222" s="26" t="s">
        <v>75</v>
      </c>
      <c r="N222" s="26" t="s">
        <v>353</v>
      </c>
      <c r="O222" s="26">
        <v>1.0</v>
      </c>
    </row>
    <row r="223" ht="15.75" customHeight="1">
      <c r="A223" s="25" t="s">
        <v>367</v>
      </c>
      <c r="B223" s="27">
        <v>0.065</v>
      </c>
      <c r="C223" s="27"/>
      <c r="D223" s="27">
        <v>0.0339</v>
      </c>
      <c r="E223" s="27">
        <v>1.0</v>
      </c>
      <c r="F223" s="27">
        <v>1.0</v>
      </c>
      <c r="H223" s="27">
        <v>-1.79</v>
      </c>
      <c r="I223" s="27">
        <v>5.0</v>
      </c>
      <c r="J223" s="27">
        <v>0.0</v>
      </c>
      <c r="K223" s="25" t="s">
        <v>368</v>
      </c>
      <c r="L223" s="28">
        <v>42192.0</v>
      </c>
      <c r="M223" s="26" t="s">
        <v>75</v>
      </c>
      <c r="N223" s="26" t="s">
        <v>353</v>
      </c>
      <c r="O223" s="26">
        <v>1.0</v>
      </c>
    </row>
    <row r="224" ht="15.75" customHeight="1">
      <c r="A224" s="25" t="s">
        <v>147</v>
      </c>
      <c r="B224" s="27">
        <v>0.0517</v>
      </c>
      <c r="C224" s="11">
        <f>AVERAGE(B224:B225)</f>
        <v>0.052</v>
      </c>
      <c r="D224" s="27">
        <v>0.027</v>
      </c>
      <c r="E224" s="27">
        <v>1.0</v>
      </c>
      <c r="F224" s="27">
        <v>1.0</v>
      </c>
      <c r="H224" s="27">
        <v>0.0</v>
      </c>
      <c r="I224" s="27">
        <v>6.0</v>
      </c>
      <c r="J224" s="27">
        <v>0.0</v>
      </c>
      <c r="K224" s="25" t="s">
        <v>369</v>
      </c>
      <c r="L224" s="28">
        <v>42192.0</v>
      </c>
      <c r="M224" s="26" t="s">
        <v>75</v>
      </c>
      <c r="N224" s="26" t="s">
        <v>353</v>
      </c>
      <c r="O224" s="26">
        <v>1.0</v>
      </c>
    </row>
    <row r="225" ht="15.75" customHeight="1">
      <c r="A225" s="25" t="s">
        <v>145</v>
      </c>
      <c r="B225" s="27">
        <v>0.0523</v>
      </c>
      <c r="C225" s="27"/>
      <c r="D225" s="27">
        <v>0.0273</v>
      </c>
      <c r="E225" s="27">
        <v>1.0</v>
      </c>
      <c r="F225" s="27">
        <v>1.0</v>
      </c>
      <c r="H225" s="27">
        <v>-1.11</v>
      </c>
      <c r="I225" s="27">
        <v>6.0</v>
      </c>
      <c r="J225" s="27">
        <v>0.0</v>
      </c>
      <c r="K225" s="25" t="s">
        <v>370</v>
      </c>
      <c r="L225" s="28">
        <v>42192.0</v>
      </c>
      <c r="M225" s="26" t="s">
        <v>75</v>
      </c>
      <c r="N225" s="26" t="s">
        <v>353</v>
      </c>
      <c r="O225" s="26">
        <v>1.0</v>
      </c>
    </row>
    <row r="226" ht="15.75" customHeight="1">
      <c r="A226" s="25" t="s">
        <v>162</v>
      </c>
      <c r="B226" s="27">
        <v>0.0442</v>
      </c>
      <c r="C226" s="11">
        <f>AVERAGE(B226:B227)</f>
        <v>0.0445</v>
      </c>
      <c r="D226" s="27">
        <v>0.0231</v>
      </c>
      <c r="E226" s="27">
        <v>1.0</v>
      </c>
      <c r="F226" s="27">
        <v>1.0</v>
      </c>
      <c r="H226" s="27">
        <v>0.0</v>
      </c>
      <c r="I226" s="27">
        <v>7.0</v>
      </c>
      <c r="J226" s="27">
        <v>0.0</v>
      </c>
      <c r="K226" s="25" t="s">
        <v>371</v>
      </c>
      <c r="L226" s="28">
        <v>42192.0</v>
      </c>
      <c r="M226" s="26" t="s">
        <v>75</v>
      </c>
      <c r="N226" s="26" t="s">
        <v>353</v>
      </c>
      <c r="O226" s="26">
        <v>1.0</v>
      </c>
    </row>
    <row r="227" ht="15.75" customHeight="1">
      <c r="A227" s="25" t="s">
        <v>160</v>
      </c>
      <c r="B227" s="27">
        <v>0.0448</v>
      </c>
      <c r="C227" s="27"/>
      <c r="D227" s="27">
        <v>0.0234</v>
      </c>
      <c r="E227" s="27">
        <v>1.0</v>
      </c>
      <c r="F227" s="27">
        <v>1.0</v>
      </c>
      <c r="H227" s="27">
        <v>-1.3</v>
      </c>
      <c r="I227" s="27">
        <v>7.0</v>
      </c>
      <c r="J227" s="27">
        <v>0.0</v>
      </c>
      <c r="K227" s="25" t="s">
        <v>372</v>
      </c>
      <c r="L227" s="28">
        <v>42192.0</v>
      </c>
      <c r="M227" s="26" t="s">
        <v>75</v>
      </c>
      <c r="N227" s="26" t="s">
        <v>353</v>
      </c>
      <c r="O227" s="26">
        <v>1.0</v>
      </c>
    </row>
    <row r="228" ht="15.75" customHeight="1">
      <c r="A228" s="25" t="s">
        <v>162</v>
      </c>
      <c r="B228" s="27">
        <v>0.0454</v>
      </c>
      <c r="C228" s="27"/>
      <c r="D228" s="27">
        <v>0.0237</v>
      </c>
      <c r="E228" s="27">
        <v>1.0</v>
      </c>
      <c r="F228" s="27">
        <v>1.0</v>
      </c>
      <c r="H228" s="27">
        <v>0.0</v>
      </c>
      <c r="I228" s="27">
        <v>7.0</v>
      </c>
      <c r="J228" s="27">
        <v>0.0</v>
      </c>
      <c r="K228" s="25" t="s">
        <v>373</v>
      </c>
      <c r="L228" s="28">
        <v>42192.0</v>
      </c>
      <c r="M228" s="26" t="s">
        <v>75</v>
      </c>
      <c r="N228" s="26" t="s">
        <v>353</v>
      </c>
      <c r="O228" s="26">
        <v>1.0</v>
      </c>
    </row>
    <row r="229" ht="15.75" customHeight="1">
      <c r="A229" s="25" t="s">
        <v>160</v>
      </c>
      <c r="B229" s="27">
        <v>0.0457</v>
      </c>
      <c r="C229" s="27"/>
      <c r="D229" s="27">
        <v>0.0239</v>
      </c>
      <c r="E229" s="27">
        <v>1.0</v>
      </c>
      <c r="F229" s="27">
        <v>1.0</v>
      </c>
      <c r="H229" s="27">
        <v>-0.84</v>
      </c>
      <c r="I229" s="27">
        <v>7.0</v>
      </c>
      <c r="J229" s="27">
        <v>0.0</v>
      </c>
      <c r="K229" s="25" t="s">
        <v>374</v>
      </c>
      <c r="L229" s="28">
        <v>42192.0</v>
      </c>
      <c r="M229" s="26" t="s">
        <v>75</v>
      </c>
      <c r="N229" s="26" t="s">
        <v>353</v>
      </c>
      <c r="O229" s="26">
        <v>1.0</v>
      </c>
    </row>
    <row r="230" ht="15.75" customHeight="1">
      <c r="A230" s="25" t="s">
        <v>166</v>
      </c>
      <c r="B230" s="27">
        <v>0.7304</v>
      </c>
      <c r="C230" s="11">
        <f>AVERAGE(B230:B231)</f>
        <v>0.76195</v>
      </c>
      <c r="D230" s="27">
        <v>0.3797</v>
      </c>
      <c r="E230" s="27">
        <v>1.0</v>
      </c>
      <c r="F230" s="27">
        <v>1.0</v>
      </c>
      <c r="H230" s="27">
        <v>0.0</v>
      </c>
      <c r="I230" s="27">
        <v>8.0</v>
      </c>
      <c r="J230" s="27">
        <v>0.0</v>
      </c>
      <c r="K230" s="25" t="s">
        <v>375</v>
      </c>
      <c r="L230" s="28">
        <v>42192.0</v>
      </c>
      <c r="M230" s="26" t="s">
        <v>75</v>
      </c>
      <c r="N230" s="26" t="s">
        <v>353</v>
      </c>
      <c r="O230" s="26">
        <v>1.0</v>
      </c>
    </row>
    <row r="231" ht="15.75" customHeight="1">
      <c r="A231" s="25" t="s">
        <v>168</v>
      </c>
      <c r="B231" s="27">
        <v>0.7935</v>
      </c>
      <c r="C231" s="27"/>
      <c r="D231" s="27">
        <v>0.4125</v>
      </c>
      <c r="E231" s="27">
        <v>1.0</v>
      </c>
      <c r="F231" s="27">
        <v>1.0</v>
      </c>
      <c r="H231" s="27">
        <v>-8.28</v>
      </c>
      <c r="I231" s="27">
        <v>8.0</v>
      </c>
      <c r="J231" s="27">
        <v>0.0</v>
      </c>
      <c r="K231" s="25" t="s">
        <v>376</v>
      </c>
      <c r="L231" s="28">
        <v>42192.0</v>
      </c>
      <c r="M231" s="26" t="s">
        <v>75</v>
      </c>
      <c r="N231" s="26" t="s">
        <v>353</v>
      </c>
      <c r="O231" s="26">
        <v>1.0</v>
      </c>
    </row>
    <row r="232" ht="15.75" customHeight="1">
      <c r="A232" s="25" t="s">
        <v>172</v>
      </c>
      <c r="B232" s="27">
        <v>0.0209</v>
      </c>
      <c r="C232" s="11">
        <f>AVERAGE(B232:B233,B242,B243,B248)</f>
        <v>0.03966</v>
      </c>
      <c r="D232" s="27">
        <v>0.011</v>
      </c>
      <c r="E232" s="27">
        <v>1.0</v>
      </c>
      <c r="F232" s="27">
        <v>1.0</v>
      </c>
      <c r="H232" s="27">
        <v>0.0</v>
      </c>
      <c r="I232" s="27">
        <v>9.0</v>
      </c>
      <c r="J232" s="27">
        <v>0.0</v>
      </c>
      <c r="K232" s="25" t="s">
        <v>377</v>
      </c>
      <c r="L232" s="28">
        <v>42192.0</v>
      </c>
      <c r="M232" s="26" t="s">
        <v>75</v>
      </c>
      <c r="N232" s="26" t="s">
        <v>353</v>
      </c>
      <c r="O232" s="26">
        <v>1.0</v>
      </c>
    </row>
    <row r="233" ht="15.75" customHeight="1">
      <c r="A233" s="25" t="s">
        <v>170</v>
      </c>
      <c r="B233" s="27">
        <v>0.1468</v>
      </c>
      <c r="C233" s="27"/>
      <c r="D233" s="27">
        <v>0.0764</v>
      </c>
      <c r="E233" s="27">
        <v>1.0</v>
      </c>
      <c r="F233" s="27">
        <v>1.0</v>
      </c>
      <c r="H233" s="27">
        <v>-150.09</v>
      </c>
      <c r="I233" s="27">
        <v>9.0</v>
      </c>
      <c r="J233" s="27">
        <v>0.0</v>
      </c>
      <c r="K233" s="25" t="s">
        <v>378</v>
      </c>
      <c r="L233" s="28">
        <v>42192.0</v>
      </c>
      <c r="M233" s="26" t="s">
        <v>75</v>
      </c>
      <c r="N233" s="26" t="s">
        <v>353</v>
      </c>
      <c r="O233" s="26">
        <v>1.0</v>
      </c>
    </row>
    <row r="234" ht="15.75" customHeight="1">
      <c r="A234" s="25" t="s">
        <v>72</v>
      </c>
      <c r="B234" s="27">
        <v>0.0153</v>
      </c>
      <c r="C234" s="27"/>
      <c r="D234" s="27">
        <v>0.0081</v>
      </c>
      <c r="E234" s="27">
        <v>1.0</v>
      </c>
      <c r="F234" s="27">
        <v>1.0</v>
      </c>
      <c r="H234" s="27">
        <v>0.0</v>
      </c>
      <c r="I234" s="27">
        <v>1.0</v>
      </c>
      <c r="J234" s="27">
        <v>3.0</v>
      </c>
      <c r="K234" s="25" t="s">
        <v>379</v>
      </c>
      <c r="L234" s="28">
        <v>42192.0</v>
      </c>
      <c r="M234" s="26" t="s">
        <v>75</v>
      </c>
      <c r="N234" s="26" t="s">
        <v>353</v>
      </c>
      <c r="O234" s="26">
        <v>1.0</v>
      </c>
    </row>
    <row r="235" ht="15.75" customHeight="1">
      <c r="A235" s="25" t="s">
        <v>72</v>
      </c>
      <c r="B235" s="27">
        <v>0.0246</v>
      </c>
      <c r="C235" s="27"/>
      <c r="D235" s="27">
        <v>0.0129</v>
      </c>
      <c r="E235" s="27">
        <v>1.0</v>
      </c>
      <c r="F235" s="27">
        <v>1.0</v>
      </c>
      <c r="H235" s="27">
        <v>0.0</v>
      </c>
      <c r="I235" s="27">
        <v>1.0</v>
      </c>
      <c r="J235" s="27">
        <v>3.0</v>
      </c>
      <c r="K235" s="25" t="s">
        <v>380</v>
      </c>
      <c r="L235" s="28">
        <v>42192.0</v>
      </c>
      <c r="M235" s="26" t="s">
        <v>75</v>
      </c>
      <c r="N235" s="26" t="s">
        <v>353</v>
      </c>
      <c r="O235" s="26">
        <v>1.0</v>
      </c>
    </row>
    <row r="236" ht="15.75" customHeight="1">
      <c r="A236" s="25" t="s">
        <v>79</v>
      </c>
      <c r="B236" s="27">
        <v>0.5301</v>
      </c>
      <c r="C236" s="27"/>
      <c r="D236" s="27">
        <v>0.2756</v>
      </c>
      <c r="E236" s="27">
        <v>1.0</v>
      </c>
      <c r="F236" s="27">
        <v>1.0</v>
      </c>
      <c r="H236" s="27">
        <v>0.0</v>
      </c>
      <c r="I236" s="27">
        <v>2.0</v>
      </c>
      <c r="J236" s="27">
        <v>3.0</v>
      </c>
      <c r="K236" s="25" t="s">
        <v>381</v>
      </c>
      <c r="L236" s="28">
        <v>42192.0</v>
      </c>
      <c r="M236" s="26" t="s">
        <v>75</v>
      </c>
      <c r="N236" s="26" t="s">
        <v>353</v>
      </c>
      <c r="O236" s="26">
        <v>1.0</v>
      </c>
    </row>
    <row r="237" ht="15.75" customHeight="1">
      <c r="A237" s="25" t="s">
        <v>79</v>
      </c>
      <c r="B237" s="27">
        <v>0.5324</v>
      </c>
      <c r="C237" s="27"/>
      <c r="D237" s="27">
        <v>0.2768</v>
      </c>
      <c r="E237" s="27">
        <v>1.0</v>
      </c>
      <c r="F237" s="27">
        <v>1.0</v>
      </c>
      <c r="H237" s="27">
        <v>0.0</v>
      </c>
      <c r="I237" s="27">
        <v>2.0</v>
      </c>
      <c r="J237" s="27">
        <v>3.0</v>
      </c>
      <c r="K237" s="25" t="s">
        <v>382</v>
      </c>
      <c r="L237" s="28">
        <v>42192.0</v>
      </c>
      <c r="M237" s="26" t="s">
        <v>75</v>
      </c>
      <c r="N237" s="26" t="s">
        <v>353</v>
      </c>
      <c r="O237" s="26">
        <v>1.0</v>
      </c>
    </row>
    <row r="238" ht="15.75" customHeight="1">
      <c r="A238" s="25" t="s">
        <v>72</v>
      </c>
      <c r="B238" s="27">
        <v>0.0</v>
      </c>
      <c r="C238" s="27"/>
      <c r="D238" s="27">
        <v>1.0E-4</v>
      </c>
      <c r="E238" s="27">
        <v>1.0</v>
      </c>
      <c r="F238" s="27">
        <v>1.0</v>
      </c>
      <c r="G238" s="25" t="s">
        <v>73</v>
      </c>
      <c r="H238" s="27">
        <v>0.0</v>
      </c>
      <c r="I238" s="27">
        <v>1.0</v>
      </c>
      <c r="J238" s="27">
        <v>3.0</v>
      </c>
      <c r="K238" s="25" t="s">
        <v>383</v>
      </c>
      <c r="L238" s="28">
        <v>42192.0</v>
      </c>
      <c r="M238" s="26" t="s">
        <v>75</v>
      </c>
      <c r="N238" s="26" t="s">
        <v>353</v>
      </c>
      <c r="O238" s="26">
        <v>1.0</v>
      </c>
    </row>
    <row r="239" ht="15.75" customHeight="1">
      <c r="A239" s="25" t="s">
        <v>72</v>
      </c>
      <c r="B239" s="27">
        <v>9.0E-4</v>
      </c>
      <c r="C239" s="27"/>
      <c r="D239" s="27">
        <v>6.0E-4</v>
      </c>
      <c r="E239" s="27">
        <v>1.0</v>
      </c>
      <c r="F239" s="27">
        <v>1.0</v>
      </c>
      <c r="H239" s="27">
        <v>0.0</v>
      </c>
      <c r="I239" s="27">
        <v>1.0</v>
      </c>
      <c r="J239" s="27">
        <v>3.0</v>
      </c>
      <c r="K239" s="25" t="s">
        <v>384</v>
      </c>
      <c r="L239" s="28">
        <v>42192.0</v>
      </c>
      <c r="M239" s="26" t="s">
        <v>75</v>
      </c>
      <c r="N239" s="26" t="s">
        <v>353</v>
      </c>
      <c r="O239" s="26">
        <v>1.0</v>
      </c>
    </row>
    <row r="240" ht="15.75" customHeight="1">
      <c r="A240" s="25" t="s">
        <v>79</v>
      </c>
      <c r="B240" s="27">
        <v>0.5089</v>
      </c>
      <c r="C240" s="27"/>
      <c r="D240" s="27">
        <v>0.2646</v>
      </c>
      <c r="E240" s="27">
        <v>1.0</v>
      </c>
      <c r="F240" s="27">
        <v>1.0</v>
      </c>
      <c r="H240" s="27">
        <v>0.0</v>
      </c>
      <c r="I240" s="27">
        <v>2.0</v>
      </c>
      <c r="J240" s="27">
        <v>3.0</v>
      </c>
      <c r="K240" s="25" t="s">
        <v>385</v>
      </c>
      <c r="L240" s="28">
        <v>42192.0</v>
      </c>
      <c r="M240" s="26" t="s">
        <v>75</v>
      </c>
      <c r="N240" s="26" t="s">
        <v>353</v>
      </c>
      <c r="O240" s="26">
        <v>1.0</v>
      </c>
    </row>
    <row r="241" ht="15.75" customHeight="1">
      <c r="A241" s="25" t="s">
        <v>79</v>
      </c>
      <c r="B241" s="27">
        <v>0.5093</v>
      </c>
      <c r="C241" s="27"/>
      <c r="D241" s="27">
        <v>0.2648</v>
      </c>
      <c r="E241" s="27">
        <v>1.0</v>
      </c>
      <c r="F241" s="27">
        <v>1.0</v>
      </c>
      <c r="H241" s="27">
        <v>0.0</v>
      </c>
      <c r="I241" s="27">
        <v>2.0</v>
      </c>
      <c r="J241" s="27">
        <v>3.0</v>
      </c>
      <c r="K241" s="25" t="s">
        <v>386</v>
      </c>
      <c r="L241" s="28">
        <v>42192.0</v>
      </c>
      <c r="M241" s="26" t="s">
        <v>75</v>
      </c>
      <c r="N241" s="26" t="s">
        <v>353</v>
      </c>
      <c r="O241" s="26">
        <v>1.0</v>
      </c>
    </row>
    <row r="242" ht="15.75" customHeight="1">
      <c r="A242" s="25" t="s">
        <v>172</v>
      </c>
      <c r="B242" s="27">
        <v>0.0082</v>
      </c>
      <c r="C242" s="27"/>
      <c r="D242" s="27">
        <v>0.0044</v>
      </c>
      <c r="E242" s="27">
        <v>1.0</v>
      </c>
      <c r="F242" s="27">
        <v>1.0</v>
      </c>
      <c r="H242" s="27">
        <v>0.0</v>
      </c>
      <c r="I242" s="27">
        <v>9.0</v>
      </c>
      <c r="J242" s="27">
        <v>0.0</v>
      </c>
      <c r="K242" s="25" t="s">
        <v>387</v>
      </c>
      <c r="L242" s="28">
        <v>42192.0</v>
      </c>
      <c r="M242" s="26" t="s">
        <v>75</v>
      </c>
      <c r="N242" s="26" t="s">
        <v>353</v>
      </c>
      <c r="O242" s="26">
        <v>1.0</v>
      </c>
    </row>
    <row r="243" ht="15.75" customHeight="1">
      <c r="A243" s="25" t="s">
        <v>170</v>
      </c>
      <c r="B243" s="27">
        <v>0.0138</v>
      </c>
      <c r="C243" s="27"/>
      <c r="D243" s="27">
        <v>0.0073</v>
      </c>
      <c r="E243" s="27">
        <v>1.0</v>
      </c>
      <c r="F243" s="27">
        <v>1.0</v>
      </c>
      <c r="H243" s="27">
        <v>-50.65</v>
      </c>
      <c r="I243" s="27">
        <v>9.0</v>
      </c>
      <c r="J243" s="27">
        <v>0.0</v>
      </c>
      <c r="K243" s="25" t="s">
        <v>388</v>
      </c>
      <c r="L243" s="28">
        <v>42192.0</v>
      </c>
      <c r="M243" s="26" t="s">
        <v>75</v>
      </c>
      <c r="N243" s="26" t="s">
        <v>353</v>
      </c>
      <c r="O243" s="26">
        <v>1.0</v>
      </c>
    </row>
    <row r="244" ht="15.75" customHeight="1">
      <c r="A244" s="25" t="s">
        <v>72</v>
      </c>
      <c r="B244" s="27">
        <v>-4.0E-4</v>
      </c>
      <c r="C244" s="27"/>
      <c r="D244" s="27">
        <v>-1.0E-4</v>
      </c>
      <c r="E244" s="27">
        <v>1.0</v>
      </c>
      <c r="F244" s="27">
        <v>1.0</v>
      </c>
      <c r="G244" s="25" t="s">
        <v>117</v>
      </c>
      <c r="H244" s="27">
        <v>0.0</v>
      </c>
      <c r="I244" s="27">
        <v>1.0</v>
      </c>
      <c r="J244" s="27">
        <v>3.0</v>
      </c>
      <c r="K244" s="25" t="s">
        <v>389</v>
      </c>
      <c r="L244" s="28">
        <v>42192.0</v>
      </c>
      <c r="M244" s="26" t="s">
        <v>75</v>
      </c>
      <c r="N244" s="26" t="s">
        <v>353</v>
      </c>
      <c r="O244" s="26">
        <v>1.0</v>
      </c>
    </row>
    <row r="245" ht="15.75" customHeight="1">
      <c r="A245" s="25" t="s">
        <v>72</v>
      </c>
      <c r="B245" s="27">
        <v>-4.0E-4</v>
      </c>
      <c r="C245" s="27"/>
      <c r="D245" s="27">
        <v>-1.0E-4</v>
      </c>
      <c r="E245" s="27">
        <v>1.0</v>
      </c>
      <c r="F245" s="27">
        <v>1.0</v>
      </c>
      <c r="G245" s="25" t="s">
        <v>117</v>
      </c>
      <c r="H245" s="27">
        <v>0.0</v>
      </c>
      <c r="I245" s="27">
        <v>1.0</v>
      </c>
      <c r="J245" s="27">
        <v>3.0</v>
      </c>
      <c r="K245" s="25" t="s">
        <v>390</v>
      </c>
      <c r="L245" s="28">
        <v>42192.0</v>
      </c>
      <c r="M245" s="26" t="s">
        <v>75</v>
      </c>
      <c r="N245" s="26" t="s">
        <v>353</v>
      </c>
      <c r="O245" s="26">
        <v>1.0</v>
      </c>
    </row>
    <row r="246" ht="15.75" customHeight="1">
      <c r="A246" s="25" t="s">
        <v>79</v>
      </c>
      <c r="B246" s="27">
        <v>0.5087</v>
      </c>
      <c r="C246" s="27"/>
      <c r="D246" s="27">
        <v>0.2645</v>
      </c>
      <c r="E246" s="27">
        <v>1.0</v>
      </c>
      <c r="F246" s="27">
        <v>1.0</v>
      </c>
      <c r="H246" s="27">
        <v>0.0</v>
      </c>
      <c r="I246" s="27">
        <v>2.0</v>
      </c>
      <c r="J246" s="27">
        <v>3.0</v>
      </c>
      <c r="K246" s="25" t="s">
        <v>391</v>
      </c>
      <c r="L246" s="28">
        <v>42192.0</v>
      </c>
      <c r="M246" s="26" t="s">
        <v>75</v>
      </c>
      <c r="N246" s="26" t="s">
        <v>353</v>
      </c>
      <c r="O246" s="26">
        <v>1.0</v>
      </c>
    </row>
    <row r="247" ht="15.75" customHeight="1">
      <c r="A247" s="25" t="s">
        <v>79</v>
      </c>
      <c r="B247" s="27">
        <v>0.5091</v>
      </c>
      <c r="C247" s="27"/>
      <c r="D247" s="27">
        <v>0.2647</v>
      </c>
      <c r="E247" s="27">
        <v>1.0</v>
      </c>
      <c r="F247" s="27">
        <v>1.0</v>
      </c>
      <c r="H247" s="27">
        <v>0.0</v>
      </c>
      <c r="I247" s="27">
        <v>2.0</v>
      </c>
      <c r="J247" s="27">
        <v>3.0</v>
      </c>
      <c r="K247" s="25" t="s">
        <v>392</v>
      </c>
      <c r="L247" s="28">
        <v>42192.0</v>
      </c>
      <c r="M247" s="26" t="s">
        <v>75</v>
      </c>
      <c r="N247" s="26" t="s">
        <v>353</v>
      </c>
      <c r="O247" s="26">
        <v>1.0</v>
      </c>
    </row>
    <row r="248" ht="15.75" customHeight="1">
      <c r="A248" s="25" t="s">
        <v>172</v>
      </c>
      <c r="B248" s="27">
        <v>0.0086</v>
      </c>
      <c r="C248" s="27"/>
      <c r="D248" s="27">
        <v>0.0046</v>
      </c>
      <c r="E248" s="27">
        <v>1.0</v>
      </c>
      <c r="F248" s="27">
        <v>1.0</v>
      </c>
      <c r="H248" s="27">
        <v>0.0</v>
      </c>
      <c r="I248" s="27">
        <v>9.0</v>
      </c>
      <c r="J248" s="27">
        <v>0.0</v>
      </c>
      <c r="K248" s="25" t="s">
        <v>393</v>
      </c>
      <c r="L248" s="28">
        <v>42192.0</v>
      </c>
      <c r="M248" s="26" t="s">
        <v>75</v>
      </c>
      <c r="N248" s="26" t="s">
        <v>353</v>
      </c>
      <c r="O248" s="26">
        <v>1.0</v>
      </c>
    </row>
    <row r="249" ht="15.75" customHeight="1">
      <c r="A249" s="25" t="s">
        <v>178</v>
      </c>
      <c r="B249" s="27">
        <v>0.2143</v>
      </c>
      <c r="C249" s="27"/>
      <c r="D249" s="27">
        <v>0.1115</v>
      </c>
      <c r="E249" s="27">
        <v>1.0</v>
      </c>
      <c r="F249" s="27">
        <v>1.0</v>
      </c>
      <c r="H249" s="27">
        <v>0.0</v>
      </c>
      <c r="I249" s="27">
        <v>10.0</v>
      </c>
      <c r="J249" s="27">
        <v>0.0</v>
      </c>
      <c r="K249" s="25" t="s">
        <v>394</v>
      </c>
      <c r="L249" s="28">
        <v>42192.0</v>
      </c>
      <c r="M249" s="26" t="s">
        <v>75</v>
      </c>
      <c r="N249" s="26" t="s">
        <v>353</v>
      </c>
      <c r="O249" s="26">
        <v>1.0</v>
      </c>
    </row>
    <row r="250" ht="15.75" customHeight="1">
      <c r="A250" s="25" t="s">
        <v>176</v>
      </c>
      <c r="B250" s="27">
        <v>0.2657</v>
      </c>
      <c r="C250" s="27"/>
      <c r="D250" s="27">
        <v>0.1382</v>
      </c>
      <c r="E250" s="27">
        <v>1.0</v>
      </c>
      <c r="F250" s="27">
        <v>1.0</v>
      </c>
      <c r="H250" s="27">
        <v>-21.41</v>
      </c>
      <c r="I250" s="27">
        <v>10.0</v>
      </c>
      <c r="J250" s="27">
        <v>0.0</v>
      </c>
      <c r="K250" s="25" t="s">
        <v>395</v>
      </c>
      <c r="L250" s="28">
        <v>42192.0</v>
      </c>
      <c r="M250" s="26" t="s">
        <v>75</v>
      </c>
      <c r="N250" s="26" t="s">
        <v>353</v>
      </c>
      <c r="O250" s="26">
        <v>1.0</v>
      </c>
    </row>
    <row r="251" ht="15.75" customHeight="1">
      <c r="A251" s="25" t="s">
        <v>178</v>
      </c>
      <c r="B251" s="27">
        <v>0.2033</v>
      </c>
      <c r="C251" s="11">
        <f>AVERAGE(B251:B252)</f>
        <v>0.2038</v>
      </c>
      <c r="D251" s="27">
        <v>0.1058</v>
      </c>
      <c r="E251" s="27">
        <v>1.0</v>
      </c>
      <c r="F251" s="27">
        <v>1.0</v>
      </c>
      <c r="H251" s="27">
        <v>0.0</v>
      </c>
      <c r="I251" s="27">
        <v>10.0</v>
      </c>
      <c r="J251" s="27">
        <v>0.0</v>
      </c>
      <c r="K251" s="25" t="s">
        <v>396</v>
      </c>
      <c r="L251" s="28">
        <v>42192.0</v>
      </c>
      <c r="M251" s="26" t="s">
        <v>75</v>
      </c>
      <c r="N251" s="26" t="s">
        <v>353</v>
      </c>
      <c r="O251" s="26">
        <v>1.0</v>
      </c>
    </row>
    <row r="252" ht="15.75" customHeight="1">
      <c r="A252" s="25" t="s">
        <v>176</v>
      </c>
      <c r="B252" s="27">
        <v>0.2043</v>
      </c>
      <c r="C252" s="27"/>
      <c r="D252" s="27">
        <v>0.1063</v>
      </c>
      <c r="E252" s="27">
        <v>1.0</v>
      </c>
      <c r="F252" s="27">
        <v>1.0</v>
      </c>
      <c r="H252" s="27">
        <v>-0.47</v>
      </c>
      <c r="I252" s="27">
        <v>10.0</v>
      </c>
      <c r="J252" s="27">
        <v>0.0</v>
      </c>
      <c r="K252" s="25" t="s">
        <v>397</v>
      </c>
      <c r="L252" s="28">
        <v>42192.0</v>
      </c>
      <c r="M252" s="26" t="s">
        <v>75</v>
      </c>
      <c r="N252" s="26" t="s">
        <v>353</v>
      </c>
      <c r="O252" s="26">
        <v>1.0</v>
      </c>
    </row>
    <row r="253" ht="15.75" customHeight="1">
      <c r="A253" s="25" t="s">
        <v>184</v>
      </c>
      <c r="B253" s="27">
        <v>0.2089</v>
      </c>
      <c r="C253" s="27"/>
      <c r="D253" s="27">
        <v>0.1087</v>
      </c>
      <c r="E253" s="27">
        <v>1.0</v>
      </c>
      <c r="F253" s="27">
        <v>1.0</v>
      </c>
      <c r="H253" s="27">
        <v>0.0</v>
      </c>
      <c r="I253" s="27">
        <v>11.0</v>
      </c>
      <c r="J253" s="27">
        <v>0.0</v>
      </c>
      <c r="K253" s="25" t="s">
        <v>398</v>
      </c>
      <c r="L253" s="28">
        <v>42192.0</v>
      </c>
      <c r="M253" s="26" t="s">
        <v>75</v>
      </c>
      <c r="N253" s="26" t="s">
        <v>353</v>
      </c>
      <c r="O253" s="26">
        <v>1.0</v>
      </c>
    </row>
    <row r="254" ht="15.75" customHeight="1">
      <c r="A254" s="25" t="s">
        <v>182</v>
      </c>
      <c r="B254" s="27">
        <v>0.3315</v>
      </c>
      <c r="C254" s="27"/>
      <c r="D254" s="27">
        <v>0.1724</v>
      </c>
      <c r="E254" s="27">
        <v>1.0</v>
      </c>
      <c r="F254" s="27">
        <v>1.0</v>
      </c>
      <c r="H254" s="27">
        <v>-45.36</v>
      </c>
      <c r="I254" s="27">
        <v>11.0</v>
      </c>
      <c r="J254" s="27">
        <v>0.0</v>
      </c>
      <c r="K254" s="25" t="s">
        <v>399</v>
      </c>
      <c r="L254" s="28">
        <v>42192.0</v>
      </c>
      <c r="M254" s="26" t="s">
        <v>75</v>
      </c>
      <c r="N254" s="26" t="s">
        <v>353</v>
      </c>
      <c r="O254" s="26">
        <v>1.0</v>
      </c>
    </row>
    <row r="255" ht="15.75" customHeight="1">
      <c r="A255" s="25" t="s">
        <v>184</v>
      </c>
      <c r="B255" s="27">
        <v>0.2112</v>
      </c>
      <c r="C255" s="11">
        <f>AVERAGE(B255,B260)</f>
        <v>0.2114</v>
      </c>
      <c r="D255" s="27">
        <v>0.1099</v>
      </c>
      <c r="E255" s="27">
        <v>1.0</v>
      </c>
      <c r="F255" s="27">
        <v>1.0</v>
      </c>
      <c r="H255" s="27">
        <v>0.0</v>
      </c>
      <c r="I255" s="27">
        <v>11.0</v>
      </c>
      <c r="J255" s="27">
        <v>0.0</v>
      </c>
      <c r="K255" s="25" t="s">
        <v>400</v>
      </c>
      <c r="L255" s="28">
        <v>42192.0</v>
      </c>
      <c r="M255" s="26" t="s">
        <v>75</v>
      </c>
      <c r="N255" s="26" t="s">
        <v>353</v>
      </c>
      <c r="O255" s="26">
        <v>1.0</v>
      </c>
    </row>
    <row r="256" ht="15.75" customHeight="1">
      <c r="A256" s="25" t="s">
        <v>72</v>
      </c>
      <c r="B256" s="27">
        <v>3.0E-4</v>
      </c>
      <c r="C256" s="27"/>
      <c r="D256" s="27">
        <v>3.0E-4</v>
      </c>
      <c r="E256" s="27">
        <v>1.0</v>
      </c>
      <c r="F256" s="27">
        <v>1.0</v>
      </c>
      <c r="H256" s="27">
        <v>0.0</v>
      </c>
      <c r="I256" s="27">
        <v>1.0</v>
      </c>
      <c r="J256" s="27">
        <v>3.0</v>
      </c>
      <c r="K256" s="25" t="s">
        <v>401</v>
      </c>
      <c r="L256" s="28">
        <v>42192.0</v>
      </c>
      <c r="M256" s="26" t="s">
        <v>75</v>
      </c>
      <c r="N256" s="26" t="s">
        <v>353</v>
      </c>
      <c r="O256" s="26">
        <v>1.0</v>
      </c>
    </row>
    <row r="257" ht="15.75" customHeight="1">
      <c r="A257" s="25" t="s">
        <v>72</v>
      </c>
      <c r="B257" s="27">
        <v>0.0</v>
      </c>
      <c r="C257" s="27"/>
      <c r="D257" s="27">
        <v>1.0E-4</v>
      </c>
      <c r="E257" s="27">
        <v>1.0</v>
      </c>
      <c r="F257" s="27">
        <v>1.0</v>
      </c>
      <c r="G257" s="25" t="s">
        <v>73</v>
      </c>
      <c r="H257" s="27">
        <v>0.0</v>
      </c>
      <c r="I257" s="27">
        <v>1.0</v>
      </c>
      <c r="J257" s="27">
        <v>3.0</v>
      </c>
      <c r="K257" s="25" t="s">
        <v>402</v>
      </c>
      <c r="L257" s="28">
        <v>42192.0</v>
      </c>
      <c r="M257" s="26" t="s">
        <v>75</v>
      </c>
      <c r="N257" s="26" t="s">
        <v>353</v>
      </c>
      <c r="O257" s="26">
        <v>1.0</v>
      </c>
    </row>
    <row r="258" ht="15.75" customHeight="1">
      <c r="A258" s="25" t="s">
        <v>79</v>
      </c>
      <c r="B258" s="27">
        <v>0.5185</v>
      </c>
      <c r="C258" s="27"/>
      <c r="D258" s="27">
        <v>0.2696</v>
      </c>
      <c r="E258" s="27">
        <v>1.0</v>
      </c>
      <c r="F258" s="27">
        <v>1.0</v>
      </c>
      <c r="H258" s="27">
        <v>0.0</v>
      </c>
      <c r="I258" s="27">
        <v>2.0</v>
      </c>
      <c r="J258" s="27">
        <v>3.0</v>
      </c>
      <c r="K258" s="25" t="s">
        <v>403</v>
      </c>
      <c r="L258" s="28">
        <v>42192.0</v>
      </c>
      <c r="M258" s="26" t="s">
        <v>75</v>
      </c>
      <c r="N258" s="26" t="s">
        <v>353</v>
      </c>
      <c r="O258" s="26">
        <v>1.0</v>
      </c>
    </row>
    <row r="259" ht="15.75" customHeight="1">
      <c r="A259" s="25" t="s">
        <v>79</v>
      </c>
      <c r="B259" s="27">
        <v>0.5145</v>
      </c>
      <c r="C259" s="27"/>
      <c r="D259" s="27">
        <v>0.2675</v>
      </c>
      <c r="E259" s="27">
        <v>1.0</v>
      </c>
      <c r="F259" s="27">
        <v>1.0</v>
      </c>
      <c r="H259" s="27">
        <v>0.0</v>
      </c>
      <c r="I259" s="27">
        <v>2.0</v>
      </c>
      <c r="J259" s="27">
        <v>3.0</v>
      </c>
      <c r="K259" s="25" t="s">
        <v>404</v>
      </c>
      <c r="L259" s="28">
        <v>42192.0</v>
      </c>
      <c r="M259" s="26" t="s">
        <v>75</v>
      </c>
      <c r="N259" s="26" t="s">
        <v>353</v>
      </c>
      <c r="O259" s="26">
        <v>1.0</v>
      </c>
    </row>
    <row r="260" ht="15.75" customHeight="1">
      <c r="A260" s="25" t="s">
        <v>182</v>
      </c>
      <c r="B260" s="27">
        <v>0.2116</v>
      </c>
      <c r="C260" s="27"/>
      <c r="D260" s="27">
        <v>0.1101</v>
      </c>
      <c r="E260" s="27">
        <v>1.0</v>
      </c>
      <c r="F260" s="27">
        <v>1.0</v>
      </c>
      <c r="H260" s="27">
        <v>-0.18</v>
      </c>
      <c r="I260" s="27">
        <v>11.0</v>
      </c>
      <c r="J260" s="27">
        <v>0.0</v>
      </c>
      <c r="K260" s="25" t="s">
        <v>405</v>
      </c>
      <c r="L260" s="28">
        <v>42192.0</v>
      </c>
      <c r="M260" s="26" t="s">
        <v>75</v>
      </c>
      <c r="N260" s="26" t="s">
        <v>353</v>
      </c>
      <c r="O260" s="26">
        <v>1.0</v>
      </c>
    </row>
    <row r="261" ht="15.75" customHeight="1">
      <c r="A261" s="25" t="s">
        <v>72</v>
      </c>
      <c r="B261" s="27">
        <v>-4.0E-4</v>
      </c>
      <c r="C261" s="27"/>
      <c r="D261" s="27">
        <v>-1.0E-4</v>
      </c>
      <c r="E261" s="27">
        <v>1.0</v>
      </c>
      <c r="F261" s="27">
        <v>1.0</v>
      </c>
      <c r="G261" s="25" t="s">
        <v>117</v>
      </c>
      <c r="H261" s="27">
        <v>0.0</v>
      </c>
      <c r="I261" s="27">
        <v>1.0</v>
      </c>
      <c r="J261" s="27">
        <v>3.0</v>
      </c>
      <c r="K261" s="25" t="s">
        <v>406</v>
      </c>
      <c r="L261" s="28">
        <v>42192.0</v>
      </c>
      <c r="M261" s="26" t="s">
        <v>75</v>
      </c>
      <c r="N261" s="26" t="s">
        <v>353</v>
      </c>
      <c r="O261" s="26">
        <v>1.0</v>
      </c>
    </row>
    <row r="262" ht="15.75" customHeight="1">
      <c r="A262" s="25" t="s">
        <v>72</v>
      </c>
      <c r="B262" s="27">
        <v>0.0</v>
      </c>
      <c r="C262" s="27"/>
      <c r="D262" s="27">
        <v>1.0E-4</v>
      </c>
      <c r="E262" s="27">
        <v>1.0</v>
      </c>
      <c r="F262" s="27">
        <v>1.0</v>
      </c>
      <c r="G262" s="25" t="s">
        <v>73</v>
      </c>
      <c r="H262" s="27">
        <v>0.0</v>
      </c>
      <c r="I262" s="27">
        <v>1.0</v>
      </c>
      <c r="J262" s="27">
        <v>3.0</v>
      </c>
      <c r="K262" s="25" t="s">
        <v>407</v>
      </c>
      <c r="L262" s="28">
        <v>42192.0</v>
      </c>
      <c r="M262" s="26" t="s">
        <v>75</v>
      </c>
      <c r="N262" s="26" t="s">
        <v>353</v>
      </c>
      <c r="O262" s="26">
        <v>1.0</v>
      </c>
    </row>
    <row r="263" ht="15.75" customHeight="1">
      <c r="A263" s="25" t="s">
        <v>79</v>
      </c>
      <c r="B263" s="27">
        <v>0.5187</v>
      </c>
      <c r="C263" s="27"/>
      <c r="D263" s="27">
        <v>0.2697</v>
      </c>
      <c r="E263" s="27">
        <v>1.0</v>
      </c>
      <c r="F263" s="27">
        <v>1.0</v>
      </c>
      <c r="H263" s="27">
        <v>0.0</v>
      </c>
      <c r="I263" s="27">
        <v>2.0</v>
      </c>
      <c r="J263" s="27">
        <v>3.0</v>
      </c>
      <c r="K263" s="25" t="s">
        <v>408</v>
      </c>
      <c r="L263" s="28">
        <v>42192.0</v>
      </c>
      <c r="M263" s="26" t="s">
        <v>75</v>
      </c>
      <c r="N263" s="26" t="s">
        <v>353</v>
      </c>
      <c r="O263" s="26">
        <v>1.0</v>
      </c>
    </row>
    <row r="264" ht="15.75" customHeight="1">
      <c r="A264" s="25" t="s">
        <v>79</v>
      </c>
      <c r="B264" s="27">
        <v>0.522</v>
      </c>
      <c r="C264" s="27"/>
      <c r="D264" s="27">
        <v>0.2714</v>
      </c>
      <c r="E264" s="27">
        <v>1.0</v>
      </c>
      <c r="F264" s="27">
        <v>1.0</v>
      </c>
      <c r="H264" s="27">
        <v>0.0</v>
      </c>
      <c r="I264" s="27">
        <v>2.0</v>
      </c>
      <c r="J264" s="27">
        <v>3.0</v>
      </c>
      <c r="K264" s="25" t="s">
        <v>409</v>
      </c>
      <c r="L264" s="28">
        <v>42192.0</v>
      </c>
      <c r="M264" s="26" t="s">
        <v>75</v>
      </c>
      <c r="N264" s="26" t="s">
        <v>353</v>
      </c>
      <c r="O264" s="26">
        <v>1.0</v>
      </c>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P$264">
    <sortState ref="A1:P264">
      <sortCondition ref="I1:I264"/>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86"/>
    <col customWidth="1" min="2" max="2" width="12.71"/>
    <col customWidth="1" min="3" max="3" width="15.14"/>
    <col customWidth="1" min="4" max="4" width="9.71"/>
    <col customWidth="1" min="5" max="6" width="10.86"/>
    <col customWidth="1" min="7" max="7" width="6.0"/>
    <col customWidth="1" min="8" max="10" width="10.29"/>
    <col customWidth="1" min="11" max="11" width="12.0"/>
    <col customWidth="1" min="12" max="13" width="12.14"/>
    <col customWidth="1" min="14" max="14" width="18.29"/>
    <col customWidth="1" min="15" max="26" width="12.14"/>
  </cols>
  <sheetData>
    <row r="1" ht="15.75" customHeight="1">
      <c r="A1" s="10" t="s">
        <v>410</v>
      </c>
      <c r="B1" s="10" t="s">
        <v>411</v>
      </c>
      <c r="C1" s="10" t="s">
        <v>1</v>
      </c>
      <c r="D1" s="10" t="s">
        <v>412</v>
      </c>
      <c r="E1" s="10" t="s">
        <v>413</v>
      </c>
      <c r="F1" s="10" t="s">
        <v>414</v>
      </c>
      <c r="G1" s="10" t="s">
        <v>415</v>
      </c>
      <c r="H1" s="29" t="s">
        <v>416</v>
      </c>
      <c r="I1" s="29" t="s">
        <v>417</v>
      </c>
      <c r="J1" s="29" t="s">
        <v>418</v>
      </c>
      <c r="K1" s="10" t="s">
        <v>419</v>
      </c>
      <c r="L1" s="10" t="s">
        <v>420</v>
      </c>
      <c r="M1" s="30" t="s">
        <v>421</v>
      </c>
      <c r="N1" s="10" t="s">
        <v>422</v>
      </c>
      <c r="O1" s="23" t="s">
        <v>20</v>
      </c>
      <c r="P1" s="10"/>
      <c r="Q1" s="10"/>
      <c r="R1" s="10"/>
      <c r="S1" s="10"/>
      <c r="T1" s="10"/>
      <c r="U1" s="10"/>
      <c r="V1" s="10"/>
      <c r="W1" s="10"/>
      <c r="X1" s="10"/>
      <c r="Y1" s="10"/>
      <c r="Z1" s="10"/>
    </row>
    <row r="2" ht="15.75" customHeight="1">
      <c r="A2" s="10">
        <v>1.0</v>
      </c>
      <c r="B2" s="31" t="s">
        <v>129</v>
      </c>
      <c r="C2" s="32" t="s">
        <v>423</v>
      </c>
      <c r="D2" s="31" t="s">
        <v>424</v>
      </c>
      <c r="E2" s="31">
        <v>72.0</v>
      </c>
      <c r="F2" s="31">
        <f t="shared" ref="F2:F39" si="1">E2/1000</f>
        <v>0.072</v>
      </c>
      <c r="G2" s="31">
        <v>1.0</v>
      </c>
      <c r="H2" s="33">
        <v>0.002</v>
      </c>
      <c r="I2" s="33">
        <v>0.022</v>
      </c>
      <c r="J2" s="33">
        <v>0.009</v>
      </c>
      <c r="K2" s="34">
        <f t="shared" ref="K2:K39" si="2">((13.7*(I2-H2)-5.76*(J2-H2))*10)/(F2*1)</f>
        <v>32.45555556</v>
      </c>
      <c r="L2" s="15">
        <f>AVERAGE(K2:K3)</f>
        <v>31.94063492</v>
      </c>
      <c r="M2" s="15">
        <f>((K2-K3)/((K2+K3)/2))*100</f>
        <v>3.224235437</v>
      </c>
      <c r="N2" s="35" t="s">
        <v>425</v>
      </c>
      <c r="O2" s="10" t="s">
        <v>426</v>
      </c>
      <c r="P2" s="10"/>
      <c r="Q2" s="10"/>
      <c r="R2" s="10"/>
      <c r="S2" s="10"/>
      <c r="T2" s="10"/>
      <c r="U2" s="10"/>
      <c r="V2" s="10"/>
      <c r="W2" s="10"/>
      <c r="X2" s="10"/>
      <c r="Y2" s="10"/>
      <c r="Z2" s="10"/>
    </row>
    <row r="3" ht="15.75" customHeight="1">
      <c r="A3" s="10">
        <v>2.0</v>
      </c>
      <c r="B3" s="31" t="s">
        <v>129</v>
      </c>
      <c r="C3" s="32" t="s">
        <v>423</v>
      </c>
      <c r="D3" s="31" t="s">
        <v>424</v>
      </c>
      <c r="E3" s="31">
        <v>70.0</v>
      </c>
      <c r="F3" s="31">
        <f t="shared" si="1"/>
        <v>0.07</v>
      </c>
      <c r="G3" s="31">
        <v>2.0</v>
      </c>
      <c r="H3" s="33">
        <v>0.002</v>
      </c>
      <c r="I3" s="33">
        <v>0.021</v>
      </c>
      <c r="J3" s="33">
        <v>0.009</v>
      </c>
      <c r="K3" s="34">
        <f t="shared" si="2"/>
        <v>31.42571429</v>
      </c>
      <c r="L3" s="15"/>
      <c r="M3" s="15"/>
      <c r="N3" s="35" t="s">
        <v>425</v>
      </c>
      <c r="O3" s="10"/>
      <c r="P3" s="10"/>
      <c r="Q3" s="10"/>
      <c r="R3" s="10"/>
      <c r="S3" s="10"/>
      <c r="T3" s="10"/>
      <c r="U3" s="10"/>
      <c r="V3" s="10"/>
      <c r="W3" s="10"/>
      <c r="X3" s="10"/>
      <c r="Y3" s="10"/>
      <c r="Z3" s="10"/>
    </row>
    <row r="4" ht="15.75" customHeight="1">
      <c r="A4" s="10">
        <v>3.0</v>
      </c>
      <c r="B4" s="31" t="s">
        <v>51</v>
      </c>
      <c r="C4" s="32" t="s">
        <v>427</v>
      </c>
      <c r="D4" s="31" t="s">
        <v>424</v>
      </c>
      <c r="E4" s="31">
        <v>70.0</v>
      </c>
      <c r="F4" s="31">
        <f t="shared" si="1"/>
        <v>0.07</v>
      </c>
      <c r="G4" s="31">
        <v>1.0</v>
      </c>
      <c r="H4" s="33">
        <v>0.021</v>
      </c>
      <c r="I4" s="33">
        <v>0.383</v>
      </c>
      <c r="J4" s="33">
        <v>0.159</v>
      </c>
      <c r="K4" s="34">
        <f t="shared" si="2"/>
        <v>594.9314286</v>
      </c>
      <c r="L4" s="15">
        <f>AVERAGE(K4:K5)</f>
        <v>365.4828571</v>
      </c>
      <c r="M4" s="36">
        <f>((K4-K5)/((K4+K5)/2))*100</f>
        <v>125.5591429</v>
      </c>
      <c r="N4" s="35" t="s">
        <v>425</v>
      </c>
      <c r="O4" s="10"/>
      <c r="P4" s="10"/>
      <c r="Q4" s="10"/>
      <c r="R4" s="10"/>
      <c r="S4" s="10"/>
      <c r="T4" s="10"/>
      <c r="U4" s="10"/>
      <c r="V4" s="10"/>
      <c r="W4" s="10"/>
      <c r="X4" s="10"/>
      <c r="Y4" s="10"/>
      <c r="Z4" s="10"/>
    </row>
    <row r="5" ht="15.75" customHeight="1">
      <c r="A5" s="10">
        <v>4.0</v>
      </c>
      <c r="B5" s="31" t="s">
        <v>51</v>
      </c>
      <c r="C5" s="31" t="s">
        <v>427</v>
      </c>
      <c r="D5" s="31" t="s">
        <v>424</v>
      </c>
      <c r="E5" s="31">
        <v>70.0</v>
      </c>
      <c r="F5" s="31">
        <f t="shared" si="1"/>
        <v>0.07</v>
      </c>
      <c r="G5" s="31">
        <v>2.0</v>
      </c>
      <c r="H5" s="31">
        <v>0.008</v>
      </c>
      <c r="I5" s="31">
        <v>0.244</v>
      </c>
      <c r="J5" s="31">
        <v>0.404</v>
      </c>
      <c r="K5" s="34">
        <f t="shared" si="2"/>
        <v>136.0342857</v>
      </c>
      <c r="L5" s="15"/>
      <c r="M5" s="15"/>
      <c r="N5" s="35" t="s">
        <v>425</v>
      </c>
      <c r="O5" s="10"/>
      <c r="P5" s="10"/>
      <c r="Q5" s="10"/>
      <c r="R5" s="10"/>
      <c r="S5" s="10"/>
      <c r="T5" s="10"/>
      <c r="U5" s="10"/>
      <c r="V5" s="10"/>
      <c r="W5" s="10"/>
      <c r="X5" s="10"/>
      <c r="Y5" s="10"/>
      <c r="Z5" s="10"/>
    </row>
    <row r="6" ht="15.75" customHeight="1">
      <c r="A6" s="10">
        <v>5.0</v>
      </c>
      <c r="B6" s="31" t="s">
        <v>55</v>
      </c>
      <c r="C6" s="31" t="s">
        <v>427</v>
      </c>
      <c r="D6" s="31" t="s">
        <v>424</v>
      </c>
      <c r="E6" s="31">
        <v>60.0</v>
      </c>
      <c r="F6" s="31">
        <f t="shared" si="1"/>
        <v>0.06</v>
      </c>
      <c r="G6" s="31">
        <v>1.0</v>
      </c>
      <c r="H6" s="31">
        <v>0.005</v>
      </c>
      <c r="I6" s="31">
        <v>0.071</v>
      </c>
      <c r="J6" s="31">
        <v>0.036</v>
      </c>
      <c r="K6" s="34">
        <f t="shared" si="2"/>
        <v>120.94</v>
      </c>
      <c r="L6" s="15">
        <f>AVERAGE(K6:K7)</f>
        <v>120.20375</v>
      </c>
      <c r="M6" s="15">
        <f>((K6-K7)/((K6+K7)/2))*100</f>
        <v>1.22500338</v>
      </c>
      <c r="N6" s="35" t="s">
        <v>425</v>
      </c>
      <c r="O6" s="10"/>
      <c r="P6" s="10"/>
      <c r="Q6" s="10"/>
      <c r="R6" s="10"/>
      <c r="S6" s="10"/>
      <c r="T6" s="10"/>
      <c r="U6" s="10"/>
      <c r="V6" s="10"/>
      <c r="W6" s="10"/>
      <c r="X6" s="10"/>
      <c r="Y6" s="10"/>
      <c r="Z6" s="10"/>
    </row>
    <row r="7" ht="15.75" customHeight="1">
      <c r="A7" s="10">
        <v>6.0</v>
      </c>
      <c r="B7" s="31" t="s">
        <v>55</v>
      </c>
      <c r="C7" s="37" t="s">
        <v>427</v>
      </c>
      <c r="D7" s="31" t="s">
        <v>424</v>
      </c>
      <c r="E7" s="31">
        <v>80.0</v>
      </c>
      <c r="F7" s="31">
        <f t="shared" si="1"/>
        <v>0.08</v>
      </c>
      <c r="G7" s="31">
        <v>2.0</v>
      </c>
      <c r="H7" s="31">
        <v>0.004</v>
      </c>
      <c r="I7" s="31">
        <v>0.091</v>
      </c>
      <c r="J7" s="31">
        <v>0.045</v>
      </c>
      <c r="K7" s="34">
        <f t="shared" si="2"/>
        <v>119.4675</v>
      </c>
      <c r="L7" s="15"/>
      <c r="M7" s="15"/>
      <c r="N7" s="35" t="s">
        <v>425</v>
      </c>
      <c r="O7" s="10"/>
      <c r="P7" s="10"/>
      <c r="Q7" s="10"/>
      <c r="R7" s="10"/>
      <c r="S7" s="10"/>
      <c r="T7" s="10"/>
      <c r="U7" s="10"/>
      <c r="V7" s="10"/>
      <c r="W7" s="10"/>
      <c r="X7" s="10"/>
      <c r="Y7" s="10"/>
      <c r="Z7" s="10"/>
    </row>
    <row r="8" ht="15.75" customHeight="1">
      <c r="A8" s="10">
        <v>7.0</v>
      </c>
      <c r="B8" s="31" t="s">
        <v>60</v>
      </c>
      <c r="C8" s="31" t="s">
        <v>427</v>
      </c>
      <c r="D8" s="31" t="s">
        <v>424</v>
      </c>
      <c r="E8" s="31">
        <v>84.0</v>
      </c>
      <c r="F8" s="31">
        <f t="shared" si="1"/>
        <v>0.084</v>
      </c>
      <c r="G8" s="31">
        <v>1.0</v>
      </c>
      <c r="H8" s="31">
        <v>0.004</v>
      </c>
      <c r="I8" s="31">
        <v>0.029</v>
      </c>
      <c r="J8" s="31">
        <v>0.014</v>
      </c>
      <c r="K8" s="34">
        <f t="shared" si="2"/>
        <v>33.91666667</v>
      </c>
      <c r="L8" s="15">
        <f>AVERAGE(K8:K9)</f>
        <v>44.60648148</v>
      </c>
      <c r="M8" s="36">
        <f>((K8-K9)/((K8+K9)/2))*100</f>
        <v>-47.92942398</v>
      </c>
      <c r="N8" s="35" t="s">
        <v>425</v>
      </c>
      <c r="O8" s="10"/>
      <c r="P8" s="10"/>
      <c r="Q8" s="10"/>
      <c r="R8" s="10"/>
      <c r="S8" s="10"/>
      <c r="T8" s="10"/>
      <c r="U8" s="10"/>
      <c r="V8" s="10"/>
      <c r="W8" s="10"/>
      <c r="X8" s="10"/>
      <c r="Y8" s="10"/>
      <c r="Z8" s="10"/>
    </row>
    <row r="9" ht="15.75" customHeight="1">
      <c r="A9" s="10">
        <v>8.0</v>
      </c>
      <c r="B9" s="31" t="s">
        <v>60</v>
      </c>
      <c r="C9" s="31" t="s">
        <v>427</v>
      </c>
      <c r="D9" s="31" t="s">
        <v>424</v>
      </c>
      <c r="E9" s="31">
        <v>108.0</v>
      </c>
      <c r="F9" s="31">
        <f t="shared" si="1"/>
        <v>0.108</v>
      </c>
      <c r="G9" s="31">
        <v>2.0</v>
      </c>
      <c r="H9" s="31">
        <v>0.006</v>
      </c>
      <c r="I9" s="31">
        <v>0.058</v>
      </c>
      <c r="J9" s="31">
        <v>0.026</v>
      </c>
      <c r="K9" s="34">
        <f t="shared" si="2"/>
        <v>55.2962963</v>
      </c>
      <c r="L9" s="15"/>
      <c r="M9" s="15"/>
      <c r="N9" s="35" t="s">
        <v>425</v>
      </c>
      <c r="O9" s="10"/>
      <c r="P9" s="10"/>
      <c r="Q9" s="10"/>
      <c r="R9" s="10"/>
      <c r="S9" s="10"/>
      <c r="T9" s="10"/>
      <c r="U9" s="10"/>
      <c r="V9" s="10"/>
      <c r="W9" s="10"/>
      <c r="X9" s="10"/>
      <c r="Y9" s="10"/>
      <c r="Z9" s="10"/>
    </row>
    <row r="10" ht="15.75" customHeight="1">
      <c r="A10" s="10">
        <v>9.0</v>
      </c>
      <c r="B10" s="31" t="s">
        <v>64</v>
      </c>
      <c r="C10" s="37" t="s">
        <v>427</v>
      </c>
      <c r="D10" s="31" t="s">
        <v>424</v>
      </c>
      <c r="E10" s="31">
        <v>125.0</v>
      </c>
      <c r="F10" s="31">
        <f t="shared" si="1"/>
        <v>0.125</v>
      </c>
      <c r="G10" s="31">
        <v>1.0</v>
      </c>
      <c r="H10" s="31">
        <v>0.006</v>
      </c>
      <c r="I10" s="31">
        <v>0.011</v>
      </c>
      <c r="J10" s="31">
        <v>0.008</v>
      </c>
      <c r="K10" s="34">
        <f t="shared" si="2"/>
        <v>4.5584</v>
      </c>
      <c r="L10" s="15">
        <f>AVERAGE(K10:K11)</f>
        <v>6.2896</v>
      </c>
      <c r="M10" s="36">
        <f>((K10-K11)/((K10+K11)/2))*100</f>
        <v>-55.0496057</v>
      </c>
      <c r="N10" s="35" t="s">
        <v>425</v>
      </c>
      <c r="O10" s="10"/>
      <c r="P10" s="10"/>
      <c r="Q10" s="10"/>
      <c r="R10" s="10"/>
      <c r="S10" s="10"/>
      <c r="T10" s="10"/>
      <c r="U10" s="10"/>
      <c r="V10" s="10"/>
      <c r="W10" s="10"/>
      <c r="X10" s="10"/>
      <c r="Y10" s="10"/>
      <c r="Z10" s="10"/>
    </row>
    <row r="11" ht="15.75" customHeight="1">
      <c r="A11" s="10">
        <v>10.0</v>
      </c>
      <c r="B11" s="31" t="s">
        <v>64</v>
      </c>
      <c r="C11" s="31" t="s">
        <v>427</v>
      </c>
      <c r="D11" s="31" t="s">
        <v>424</v>
      </c>
      <c r="E11" s="31">
        <v>125.0</v>
      </c>
      <c r="F11" s="31">
        <f t="shared" si="1"/>
        <v>0.125</v>
      </c>
      <c r="G11" s="31">
        <v>2.0</v>
      </c>
      <c r="H11" s="31">
        <v>0.002</v>
      </c>
      <c r="I11" s="31">
        <v>0.011</v>
      </c>
      <c r="J11" s="31">
        <v>0.006</v>
      </c>
      <c r="K11" s="34">
        <f t="shared" si="2"/>
        <v>8.0208</v>
      </c>
      <c r="L11" s="15"/>
      <c r="M11" s="15"/>
      <c r="N11" s="35" t="s">
        <v>425</v>
      </c>
      <c r="O11" s="10"/>
      <c r="P11" s="10"/>
      <c r="Q11" s="10"/>
      <c r="R11" s="10"/>
      <c r="S11" s="10"/>
      <c r="T11" s="10"/>
      <c r="U11" s="10"/>
      <c r="V11" s="10"/>
      <c r="W11" s="10"/>
      <c r="X11" s="10"/>
      <c r="Y11" s="10"/>
      <c r="Z11" s="10"/>
    </row>
    <row r="12" ht="15.75" customHeight="1">
      <c r="A12" s="10">
        <v>11.0</v>
      </c>
      <c r="B12" s="31" t="s">
        <v>68</v>
      </c>
      <c r="C12" s="32" t="s">
        <v>427</v>
      </c>
      <c r="D12" s="31" t="s">
        <v>424</v>
      </c>
      <c r="E12" s="31">
        <v>80.0</v>
      </c>
      <c r="F12" s="31">
        <f t="shared" si="1"/>
        <v>0.08</v>
      </c>
      <c r="G12" s="31">
        <v>1.0</v>
      </c>
      <c r="H12" s="33">
        <v>0.013</v>
      </c>
      <c r="I12" s="33">
        <v>0.019</v>
      </c>
      <c r="J12" s="33">
        <v>0.008</v>
      </c>
      <c r="K12" s="34">
        <f t="shared" si="2"/>
        <v>13.875</v>
      </c>
      <c r="L12" s="15">
        <f>AVERAGE(K12:K13)</f>
        <v>20.28178571</v>
      </c>
      <c r="M12" s="36">
        <f>((K12-K13)/((K12+K13)/2))*100</f>
        <v>-63.17772808</v>
      </c>
      <c r="N12" s="35" t="s">
        <v>425</v>
      </c>
      <c r="O12" s="10"/>
      <c r="P12" s="10"/>
      <c r="Q12" s="10"/>
      <c r="R12" s="10"/>
      <c r="S12" s="10"/>
      <c r="T12" s="10"/>
      <c r="U12" s="10"/>
      <c r="V12" s="10"/>
      <c r="W12" s="10"/>
      <c r="X12" s="10"/>
      <c r="Y12" s="10"/>
      <c r="Z12" s="10"/>
    </row>
    <row r="13" ht="15.75" customHeight="1">
      <c r="A13" s="10">
        <v>12.0</v>
      </c>
      <c r="B13" s="31" t="s">
        <v>68</v>
      </c>
      <c r="C13" s="32" t="s">
        <v>427</v>
      </c>
      <c r="D13" s="31" t="s">
        <v>424</v>
      </c>
      <c r="E13" s="31">
        <v>70.0</v>
      </c>
      <c r="F13" s="31">
        <f t="shared" si="1"/>
        <v>0.07</v>
      </c>
      <c r="G13" s="31">
        <v>2.0</v>
      </c>
      <c r="H13" s="33">
        <v>0.005</v>
      </c>
      <c r="I13" s="33">
        <v>0.022</v>
      </c>
      <c r="J13" s="33">
        <v>0.013</v>
      </c>
      <c r="K13" s="34">
        <f t="shared" si="2"/>
        <v>26.68857143</v>
      </c>
      <c r="L13" s="15"/>
      <c r="M13" s="15"/>
      <c r="N13" s="35" t="s">
        <v>425</v>
      </c>
      <c r="O13" s="10"/>
      <c r="P13" s="10"/>
      <c r="Q13" s="10"/>
      <c r="R13" s="10"/>
      <c r="S13" s="10"/>
      <c r="T13" s="10"/>
      <c r="U13" s="10"/>
      <c r="V13" s="10"/>
      <c r="W13" s="10"/>
      <c r="X13" s="10"/>
      <c r="Y13" s="10"/>
      <c r="Z13" s="10"/>
    </row>
    <row r="14" ht="15.75" customHeight="1">
      <c r="A14" s="10">
        <v>13.0</v>
      </c>
      <c r="B14" s="31" t="s">
        <v>428</v>
      </c>
      <c r="C14" s="32" t="s">
        <v>423</v>
      </c>
      <c r="D14" s="31" t="s">
        <v>424</v>
      </c>
      <c r="E14" s="31">
        <v>82.0</v>
      </c>
      <c r="F14" s="31">
        <f t="shared" si="1"/>
        <v>0.082</v>
      </c>
      <c r="G14" s="31">
        <v>1.0</v>
      </c>
      <c r="H14" s="33">
        <v>0.001</v>
      </c>
      <c r="I14" s="33">
        <v>0.023</v>
      </c>
      <c r="J14" s="33">
        <v>0.009</v>
      </c>
      <c r="K14" s="34">
        <f t="shared" si="2"/>
        <v>31.13658537</v>
      </c>
      <c r="L14" s="15">
        <f>AVERAGE(K14:K15)</f>
        <v>31.83718157</v>
      </c>
      <c r="M14" s="15">
        <f>((K14-K15)/((K14+K15)/2))*100</f>
        <v>-4.401119517</v>
      </c>
      <c r="N14" s="35" t="s">
        <v>425</v>
      </c>
      <c r="O14" s="10"/>
      <c r="P14" s="10"/>
      <c r="Q14" s="10"/>
      <c r="R14" s="10"/>
      <c r="S14" s="10"/>
      <c r="T14" s="10"/>
      <c r="U14" s="10"/>
      <c r="V14" s="10"/>
      <c r="W14" s="10"/>
      <c r="X14" s="10"/>
      <c r="Y14" s="10"/>
      <c r="Z14" s="10"/>
    </row>
    <row r="15" ht="15.75" customHeight="1">
      <c r="A15" s="10">
        <v>14.0</v>
      </c>
      <c r="B15" s="31" t="s">
        <v>428</v>
      </c>
      <c r="C15" s="32" t="s">
        <v>423</v>
      </c>
      <c r="D15" s="31" t="s">
        <v>424</v>
      </c>
      <c r="E15" s="31">
        <v>90.0</v>
      </c>
      <c r="F15" s="31">
        <f t="shared" si="1"/>
        <v>0.09</v>
      </c>
      <c r="G15" s="31">
        <v>2.0</v>
      </c>
      <c r="H15" s="33">
        <v>-0.001</v>
      </c>
      <c r="I15" s="33">
        <v>0.025</v>
      </c>
      <c r="J15" s="33">
        <v>0.01</v>
      </c>
      <c r="K15" s="34">
        <f t="shared" si="2"/>
        <v>32.53777778</v>
      </c>
      <c r="L15" s="15"/>
      <c r="M15" s="15"/>
      <c r="N15" s="35" t="s">
        <v>425</v>
      </c>
      <c r="O15" s="10"/>
      <c r="P15" s="10"/>
      <c r="Q15" s="10"/>
      <c r="R15" s="10"/>
      <c r="S15" s="10"/>
      <c r="T15" s="10"/>
      <c r="U15" s="10"/>
      <c r="V15" s="10"/>
      <c r="W15" s="10"/>
      <c r="X15" s="10"/>
      <c r="Y15" s="10"/>
      <c r="Z15" s="10"/>
    </row>
    <row r="16" ht="15.75" customHeight="1">
      <c r="A16" s="10">
        <v>15.0</v>
      </c>
      <c r="B16" s="31" t="s">
        <v>178</v>
      </c>
      <c r="C16" s="32" t="s">
        <v>423</v>
      </c>
      <c r="D16" s="31" t="s">
        <v>424</v>
      </c>
      <c r="E16" s="31">
        <v>70.0</v>
      </c>
      <c r="F16" s="31">
        <f t="shared" si="1"/>
        <v>0.07</v>
      </c>
      <c r="G16" s="31">
        <v>1.0</v>
      </c>
      <c r="H16" s="33">
        <v>0.006</v>
      </c>
      <c r="I16" s="33">
        <v>0.017</v>
      </c>
      <c r="J16" s="33">
        <v>0.011</v>
      </c>
      <c r="K16" s="34">
        <f t="shared" si="2"/>
        <v>17.41428571</v>
      </c>
      <c r="L16" s="15">
        <f>AVERAGE(K16:K17)</f>
        <v>15.48146718</v>
      </c>
      <c r="M16" s="36">
        <f>((K16-K17)/((K16+K17)/2))*100</f>
        <v>24.96944909</v>
      </c>
      <c r="N16" s="35" t="s">
        <v>425</v>
      </c>
      <c r="O16" s="10"/>
      <c r="P16" s="10"/>
      <c r="Q16" s="10"/>
      <c r="R16" s="10"/>
      <c r="S16" s="10"/>
      <c r="T16" s="10"/>
      <c r="U16" s="10"/>
      <c r="V16" s="10"/>
      <c r="W16" s="10"/>
      <c r="X16" s="10"/>
      <c r="Y16" s="10"/>
      <c r="Z16" s="10"/>
    </row>
    <row r="17" ht="15.75" customHeight="1">
      <c r="A17" s="10">
        <v>16.0</v>
      </c>
      <c r="B17" s="31" t="s">
        <v>178</v>
      </c>
      <c r="C17" s="31" t="s">
        <v>427</v>
      </c>
      <c r="D17" s="31" t="s">
        <v>424</v>
      </c>
      <c r="E17" s="31">
        <v>74.0</v>
      </c>
      <c r="F17" s="31">
        <f t="shared" si="1"/>
        <v>0.074</v>
      </c>
      <c r="G17" s="31">
        <v>2.0</v>
      </c>
      <c r="H17" s="31">
        <v>0.014</v>
      </c>
      <c r="I17" s="31">
        <v>0.023</v>
      </c>
      <c r="J17" s="31">
        <v>0.018</v>
      </c>
      <c r="K17" s="34">
        <f t="shared" si="2"/>
        <v>13.54864865</v>
      </c>
      <c r="L17" s="15"/>
      <c r="M17" s="15"/>
      <c r="N17" s="35" t="s">
        <v>425</v>
      </c>
      <c r="O17" s="10"/>
      <c r="P17" s="10"/>
      <c r="Q17" s="10"/>
      <c r="R17" s="10"/>
      <c r="S17" s="10"/>
      <c r="T17" s="10"/>
      <c r="U17" s="10"/>
      <c r="V17" s="10"/>
      <c r="W17" s="10"/>
      <c r="X17" s="10"/>
      <c r="Y17" s="10"/>
      <c r="Z17" s="10"/>
    </row>
    <row r="18" ht="15.75" customHeight="1">
      <c r="A18" s="10">
        <v>17.0</v>
      </c>
      <c r="B18" s="31" t="s">
        <v>197</v>
      </c>
      <c r="C18" s="32" t="s">
        <v>429</v>
      </c>
      <c r="D18" s="31" t="s">
        <v>424</v>
      </c>
      <c r="E18" s="31">
        <v>70.0</v>
      </c>
      <c r="F18" s="31">
        <f t="shared" si="1"/>
        <v>0.07</v>
      </c>
      <c r="G18" s="31">
        <v>1.0</v>
      </c>
      <c r="H18" s="33">
        <v>0.003</v>
      </c>
      <c r="I18" s="33">
        <v>0.015</v>
      </c>
      <c r="J18" s="33">
        <v>0.007</v>
      </c>
      <c r="K18" s="34">
        <f t="shared" si="2"/>
        <v>20.19428571</v>
      </c>
      <c r="L18" s="15">
        <f>AVERAGE(K18:K19)</f>
        <v>19.21571429</v>
      </c>
      <c r="M18" s="15">
        <f>((K18-K19)/((K18+K19)/2))*100</f>
        <v>10.18511635</v>
      </c>
      <c r="N18" s="35" t="s">
        <v>425</v>
      </c>
      <c r="O18" s="10"/>
      <c r="P18" s="10"/>
      <c r="Q18" s="10"/>
      <c r="R18" s="10"/>
      <c r="S18" s="10"/>
      <c r="T18" s="10"/>
      <c r="U18" s="10"/>
      <c r="V18" s="10"/>
      <c r="W18" s="10"/>
      <c r="X18" s="10"/>
      <c r="Y18" s="10"/>
      <c r="Z18" s="10"/>
    </row>
    <row r="19" ht="15.75" customHeight="1">
      <c r="A19" s="10">
        <v>18.0</v>
      </c>
      <c r="B19" s="31" t="s">
        <v>197</v>
      </c>
      <c r="C19" s="32" t="s">
        <v>429</v>
      </c>
      <c r="D19" s="31" t="s">
        <v>424</v>
      </c>
      <c r="E19" s="31">
        <v>70.0</v>
      </c>
      <c r="F19" s="31">
        <f t="shared" si="1"/>
        <v>0.07</v>
      </c>
      <c r="G19" s="31">
        <v>2.0</v>
      </c>
      <c r="H19" s="33">
        <v>0.002</v>
      </c>
      <c r="I19" s="33">
        <v>0.013</v>
      </c>
      <c r="J19" s="33">
        <v>0.006</v>
      </c>
      <c r="K19" s="34">
        <f t="shared" si="2"/>
        <v>18.23714286</v>
      </c>
      <c r="L19" s="15"/>
      <c r="M19" s="15"/>
      <c r="N19" s="35" t="s">
        <v>425</v>
      </c>
      <c r="O19" s="10"/>
      <c r="P19" s="10"/>
      <c r="Q19" s="10"/>
      <c r="R19" s="10"/>
      <c r="S19" s="10"/>
      <c r="T19" s="10"/>
      <c r="U19" s="10"/>
      <c r="V19" s="10"/>
      <c r="W19" s="10"/>
      <c r="X19" s="10"/>
      <c r="Y19" s="10"/>
      <c r="Z19" s="10"/>
    </row>
    <row r="20" ht="15.75" customHeight="1">
      <c r="A20" s="10">
        <v>19.0</v>
      </c>
      <c r="B20" s="31" t="s">
        <v>201</v>
      </c>
      <c r="C20" s="31" t="s">
        <v>429</v>
      </c>
      <c r="D20" s="31" t="s">
        <v>424</v>
      </c>
      <c r="E20" s="31">
        <v>94.0</v>
      </c>
      <c r="F20" s="31">
        <f t="shared" si="1"/>
        <v>0.094</v>
      </c>
      <c r="G20" s="31">
        <v>1.0</v>
      </c>
      <c r="H20" s="31">
        <v>0.022</v>
      </c>
      <c r="I20" s="31">
        <v>0.034</v>
      </c>
      <c r="J20" s="31">
        <v>0.03</v>
      </c>
      <c r="K20" s="34">
        <f t="shared" si="2"/>
        <v>12.58723404</v>
      </c>
      <c r="L20" s="15">
        <f>AVERAGE(K20:K21)</f>
        <v>12.42361702</v>
      </c>
      <c r="M20" s="15">
        <f>((K20-K21)/((K20+K21)/2))*100</f>
        <v>2.633967563</v>
      </c>
      <c r="N20" s="35" t="s">
        <v>425</v>
      </c>
      <c r="O20" s="10"/>
      <c r="P20" s="10"/>
      <c r="Q20" s="10"/>
      <c r="R20" s="10"/>
      <c r="S20" s="10"/>
      <c r="T20" s="10"/>
      <c r="U20" s="10"/>
      <c r="V20" s="10"/>
      <c r="W20" s="10"/>
      <c r="X20" s="10"/>
      <c r="Y20" s="10"/>
      <c r="Z20" s="10"/>
    </row>
    <row r="21" ht="15.75" customHeight="1">
      <c r="A21" s="10">
        <v>20.0</v>
      </c>
      <c r="B21" s="31" t="s">
        <v>201</v>
      </c>
      <c r="C21" s="37" t="s">
        <v>429</v>
      </c>
      <c r="D21" s="31" t="s">
        <v>424</v>
      </c>
      <c r="E21" s="31">
        <v>80.0</v>
      </c>
      <c r="F21" s="31">
        <f t="shared" si="1"/>
        <v>0.08</v>
      </c>
      <c r="G21" s="31">
        <v>2.0</v>
      </c>
      <c r="H21" s="31">
        <v>-0.001</v>
      </c>
      <c r="I21" s="31">
        <v>0.007</v>
      </c>
      <c r="J21" s="31">
        <v>0.001</v>
      </c>
      <c r="K21" s="34">
        <f t="shared" si="2"/>
        <v>12.26</v>
      </c>
      <c r="L21" s="15"/>
      <c r="M21" s="15"/>
      <c r="N21" s="35" t="s">
        <v>425</v>
      </c>
      <c r="O21" s="10"/>
      <c r="P21" s="10"/>
      <c r="Q21" s="10"/>
      <c r="R21" s="10"/>
      <c r="S21" s="10"/>
      <c r="T21" s="10"/>
      <c r="U21" s="10"/>
      <c r="V21" s="10"/>
      <c r="W21" s="10"/>
      <c r="X21" s="10"/>
      <c r="Y21" s="10"/>
      <c r="Z21" s="10"/>
    </row>
    <row r="22" ht="15.75" customHeight="1">
      <c r="A22" s="10">
        <v>21.0</v>
      </c>
      <c r="B22" s="31" t="s">
        <v>205</v>
      </c>
      <c r="C22" s="32" t="s">
        <v>429</v>
      </c>
      <c r="D22" s="31" t="s">
        <v>424</v>
      </c>
      <c r="E22" s="31">
        <v>70.0</v>
      </c>
      <c r="F22" s="31">
        <f t="shared" si="1"/>
        <v>0.07</v>
      </c>
      <c r="G22" s="31">
        <v>1.0</v>
      </c>
      <c r="H22" s="33">
        <v>0.002</v>
      </c>
      <c r="I22" s="33">
        <v>0.008</v>
      </c>
      <c r="J22" s="33">
        <v>0.004</v>
      </c>
      <c r="K22" s="34">
        <f t="shared" si="2"/>
        <v>10.09714286</v>
      </c>
      <c r="L22" s="15">
        <f>AVERAGE(K22:K23)</f>
        <v>8.707142857</v>
      </c>
      <c r="M22" s="36">
        <f>((K22-K23)/((K22+K23)/2))*100</f>
        <v>31.92780968</v>
      </c>
      <c r="N22" s="35" t="s">
        <v>425</v>
      </c>
      <c r="O22" s="10"/>
      <c r="P22" s="10"/>
      <c r="Q22" s="10"/>
      <c r="R22" s="10"/>
      <c r="S22" s="10"/>
      <c r="T22" s="10"/>
      <c r="U22" s="10"/>
      <c r="V22" s="10"/>
      <c r="W22" s="10"/>
      <c r="X22" s="10"/>
      <c r="Y22" s="10"/>
      <c r="Z22" s="10"/>
    </row>
    <row r="23" ht="15.75" customHeight="1">
      <c r="A23" s="10">
        <v>22.0</v>
      </c>
      <c r="B23" s="31" t="s">
        <v>205</v>
      </c>
      <c r="C23" s="32" t="s">
        <v>429</v>
      </c>
      <c r="D23" s="31" t="s">
        <v>424</v>
      </c>
      <c r="E23" s="31">
        <v>70.0</v>
      </c>
      <c r="F23" s="31">
        <f t="shared" si="1"/>
        <v>0.07</v>
      </c>
      <c r="G23" s="31">
        <v>2.0</v>
      </c>
      <c r="H23" s="33">
        <v>0.003</v>
      </c>
      <c r="I23" s="33">
        <v>0.008</v>
      </c>
      <c r="J23" s="33">
        <v>0.006</v>
      </c>
      <c r="K23" s="34">
        <f t="shared" si="2"/>
        <v>7.317142857</v>
      </c>
      <c r="L23" s="15"/>
      <c r="M23" s="15"/>
      <c r="N23" s="35" t="s">
        <v>425</v>
      </c>
      <c r="O23" s="10"/>
      <c r="P23" s="10"/>
      <c r="Q23" s="10"/>
      <c r="R23" s="10"/>
      <c r="S23" s="10"/>
      <c r="T23" s="10"/>
      <c r="U23" s="10"/>
      <c r="V23" s="10"/>
      <c r="W23" s="10"/>
      <c r="X23" s="10"/>
      <c r="Y23" s="10"/>
      <c r="Z23" s="10"/>
    </row>
    <row r="24" ht="15.75" customHeight="1">
      <c r="A24" s="10">
        <v>23.0</v>
      </c>
      <c r="B24" s="31" t="s">
        <v>209</v>
      </c>
      <c r="C24" s="31" t="s">
        <v>429</v>
      </c>
      <c r="D24" s="31" t="s">
        <v>424</v>
      </c>
      <c r="E24" s="31">
        <v>70.0</v>
      </c>
      <c r="F24" s="31">
        <f t="shared" si="1"/>
        <v>0.07</v>
      </c>
      <c r="G24" s="31">
        <v>1.0</v>
      </c>
      <c r="H24" s="31">
        <v>0.0</v>
      </c>
      <c r="I24" s="31">
        <v>0.014</v>
      </c>
      <c r="J24" s="31">
        <v>0.005</v>
      </c>
      <c r="K24" s="34">
        <f t="shared" si="2"/>
        <v>23.28571429</v>
      </c>
      <c r="L24" s="15">
        <f>AVERAGE(K24:K25)</f>
        <v>24.98714286</v>
      </c>
      <c r="M24" s="15">
        <f>((K24-K25)/((K24+K25)/2))*100</f>
        <v>-13.61843234</v>
      </c>
      <c r="N24" s="35" t="s">
        <v>425</v>
      </c>
      <c r="O24" s="10"/>
      <c r="P24" s="10"/>
      <c r="Q24" s="10"/>
      <c r="R24" s="10"/>
      <c r="S24" s="10"/>
      <c r="T24" s="10"/>
      <c r="U24" s="10"/>
      <c r="V24" s="10"/>
      <c r="W24" s="10"/>
      <c r="X24" s="10"/>
      <c r="Y24" s="10"/>
      <c r="Z24" s="10"/>
    </row>
    <row r="25" ht="15.75" customHeight="1">
      <c r="A25" s="10">
        <v>24.0</v>
      </c>
      <c r="B25" s="31" t="s">
        <v>209</v>
      </c>
      <c r="C25" s="37" t="s">
        <v>429</v>
      </c>
      <c r="D25" s="31" t="s">
        <v>424</v>
      </c>
      <c r="E25" s="31">
        <v>70.0</v>
      </c>
      <c r="F25" s="31">
        <f t="shared" si="1"/>
        <v>0.07</v>
      </c>
      <c r="G25" s="31">
        <v>2.0</v>
      </c>
      <c r="H25" s="31">
        <v>0.002</v>
      </c>
      <c r="I25" s="31">
        <v>0.019</v>
      </c>
      <c r="J25" s="31">
        <v>0.01</v>
      </c>
      <c r="K25" s="34">
        <f t="shared" si="2"/>
        <v>26.68857143</v>
      </c>
      <c r="L25" s="15"/>
      <c r="M25" s="15"/>
      <c r="N25" s="35" t="s">
        <v>425</v>
      </c>
      <c r="O25" s="10"/>
      <c r="P25" s="10"/>
      <c r="Q25" s="10"/>
      <c r="R25" s="10"/>
      <c r="S25" s="10"/>
      <c r="T25" s="10"/>
      <c r="U25" s="10"/>
      <c r="V25" s="10"/>
      <c r="W25" s="10"/>
      <c r="X25" s="10"/>
      <c r="Y25" s="10"/>
      <c r="Z25" s="10"/>
    </row>
    <row r="26" ht="15.75" customHeight="1">
      <c r="A26" s="10">
        <v>25.0</v>
      </c>
      <c r="B26" s="31" t="s">
        <v>184</v>
      </c>
      <c r="C26" s="31" t="s">
        <v>423</v>
      </c>
      <c r="D26" s="31" t="s">
        <v>424</v>
      </c>
      <c r="E26" s="31">
        <v>80.0</v>
      </c>
      <c r="F26" s="31">
        <f t="shared" si="1"/>
        <v>0.08</v>
      </c>
      <c r="G26" s="31">
        <v>1.0</v>
      </c>
      <c r="H26" s="31">
        <v>0.003</v>
      </c>
      <c r="I26" s="31">
        <v>0.028</v>
      </c>
      <c r="J26" s="31">
        <v>0.012</v>
      </c>
      <c r="K26" s="34">
        <f t="shared" si="2"/>
        <v>36.3325</v>
      </c>
      <c r="L26" s="15">
        <f>AVERAGE(K26:K27)</f>
        <v>34.12375</v>
      </c>
      <c r="M26" s="15">
        <f>((K26-K27)/((K26+K27)/2))*100</f>
        <v>12.94552914</v>
      </c>
      <c r="N26" s="35" t="s">
        <v>425</v>
      </c>
      <c r="O26" s="10"/>
      <c r="P26" s="10"/>
      <c r="Q26" s="10"/>
      <c r="R26" s="10"/>
      <c r="S26" s="10"/>
      <c r="T26" s="10"/>
      <c r="U26" s="10"/>
      <c r="V26" s="10"/>
      <c r="W26" s="10"/>
      <c r="X26" s="10"/>
      <c r="Y26" s="10"/>
      <c r="Z26" s="10"/>
    </row>
    <row r="27" ht="15.75" customHeight="1">
      <c r="A27" s="10">
        <v>26.0</v>
      </c>
      <c r="B27" s="31" t="s">
        <v>184</v>
      </c>
      <c r="C27" s="37" t="s">
        <v>423</v>
      </c>
      <c r="D27" s="31" t="s">
        <v>424</v>
      </c>
      <c r="E27" s="31">
        <v>80.0</v>
      </c>
      <c r="F27" s="31">
        <f t="shared" si="1"/>
        <v>0.08</v>
      </c>
      <c r="G27" s="31">
        <v>2.0</v>
      </c>
      <c r="H27" s="31">
        <v>0.004</v>
      </c>
      <c r="I27" s="31">
        <v>0.026</v>
      </c>
      <c r="J27" s="31">
        <v>0.012</v>
      </c>
      <c r="K27" s="34">
        <f t="shared" si="2"/>
        <v>31.915</v>
      </c>
      <c r="L27" s="15"/>
      <c r="M27" s="15"/>
      <c r="N27" s="35" t="s">
        <v>425</v>
      </c>
      <c r="O27" s="10"/>
      <c r="P27" s="10"/>
      <c r="Q27" s="10"/>
      <c r="R27" s="10"/>
      <c r="S27" s="10"/>
      <c r="T27" s="10"/>
      <c r="U27" s="10"/>
      <c r="V27" s="10"/>
      <c r="W27" s="10"/>
      <c r="X27" s="10"/>
      <c r="Y27" s="10"/>
      <c r="Z27" s="10"/>
    </row>
    <row r="28" ht="15.75" customHeight="1">
      <c r="A28" s="10">
        <v>27.0</v>
      </c>
      <c r="B28" s="31" t="s">
        <v>359</v>
      </c>
      <c r="C28" s="32" t="s">
        <v>423</v>
      </c>
      <c r="D28" s="31" t="s">
        <v>424</v>
      </c>
      <c r="E28" s="31">
        <v>70.0</v>
      </c>
      <c r="F28" s="31">
        <f t="shared" si="1"/>
        <v>0.07</v>
      </c>
      <c r="G28" s="31">
        <v>1.0</v>
      </c>
      <c r="H28" s="33">
        <v>0.002</v>
      </c>
      <c r="I28" s="33">
        <v>0.033</v>
      </c>
      <c r="J28" s="33">
        <v>0.013</v>
      </c>
      <c r="K28" s="34">
        <f t="shared" si="2"/>
        <v>51.62</v>
      </c>
      <c r="L28" s="15">
        <f>AVERAGE(K28:K29)</f>
        <v>55.27857143</v>
      </c>
      <c r="M28" s="15">
        <f>((K28-K29)/((K28+K29)/2))*100</f>
        <v>-13.23685231</v>
      </c>
      <c r="N28" s="35" t="s">
        <v>425</v>
      </c>
      <c r="O28" s="10"/>
      <c r="P28" s="10"/>
      <c r="Q28" s="10"/>
      <c r="R28" s="10"/>
      <c r="S28" s="10"/>
      <c r="T28" s="10"/>
      <c r="U28" s="10"/>
      <c r="V28" s="10"/>
      <c r="W28" s="10"/>
      <c r="X28" s="10"/>
      <c r="Y28" s="10"/>
      <c r="Z28" s="10"/>
    </row>
    <row r="29" ht="15.75" customHeight="1">
      <c r="A29" s="10">
        <v>28.0</v>
      </c>
      <c r="B29" s="31" t="s">
        <v>359</v>
      </c>
      <c r="C29" s="8" t="s">
        <v>423</v>
      </c>
      <c r="D29" s="31" t="s">
        <v>424</v>
      </c>
      <c r="E29" s="31">
        <v>70.0</v>
      </c>
      <c r="F29" s="31">
        <f t="shared" si="1"/>
        <v>0.07</v>
      </c>
      <c r="G29" s="31">
        <v>2.0</v>
      </c>
      <c r="H29" s="33">
        <v>0.005</v>
      </c>
      <c r="I29" s="33">
        <v>0.041</v>
      </c>
      <c r="J29" s="33">
        <v>0.019</v>
      </c>
      <c r="K29" s="34">
        <f t="shared" si="2"/>
        <v>58.93714286</v>
      </c>
      <c r="L29" s="15"/>
      <c r="M29" s="15"/>
      <c r="N29" s="35" t="s">
        <v>425</v>
      </c>
      <c r="O29" s="10"/>
      <c r="P29" s="10"/>
      <c r="Q29" s="10"/>
      <c r="R29" s="10"/>
      <c r="S29" s="10"/>
      <c r="T29" s="10"/>
      <c r="U29" s="10"/>
      <c r="V29" s="10"/>
      <c r="W29" s="10"/>
      <c r="X29" s="10"/>
      <c r="Y29" s="10"/>
      <c r="Z29" s="10"/>
    </row>
    <row r="30" ht="15.75" customHeight="1">
      <c r="A30" s="10">
        <v>29.0</v>
      </c>
      <c r="B30" s="31" t="s">
        <v>365</v>
      </c>
      <c r="C30" s="32" t="s">
        <v>423</v>
      </c>
      <c r="D30" s="31" t="s">
        <v>424</v>
      </c>
      <c r="E30" s="31">
        <v>50.0</v>
      </c>
      <c r="F30" s="31">
        <f t="shared" si="1"/>
        <v>0.05</v>
      </c>
      <c r="G30" s="31">
        <v>1.0</v>
      </c>
      <c r="H30" s="33">
        <v>-0.001</v>
      </c>
      <c r="I30" s="33">
        <v>0.029</v>
      </c>
      <c r="J30" s="33">
        <v>0.009</v>
      </c>
      <c r="K30" s="34">
        <f t="shared" si="2"/>
        <v>70.68</v>
      </c>
      <c r="L30" s="15">
        <f>AVERAGE(K30:K31)</f>
        <v>68.18909091</v>
      </c>
      <c r="M30" s="15">
        <f>((K30-K31)/((K30+K31)/2))*100</f>
        <v>7.305887372</v>
      </c>
      <c r="N30" s="35" t="s">
        <v>425</v>
      </c>
      <c r="O30" s="10"/>
      <c r="P30" s="10"/>
      <c r="Q30" s="10"/>
      <c r="R30" s="10"/>
      <c r="S30" s="10"/>
      <c r="T30" s="10"/>
      <c r="U30" s="10"/>
      <c r="V30" s="10"/>
      <c r="W30" s="10"/>
      <c r="X30" s="10"/>
      <c r="Y30" s="10"/>
      <c r="Z30" s="10"/>
    </row>
    <row r="31" ht="15.75" customHeight="1">
      <c r="A31" s="10">
        <v>30.0</v>
      </c>
      <c r="B31" s="31" t="s">
        <v>365</v>
      </c>
      <c r="C31" s="32" t="s">
        <v>423</v>
      </c>
      <c r="D31" s="31" t="s">
        <v>424</v>
      </c>
      <c r="E31" s="31">
        <v>55.0</v>
      </c>
      <c r="F31" s="31">
        <f t="shared" si="1"/>
        <v>0.055</v>
      </c>
      <c r="G31" s="31">
        <v>2.0</v>
      </c>
      <c r="H31" s="33">
        <v>0.0</v>
      </c>
      <c r="I31" s="33">
        <v>0.031</v>
      </c>
      <c r="J31" s="33">
        <v>0.011</v>
      </c>
      <c r="K31" s="34">
        <f t="shared" si="2"/>
        <v>65.69818182</v>
      </c>
      <c r="L31" s="15"/>
      <c r="M31" s="15"/>
      <c r="N31" s="35" t="s">
        <v>425</v>
      </c>
      <c r="O31" s="10"/>
      <c r="P31" s="10"/>
      <c r="Q31" s="10"/>
      <c r="R31" s="10"/>
      <c r="S31" s="10"/>
      <c r="T31" s="10"/>
      <c r="U31" s="10"/>
      <c r="V31" s="10"/>
      <c r="W31" s="10"/>
      <c r="X31" s="10"/>
      <c r="Y31" s="10"/>
      <c r="Z31" s="10"/>
    </row>
    <row r="32" ht="15.75" customHeight="1">
      <c r="A32" s="10">
        <v>31.0</v>
      </c>
      <c r="B32" s="31" t="s">
        <v>147</v>
      </c>
      <c r="C32" s="32" t="s">
        <v>423</v>
      </c>
      <c r="D32" s="31" t="s">
        <v>424</v>
      </c>
      <c r="E32" s="31">
        <v>60.0</v>
      </c>
      <c r="F32" s="31">
        <f t="shared" si="1"/>
        <v>0.06</v>
      </c>
      <c r="G32" s="31">
        <v>1.0</v>
      </c>
      <c r="H32" s="33">
        <v>0.006</v>
      </c>
      <c r="I32" s="33">
        <v>0.038</v>
      </c>
      <c r="J32" s="33">
        <v>0.019</v>
      </c>
      <c r="K32" s="34">
        <f t="shared" si="2"/>
        <v>60.58666667</v>
      </c>
      <c r="L32" s="15">
        <f>AVERAGE(K32:K33)</f>
        <v>59.35933333</v>
      </c>
      <c r="M32" s="15">
        <f>((K32-K33)/((K32+K33)/2))*100</f>
        <v>4.135266569</v>
      </c>
      <c r="N32" s="35" t="s">
        <v>425</v>
      </c>
      <c r="O32" s="10"/>
      <c r="P32" s="10"/>
      <c r="Q32" s="10"/>
      <c r="R32" s="10"/>
      <c r="S32" s="10"/>
      <c r="T32" s="10"/>
      <c r="U32" s="10"/>
      <c r="V32" s="10"/>
      <c r="W32" s="10"/>
      <c r="X32" s="10"/>
      <c r="Y32" s="10"/>
      <c r="Z32" s="10"/>
    </row>
    <row r="33" ht="15.75" customHeight="1">
      <c r="A33" s="10">
        <v>32.0</v>
      </c>
      <c r="B33" s="31" t="s">
        <v>147</v>
      </c>
      <c r="C33" s="32" t="s">
        <v>423</v>
      </c>
      <c r="D33" s="31" t="s">
        <v>424</v>
      </c>
      <c r="E33" s="31">
        <v>50.0</v>
      </c>
      <c r="F33" s="31">
        <f t="shared" si="1"/>
        <v>0.05</v>
      </c>
      <c r="G33" s="31">
        <v>2.0</v>
      </c>
      <c r="H33" s="33">
        <v>0.004</v>
      </c>
      <c r="I33" s="33">
        <v>0.029</v>
      </c>
      <c r="J33" s="33">
        <v>0.013</v>
      </c>
      <c r="K33" s="34">
        <f t="shared" si="2"/>
        <v>58.132</v>
      </c>
      <c r="L33" s="15"/>
      <c r="M33" s="15"/>
      <c r="N33" s="35" t="s">
        <v>425</v>
      </c>
      <c r="O33" s="10"/>
      <c r="P33" s="10"/>
      <c r="Q33" s="10"/>
      <c r="R33" s="10"/>
      <c r="S33" s="10"/>
      <c r="T33" s="10"/>
      <c r="U33" s="10"/>
      <c r="V33" s="10"/>
      <c r="W33" s="10"/>
      <c r="X33" s="10"/>
      <c r="Y33" s="10"/>
      <c r="Z33" s="10"/>
    </row>
    <row r="34" ht="15.75" customHeight="1">
      <c r="A34" s="10">
        <v>33.0</v>
      </c>
      <c r="B34" s="31" t="s">
        <v>162</v>
      </c>
      <c r="C34" s="32" t="s">
        <v>423</v>
      </c>
      <c r="D34" s="31" t="s">
        <v>424</v>
      </c>
      <c r="E34" s="31">
        <v>50.0</v>
      </c>
      <c r="F34" s="31">
        <f t="shared" si="1"/>
        <v>0.05</v>
      </c>
      <c r="G34" s="31">
        <v>1.0</v>
      </c>
      <c r="H34" s="33">
        <v>-0.001</v>
      </c>
      <c r="I34" s="33">
        <v>0.021</v>
      </c>
      <c r="J34" s="33">
        <v>0.007</v>
      </c>
      <c r="K34" s="34">
        <f t="shared" si="2"/>
        <v>51.064</v>
      </c>
      <c r="L34" s="15">
        <f>AVERAGE(K34:K35)</f>
        <v>54.598</v>
      </c>
      <c r="M34" s="15">
        <f>((K34-K35)/((K34+K35)/2))*100</f>
        <v>-12.94552914</v>
      </c>
      <c r="N34" s="35" t="s">
        <v>425</v>
      </c>
      <c r="O34" s="10"/>
      <c r="P34" s="10"/>
      <c r="Q34" s="10"/>
      <c r="R34" s="10"/>
      <c r="S34" s="10"/>
      <c r="T34" s="10"/>
      <c r="U34" s="10"/>
      <c r="V34" s="10"/>
      <c r="W34" s="10"/>
      <c r="X34" s="10"/>
      <c r="Y34" s="10"/>
      <c r="Z34" s="10"/>
    </row>
    <row r="35" ht="15.75" customHeight="1">
      <c r="A35" s="10">
        <v>34.0</v>
      </c>
      <c r="B35" s="31" t="s">
        <v>162</v>
      </c>
      <c r="C35" s="32" t="s">
        <v>423</v>
      </c>
      <c r="D35" s="31" t="s">
        <v>424</v>
      </c>
      <c r="E35" s="31">
        <v>50.0</v>
      </c>
      <c r="F35" s="31">
        <f t="shared" si="1"/>
        <v>0.05</v>
      </c>
      <c r="G35" s="31">
        <v>2.0</v>
      </c>
      <c r="H35" s="33">
        <v>0.009</v>
      </c>
      <c r="I35" s="33">
        <v>0.034</v>
      </c>
      <c r="J35" s="33">
        <v>0.018</v>
      </c>
      <c r="K35" s="34">
        <f t="shared" si="2"/>
        <v>58.132</v>
      </c>
      <c r="L35" s="15"/>
      <c r="M35" s="15"/>
      <c r="N35" s="35" t="s">
        <v>425</v>
      </c>
      <c r="O35" s="10"/>
      <c r="P35" s="10"/>
      <c r="Q35" s="10"/>
      <c r="R35" s="10"/>
      <c r="S35" s="10"/>
      <c r="T35" s="10"/>
      <c r="U35" s="10"/>
      <c r="V35" s="10"/>
      <c r="W35" s="10"/>
      <c r="X35" s="10"/>
      <c r="Y35" s="10"/>
      <c r="Z35" s="10"/>
    </row>
    <row r="36" ht="15.75" customHeight="1">
      <c r="A36" s="10">
        <v>35.0</v>
      </c>
      <c r="B36" s="31" t="s">
        <v>166</v>
      </c>
      <c r="C36" s="37" t="s">
        <v>423</v>
      </c>
      <c r="D36" s="31" t="s">
        <v>424</v>
      </c>
      <c r="E36" s="31">
        <v>73.0</v>
      </c>
      <c r="F36" s="31">
        <f t="shared" si="1"/>
        <v>0.073</v>
      </c>
      <c r="G36" s="31">
        <v>1.0</v>
      </c>
      <c r="H36" s="31">
        <v>0.003</v>
      </c>
      <c r="I36" s="31">
        <v>0.088</v>
      </c>
      <c r="J36" s="31">
        <v>0.039</v>
      </c>
      <c r="K36" s="34">
        <f t="shared" si="2"/>
        <v>131.1150685</v>
      </c>
      <c r="L36" s="15">
        <f>AVERAGE(K36:K37)</f>
        <v>167.7088856</v>
      </c>
      <c r="M36" s="36">
        <f>((K36-K37)/((K36+K37)/2))*100</f>
        <v>-43.63968787</v>
      </c>
      <c r="N36" s="35" t="s">
        <v>425</v>
      </c>
      <c r="O36" s="10"/>
      <c r="P36" s="10"/>
      <c r="Q36" s="10"/>
      <c r="R36" s="10"/>
      <c r="S36" s="10"/>
      <c r="T36" s="10"/>
      <c r="U36" s="10"/>
      <c r="V36" s="10"/>
      <c r="W36" s="10"/>
      <c r="X36" s="10"/>
      <c r="Y36" s="10"/>
      <c r="Z36" s="10"/>
    </row>
    <row r="37" ht="15.75" customHeight="1">
      <c r="A37" s="10">
        <v>36.0</v>
      </c>
      <c r="B37" s="31" t="s">
        <v>430</v>
      </c>
      <c r="C37" s="32" t="s">
        <v>423</v>
      </c>
      <c r="D37" s="31" t="s">
        <v>424</v>
      </c>
      <c r="E37" s="31">
        <v>74.0</v>
      </c>
      <c r="F37" s="31">
        <f t="shared" si="1"/>
        <v>0.074</v>
      </c>
      <c r="G37" s="31">
        <v>2.0</v>
      </c>
      <c r="H37" s="33">
        <v>0.006</v>
      </c>
      <c r="I37" s="33">
        <v>0.142</v>
      </c>
      <c r="J37" s="33">
        <v>0.067</v>
      </c>
      <c r="K37" s="34">
        <f t="shared" si="2"/>
        <v>204.3027027</v>
      </c>
      <c r="L37" s="15"/>
      <c r="M37" s="15"/>
      <c r="N37" s="35" t="s">
        <v>425</v>
      </c>
      <c r="O37" s="10"/>
      <c r="P37" s="10"/>
      <c r="Q37" s="10"/>
      <c r="R37" s="10"/>
      <c r="S37" s="10"/>
      <c r="T37" s="10"/>
      <c r="U37" s="10"/>
      <c r="V37" s="10"/>
      <c r="W37" s="10"/>
      <c r="X37" s="10"/>
      <c r="Y37" s="10"/>
      <c r="Z37" s="10"/>
    </row>
    <row r="38" ht="15.75" customHeight="1">
      <c r="A38" s="10">
        <v>37.0</v>
      </c>
      <c r="B38" s="31" t="s">
        <v>431</v>
      </c>
      <c r="C38" s="31" t="s">
        <v>427</v>
      </c>
      <c r="D38" s="31" t="s">
        <v>424</v>
      </c>
      <c r="E38" s="31">
        <v>120.0</v>
      </c>
      <c r="F38" s="31">
        <f t="shared" si="1"/>
        <v>0.12</v>
      </c>
      <c r="G38" s="31">
        <v>1.0</v>
      </c>
      <c r="H38" s="31">
        <v>0.002</v>
      </c>
      <c r="I38" s="31">
        <v>0.134</v>
      </c>
      <c r="J38" s="31">
        <v>0.042</v>
      </c>
      <c r="K38" s="34">
        <f t="shared" si="2"/>
        <v>131.5</v>
      </c>
      <c r="L38" s="15">
        <f>AVERAGE(K38:K39)</f>
        <v>124.2216667</v>
      </c>
      <c r="M38" s="15">
        <f>((K38-K39)/((K38+K39)/2))*100</f>
        <v>11.71829928</v>
      </c>
      <c r="N38" s="35" t="s">
        <v>425</v>
      </c>
      <c r="O38" s="10"/>
      <c r="P38" s="10"/>
      <c r="Q38" s="10"/>
      <c r="R38" s="10"/>
      <c r="S38" s="10"/>
      <c r="T38" s="10"/>
      <c r="U38" s="10"/>
      <c r="V38" s="10"/>
      <c r="W38" s="10"/>
      <c r="X38" s="10"/>
      <c r="Y38" s="10"/>
      <c r="Z38" s="10"/>
    </row>
    <row r="39" ht="15.75" customHeight="1">
      <c r="A39" s="10">
        <v>38.0</v>
      </c>
      <c r="B39" s="31" t="s">
        <v>431</v>
      </c>
      <c r="C39" s="37" t="s">
        <v>427</v>
      </c>
      <c r="D39" s="31" t="s">
        <v>424</v>
      </c>
      <c r="E39" s="31">
        <v>60.0</v>
      </c>
      <c r="F39" s="31">
        <f t="shared" si="1"/>
        <v>0.06</v>
      </c>
      <c r="G39" s="31">
        <v>2.0</v>
      </c>
      <c r="H39" s="31">
        <v>0.001</v>
      </c>
      <c r="I39" s="31">
        <v>0.056</v>
      </c>
      <c r="J39" s="31">
        <v>0.01</v>
      </c>
      <c r="K39" s="34">
        <f t="shared" si="2"/>
        <v>116.9433333</v>
      </c>
      <c r="L39" s="15"/>
      <c r="M39" s="15"/>
      <c r="N39" s="35" t="s">
        <v>425</v>
      </c>
      <c r="O39" s="10"/>
      <c r="P39" s="10"/>
      <c r="Q39" s="10"/>
      <c r="R39" s="10"/>
      <c r="S39" s="10"/>
      <c r="T39" s="10"/>
      <c r="U39" s="10"/>
      <c r="V39" s="10"/>
      <c r="W39" s="10"/>
      <c r="X39" s="10"/>
      <c r="Y39" s="10"/>
      <c r="Z39" s="10"/>
    </row>
    <row r="40" ht="15.75" customHeight="1">
      <c r="A40" s="10">
        <v>39.0</v>
      </c>
      <c r="B40" s="31" t="s">
        <v>43</v>
      </c>
      <c r="C40" s="37" t="s">
        <v>427</v>
      </c>
      <c r="D40" s="31" t="s">
        <v>424</v>
      </c>
      <c r="E40" s="31">
        <v>86.0</v>
      </c>
      <c r="F40" s="31">
        <v>0.086</v>
      </c>
      <c r="G40" s="31">
        <v>1.0</v>
      </c>
      <c r="H40" s="31">
        <v>0.013</v>
      </c>
      <c r="I40" s="31">
        <v>0.073</v>
      </c>
      <c r="J40" s="31">
        <v>0.038</v>
      </c>
      <c r="K40" s="34">
        <v>78.83720930232558</v>
      </c>
      <c r="L40" s="15">
        <f>AVERAGE(K40:K41)</f>
        <v>62.92027132</v>
      </c>
      <c r="M40" s="15">
        <f>((K40-K41)/((K40+K41)/2))*100</f>
        <v>50.5939903</v>
      </c>
      <c r="N40" s="35" t="s">
        <v>425</v>
      </c>
      <c r="O40" s="10"/>
      <c r="P40" s="10"/>
      <c r="Q40" s="10"/>
      <c r="R40" s="10"/>
      <c r="S40" s="10"/>
      <c r="T40" s="10"/>
      <c r="U40" s="10"/>
      <c r="V40" s="10"/>
      <c r="W40" s="10"/>
      <c r="X40" s="10"/>
      <c r="Y40" s="10"/>
      <c r="Z40" s="10"/>
    </row>
    <row r="41" ht="15.75" customHeight="1">
      <c r="A41" s="10">
        <v>40.0</v>
      </c>
      <c r="B41" s="31" t="s">
        <v>43</v>
      </c>
      <c r="C41" s="31" t="s">
        <v>427</v>
      </c>
      <c r="D41" s="31" t="s">
        <v>424</v>
      </c>
      <c r="E41" s="31">
        <v>120.0</v>
      </c>
      <c r="F41" s="31">
        <v>0.12</v>
      </c>
      <c r="G41" s="31">
        <v>2.0</v>
      </c>
      <c r="H41" s="31">
        <v>0.018</v>
      </c>
      <c r="I41" s="31">
        <v>0.068</v>
      </c>
      <c r="J41" s="31">
        <v>0.039</v>
      </c>
      <c r="K41" s="34">
        <v>47.003333333333345</v>
      </c>
      <c r="L41" s="15"/>
      <c r="M41" s="15"/>
      <c r="N41" s="35" t="s">
        <v>425</v>
      </c>
      <c r="O41" s="10"/>
      <c r="P41" s="10"/>
      <c r="Q41" s="10"/>
      <c r="R41" s="10"/>
      <c r="S41" s="10"/>
      <c r="T41" s="10"/>
      <c r="U41" s="10"/>
      <c r="V41" s="10"/>
      <c r="W41" s="10"/>
      <c r="X41" s="10"/>
      <c r="Y41" s="10"/>
      <c r="Z41" s="10"/>
    </row>
    <row r="42" ht="15.75" customHeight="1">
      <c r="A42" s="10">
        <v>41.0</v>
      </c>
      <c r="B42" s="31" t="s">
        <v>432</v>
      </c>
      <c r="C42" s="32" t="s">
        <v>427</v>
      </c>
      <c r="D42" s="31" t="s">
        <v>424</v>
      </c>
      <c r="E42" s="31">
        <v>130.0</v>
      </c>
      <c r="F42" s="31">
        <f t="shared" ref="F42:F43" si="3">E42/1000</f>
        <v>0.13</v>
      </c>
      <c r="G42" s="31">
        <v>1.0</v>
      </c>
      <c r="H42" s="33">
        <v>0.015</v>
      </c>
      <c r="I42" s="33">
        <v>0.097</v>
      </c>
      <c r="J42" s="33">
        <v>0.059</v>
      </c>
      <c r="K42" s="34">
        <f t="shared" ref="K42:K43" si="4">((13.7*(I42-H42)-5.76*(J42-H42))*10)/(F42*1)</f>
        <v>66.92</v>
      </c>
      <c r="L42" s="15">
        <f>AVERAGE(K42:K43)</f>
        <v>70.658</v>
      </c>
      <c r="M42" s="15">
        <f>((K42-K43)/((K42+K43)/2))*100</f>
        <v>-10.5805429</v>
      </c>
      <c r="N42" s="35" t="s">
        <v>425</v>
      </c>
      <c r="O42" s="10"/>
      <c r="P42" s="10"/>
      <c r="Q42" s="10"/>
      <c r="R42" s="10"/>
      <c r="S42" s="10"/>
      <c r="T42" s="10"/>
      <c r="U42" s="10"/>
      <c r="V42" s="10"/>
      <c r="W42" s="10"/>
      <c r="X42" s="10"/>
      <c r="Y42" s="10"/>
      <c r="Z42" s="10"/>
    </row>
    <row r="43" ht="15.75" customHeight="1">
      <c r="A43" s="10">
        <v>42.0</v>
      </c>
      <c r="B43" s="31" t="s">
        <v>432</v>
      </c>
      <c r="C43" s="32" t="s">
        <v>427</v>
      </c>
      <c r="D43" s="31" t="s">
        <v>424</v>
      </c>
      <c r="E43" s="31">
        <v>150.0</v>
      </c>
      <c r="F43" s="31">
        <f t="shared" si="3"/>
        <v>0.15</v>
      </c>
      <c r="G43" s="31">
        <v>2.0</v>
      </c>
      <c r="H43" s="33">
        <v>0.018</v>
      </c>
      <c r="I43" s="33">
        <v>0.123</v>
      </c>
      <c r="J43" s="33">
        <v>0.074</v>
      </c>
      <c r="K43" s="34">
        <f t="shared" si="4"/>
        <v>74.396</v>
      </c>
      <c r="L43" s="15"/>
      <c r="M43" s="15"/>
      <c r="N43" s="35" t="s">
        <v>425</v>
      </c>
      <c r="O43" s="10"/>
      <c r="P43" s="10"/>
      <c r="Q43" s="10"/>
      <c r="R43" s="10"/>
      <c r="S43" s="10"/>
      <c r="T43" s="10"/>
      <c r="U43" s="10"/>
      <c r="V43" s="10"/>
      <c r="W43" s="10"/>
      <c r="X43" s="10"/>
      <c r="Y43" s="10"/>
      <c r="Z43" s="10"/>
    </row>
    <row r="44" ht="15.75" customHeight="1">
      <c r="A44" s="10"/>
      <c r="B44" s="10"/>
      <c r="C44" s="38"/>
      <c r="D44" s="10"/>
      <c r="E44" s="10"/>
      <c r="F44" s="10"/>
      <c r="G44" s="10"/>
      <c r="H44" s="10"/>
      <c r="I44" s="10"/>
      <c r="J44" s="10"/>
      <c r="K44" s="15"/>
      <c r="L44" s="10"/>
      <c r="M44" s="18"/>
      <c r="N44" s="10"/>
      <c r="O44" s="10"/>
      <c r="P44" s="10"/>
      <c r="Q44" s="10"/>
      <c r="R44" s="10"/>
      <c r="S44" s="10"/>
      <c r="T44" s="10"/>
      <c r="U44" s="10"/>
      <c r="V44" s="10"/>
      <c r="W44" s="10"/>
      <c r="X44" s="10"/>
      <c r="Y44" s="10"/>
      <c r="Z44" s="10"/>
    </row>
    <row r="45" ht="15.75" customHeight="1">
      <c r="A45" s="10"/>
      <c r="B45" s="10"/>
      <c r="C45" s="38"/>
      <c r="D45" s="10"/>
      <c r="E45" s="10"/>
      <c r="F45" s="10"/>
      <c r="G45" s="10"/>
      <c r="H45" s="10"/>
      <c r="I45" s="10"/>
      <c r="J45" s="10"/>
      <c r="K45" s="15"/>
      <c r="L45" s="15"/>
      <c r="M45" s="18"/>
      <c r="N45" s="10"/>
      <c r="O45" s="10"/>
      <c r="P45" s="10"/>
      <c r="Q45" s="10"/>
      <c r="R45" s="10"/>
      <c r="S45" s="10"/>
      <c r="T45" s="10"/>
      <c r="U45" s="10"/>
      <c r="V45" s="10"/>
      <c r="W45" s="10"/>
      <c r="X45" s="10"/>
      <c r="Y45" s="10"/>
      <c r="Z45" s="10"/>
    </row>
    <row r="46" ht="15.75" customHeight="1">
      <c r="A46" s="10"/>
      <c r="B46" s="10"/>
      <c r="C46" s="38"/>
      <c r="D46" s="10"/>
      <c r="E46" s="10"/>
      <c r="F46" s="10"/>
      <c r="G46" s="10"/>
      <c r="H46" s="10"/>
      <c r="I46" s="10"/>
      <c r="J46" s="10"/>
      <c r="K46" s="15"/>
      <c r="L46" s="10"/>
      <c r="M46" s="18"/>
      <c r="N46" s="10"/>
      <c r="O46" s="10"/>
      <c r="P46" s="10"/>
      <c r="Q46" s="10"/>
      <c r="R46" s="10"/>
      <c r="S46" s="10"/>
      <c r="T46" s="10"/>
      <c r="U46" s="10"/>
      <c r="V46" s="10"/>
      <c r="W46" s="10"/>
      <c r="X46" s="10"/>
      <c r="Y46" s="10"/>
      <c r="Z46" s="10"/>
    </row>
    <row r="47" ht="15.75" customHeight="1">
      <c r="A47" s="10"/>
      <c r="B47" s="10"/>
      <c r="C47" s="38"/>
      <c r="D47" s="10"/>
      <c r="E47" s="10"/>
      <c r="F47" s="10"/>
      <c r="G47" s="10"/>
      <c r="H47" s="10"/>
      <c r="I47" s="10"/>
      <c r="J47" s="10"/>
      <c r="K47" s="15"/>
      <c r="L47" s="15"/>
      <c r="M47" s="18"/>
      <c r="N47" s="10"/>
      <c r="O47" s="10"/>
      <c r="P47" s="10"/>
      <c r="Q47" s="10"/>
      <c r="R47" s="10"/>
      <c r="S47" s="10"/>
      <c r="T47" s="10"/>
      <c r="U47" s="10"/>
      <c r="V47" s="10"/>
      <c r="W47" s="10"/>
      <c r="X47" s="10"/>
      <c r="Y47" s="10"/>
      <c r="Z47" s="10"/>
    </row>
    <row r="48" ht="15.75" customHeight="1">
      <c r="A48" s="10"/>
      <c r="B48" s="10"/>
      <c r="C48" s="38"/>
      <c r="D48" s="10"/>
      <c r="E48" s="10"/>
      <c r="F48" s="10"/>
      <c r="G48" s="10"/>
      <c r="H48" s="10"/>
      <c r="I48" s="10"/>
      <c r="J48" s="10"/>
      <c r="K48" s="15"/>
      <c r="L48" s="10"/>
      <c r="M48" s="18"/>
      <c r="N48" s="10"/>
      <c r="O48" s="10"/>
      <c r="P48" s="10"/>
      <c r="Q48" s="10"/>
      <c r="R48" s="10"/>
      <c r="S48" s="10"/>
      <c r="T48" s="10"/>
      <c r="U48" s="10"/>
      <c r="V48" s="10"/>
      <c r="W48" s="10"/>
      <c r="X48" s="10"/>
      <c r="Y48" s="10"/>
      <c r="Z48" s="10"/>
    </row>
    <row r="49" ht="15.75" customHeight="1">
      <c r="A49" s="10"/>
      <c r="B49" s="10"/>
      <c r="C49" s="38"/>
      <c r="D49" s="10"/>
      <c r="E49" s="10"/>
      <c r="F49" s="10"/>
      <c r="G49" s="10"/>
      <c r="H49" s="10"/>
      <c r="I49" s="10"/>
      <c r="J49" s="10"/>
      <c r="K49" s="15"/>
      <c r="L49" s="15"/>
      <c r="M49" s="18"/>
      <c r="N49" s="10"/>
      <c r="O49" s="10"/>
      <c r="P49" s="10"/>
      <c r="Q49" s="10"/>
      <c r="R49" s="10"/>
      <c r="S49" s="10"/>
      <c r="T49" s="10"/>
      <c r="U49" s="10"/>
      <c r="V49" s="10"/>
      <c r="W49" s="10"/>
      <c r="X49" s="10"/>
      <c r="Y49" s="10"/>
      <c r="Z49" s="10"/>
    </row>
    <row r="50" ht="15.75" customHeight="1">
      <c r="A50" s="10"/>
      <c r="B50" s="10"/>
      <c r="C50" s="39"/>
      <c r="D50" s="10"/>
      <c r="E50" s="10"/>
      <c r="F50" s="10"/>
      <c r="G50" s="10"/>
      <c r="H50" s="10"/>
      <c r="I50" s="10"/>
      <c r="J50" s="10"/>
      <c r="K50" s="15"/>
      <c r="L50" s="10"/>
      <c r="M50" s="18"/>
      <c r="N50" s="10"/>
      <c r="O50" s="10"/>
      <c r="P50" s="10"/>
      <c r="Q50" s="10"/>
      <c r="R50" s="10"/>
      <c r="S50" s="10"/>
      <c r="T50" s="10"/>
      <c r="U50" s="10"/>
      <c r="V50" s="10"/>
      <c r="W50" s="10"/>
      <c r="X50" s="10"/>
      <c r="Y50" s="10"/>
      <c r="Z50" s="10"/>
    </row>
    <row r="51" ht="15.75" customHeight="1">
      <c r="A51" s="10"/>
      <c r="B51" s="10"/>
      <c r="C51" s="39"/>
      <c r="D51" s="10"/>
      <c r="E51" s="10"/>
      <c r="F51" s="10"/>
      <c r="G51" s="10"/>
      <c r="H51" s="10"/>
      <c r="I51" s="10"/>
      <c r="J51" s="10"/>
      <c r="K51" s="15"/>
      <c r="L51" s="15"/>
      <c r="M51" s="18"/>
      <c r="N51" s="10"/>
      <c r="O51" s="10"/>
      <c r="P51" s="10"/>
      <c r="Q51" s="10"/>
      <c r="R51" s="10"/>
      <c r="S51" s="10"/>
      <c r="T51" s="10"/>
      <c r="U51" s="10"/>
      <c r="V51" s="10"/>
      <c r="W51" s="10"/>
      <c r="X51" s="10"/>
      <c r="Y51" s="10"/>
      <c r="Z51" s="10"/>
    </row>
    <row r="52" ht="15.75" customHeight="1">
      <c r="A52" s="10"/>
      <c r="B52" s="10"/>
      <c r="C52" s="39"/>
      <c r="D52" s="10"/>
      <c r="E52" s="10"/>
      <c r="F52" s="10"/>
      <c r="G52" s="10"/>
      <c r="H52" s="10"/>
      <c r="I52" s="10"/>
      <c r="J52" s="10"/>
      <c r="K52" s="15"/>
      <c r="L52" s="10"/>
      <c r="M52" s="18"/>
      <c r="N52" s="10"/>
      <c r="O52" s="10"/>
      <c r="P52" s="10"/>
      <c r="Q52" s="10"/>
      <c r="R52" s="10"/>
      <c r="S52" s="10"/>
      <c r="T52" s="10"/>
      <c r="U52" s="10"/>
      <c r="V52" s="10"/>
      <c r="W52" s="10"/>
      <c r="X52" s="10"/>
      <c r="Y52" s="10"/>
      <c r="Z52" s="10"/>
    </row>
    <row r="53" ht="15.75" customHeight="1">
      <c r="A53" s="10"/>
      <c r="B53" s="10"/>
      <c r="C53" s="39"/>
      <c r="D53" s="10"/>
      <c r="E53" s="10"/>
      <c r="F53" s="10"/>
      <c r="G53" s="10"/>
      <c r="H53" s="10"/>
      <c r="I53" s="10"/>
      <c r="J53" s="10"/>
      <c r="K53" s="15"/>
      <c r="L53" s="15"/>
      <c r="M53" s="18"/>
      <c r="N53" s="10"/>
      <c r="O53" s="10"/>
      <c r="P53" s="10"/>
      <c r="Q53" s="10"/>
      <c r="R53" s="10"/>
      <c r="S53" s="10"/>
      <c r="T53" s="10"/>
      <c r="U53" s="10"/>
      <c r="V53" s="10"/>
      <c r="W53" s="10"/>
      <c r="X53" s="10"/>
      <c r="Y53" s="10"/>
      <c r="Z53" s="10"/>
    </row>
    <row r="54" ht="15.75" customHeight="1">
      <c r="A54" s="10"/>
      <c r="B54" s="10"/>
      <c r="C54" s="39"/>
      <c r="D54" s="10"/>
      <c r="E54" s="10"/>
      <c r="F54" s="10"/>
      <c r="G54" s="10"/>
      <c r="H54" s="10"/>
      <c r="I54" s="10"/>
      <c r="J54" s="10"/>
      <c r="K54" s="15"/>
      <c r="L54" s="10"/>
      <c r="M54" s="18"/>
      <c r="N54" s="10"/>
      <c r="O54" s="10"/>
      <c r="P54" s="10"/>
      <c r="Q54" s="10"/>
      <c r="R54" s="10"/>
      <c r="S54" s="10"/>
      <c r="T54" s="10"/>
      <c r="U54" s="10"/>
      <c r="V54" s="10"/>
      <c r="W54" s="10"/>
      <c r="X54" s="10"/>
      <c r="Y54" s="10"/>
      <c r="Z54" s="10"/>
    </row>
    <row r="55" ht="15.75" customHeight="1">
      <c r="A55" s="10"/>
      <c r="B55" s="10"/>
      <c r="C55" s="39"/>
      <c r="D55" s="10"/>
      <c r="E55" s="10"/>
      <c r="F55" s="10"/>
      <c r="G55" s="10"/>
      <c r="H55" s="10"/>
      <c r="I55" s="10"/>
      <c r="J55" s="10"/>
      <c r="K55" s="15"/>
      <c r="L55" s="15"/>
      <c r="M55" s="18"/>
      <c r="N55" s="10"/>
      <c r="O55" s="10"/>
      <c r="P55" s="10"/>
      <c r="Q55" s="10"/>
      <c r="R55" s="10"/>
      <c r="S55" s="10"/>
      <c r="T55" s="10"/>
      <c r="U55" s="10"/>
      <c r="V55" s="10"/>
      <c r="W55" s="10"/>
      <c r="X55" s="10"/>
      <c r="Y55" s="10"/>
      <c r="Z55" s="10"/>
    </row>
    <row r="56" ht="15.75" customHeight="1">
      <c r="A56" s="10"/>
      <c r="B56" s="10"/>
      <c r="C56" s="39"/>
      <c r="D56" s="10"/>
      <c r="E56" s="10"/>
      <c r="F56" s="10"/>
      <c r="G56" s="10"/>
      <c r="H56" s="10"/>
      <c r="I56" s="10"/>
      <c r="J56" s="10"/>
      <c r="K56" s="15"/>
      <c r="L56" s="10"/>
      <c r="M56" s="18"/>
      <c r="N56" s="10"/>
      <c r="O56" s="10"/>
      <c r="P56" s="10"/>
      <c r="Q56" s="10"/>
      <c r="R56" s="10"/>
      <c r="S56" s="10"/>
      <c r="T56" s="10"/>
      <c r="U56" s="10"/>
      <c r="V56" s="10"/>
      <c r="W56" s="10"/>
      <c r="X56" s="10"/>
      <c r="Y56" s="10"/>
      <c r="Z56" s="10"/>
    </row>
    <row r="57" ht="15.75" customHeight="1">
      <c r="A57" s="10"/>
      <c r="B57" s="10"/>
      <c r="C57" s="39"/>
      <c r="D57" s="10"/>
      <c r="E57" s="10"/>
      <c r="F57" s="10"/>
      <c r="G57" s="10"/>
      <c r="H57" s="10"/>
      <c r="I57" s="10"/>
      <c r="J57" s="10"/>
      <c r="K57" s="15"/>
      <c r="L57" s="15"/>
      <c r="M57" s="18"/>
      <c r="N57" s="10"/>
      <c r="O57" s="10"/>
      <c r="P57" s="10"/>
      <c r="Q57" s="10"/>
      <c r="R57" s="10"/>
      <c r="S57" s="10"/>
      <c r="T57" s="10"/>
      <c r="U57" s="10"/>
      <c r="V57" s="10"/>
      <c r="W57" s="10"/>
      <c r="X57" s="10"/>
      <c r="Y57" s="10"/>
      <c r="Z57" s="10"/>
    </row>
    <row r="58" ht="15.75" customHeight="1">
      <c r="A58" s="10"/>
      <c r="B58" s="10"/>
      <c r="C58" s="39"/>
      <c r="D58" s="10"/>
      <c r="E58" s="10"/>
      <c r="F58" s="10"/>
      <c r="G58" s="10"/>
      <c r="H58" s="10"/>
      <c r="I58" s="10"/>
      <c r="J58" s="10"/>
      <c r="K58" s="15"/>
      <c r="L58" s="10"/>
      <c r="M58" s="18"/>
      <c r="N58" s="10"/>
      <c r="O58" s="10"/>
      <c r="P58" s="10"/>
      <c r="Q58" s="10"/>
      <c r="R58" s="10"/>
      <c r="S58" s="10"/>
      <c r="T58" s="10"/>
      <c r="U58" s="10"/>
      <c r="V58" s="10"/>
      <c r="W58" s="10"/>
      <c r="X58" s="10"/>
      <c r="Y58" s="10"/>
      <c r="Z58" s="10"/>
    </row>
    <row r="59" ht="15.75" customHeight="1">
      <c r="A59" s="10"/>
      <c r="B59" s="10"/>
      <c r="C59" s="39"/>
      <c r="D59" s="10"/>
      <c r="E59" s="10"/>
      <c r="F59" s="10"/>
      <c r="G59" s="10"/>
      <c r="H59" s="10"/>
      <c r="I59" s="10"/>
      <c r="J59" s="10"/>
      <c r="K59" s="15"/>
      <c r="L59" s="15"/>
      <c r="M59" s="18"/>
      <c r="N59" s="10"/>
      <c r="O59" s="10"/>
      <c r="P59" s="10"/>
      <c r="Q59" s="10"/>
      <c r="R59" s="10"/>
      <c r="S59" s="10"/>
      <c r="T59" s="10"/>
      <c r="U59" s="10"/>
      <c r="V59" s="10"/>
      <c r="W59" s="10"/>
      <c r="X59" s="10"/>
      <c r="Y59" s="10"/>
      <c r="Z59" s="10"/>
    </row>
    <row r="60" ht="15.75" customHeight="1">
      <c r="A60" s="10"/>
      <c r="B60" s="10"/>
      <c r="C60" s="39"/>
      <c r="D60" s="10"/>
      <c r="E60" s="10"/>
      <c r="F60" s="10"/>
      <c r="G60" s="10"/>
      <c r="H60" s="10"/>
      <c r="I60" s="10"/>
      <c r="J60" s="10"/>
      <c r="K60" s="15"/>
      <c r="L60" s="10"/>
      <c r="M60" s="18"/>
      <c r="N60" s="10"/>
      <c r="O60" s="10"/>
      <c r="P60" s="10"/>
      <c r="Q60" s="10"/>
      <c r="R60" s="10"/>
      <c r="S60" s="10"/>
      <c r="T60" s="10"/>
      <c r="U60" s="10"/>
      <c r="V60" s="10"/>
      <c r="W60" s="10"/>
      <c r="X60" s="10"/>
      <c r="Y60" s="10"/>
      <c r="Z60" s="10"/>
    </row>
    <row r="61" ht="15.75" customHeight="1">
      <c r="A61" s="10"/>
      <c r="B61" s="10"/>
      <c r="C61" s="39"/>
      <c r="D61" s="10"/>
      <c r="E61" s="10"/>
      <c r="F61" s="10"/>
      <c r="G61" s="10"/>
      <c r="H61" s="10"/>
      <c r="I61" s="10"/>
      <c r="J61" s="10"/>
      <c r="K61" s="15"/>
      <c r="L61" s="15"/>
      <c r="M61" s="18"/>
      <c r="N61" s="10"/>
      <c r="O61" s="10"/>
      <c r="P61" s="10"/>
      <c r="Q61" s="10"/>
      <c r="R61" s="10"/>
      <c r="S61" s="10"/>
      <c r="T61" s="10"/>
      <c r="U61" s="10"/>
      <c r="V61" s="10"/>
      <c r="W61" s="10"/>
      <c r="X61" s="10"/>
      <c r="Y61" s="10"/>
      <c r="Z61" s="10"/>
    </row>
    <row r="62" ht="15.75" customHeight="1">
      <c r="A62" s="10"/>
      <c r="B62" s="10"/>
      <c r="C62" s="39"/>
      <c r="D62" s="10"/>
      <c r="E62" s="10"/>
      <c r="F62" s="10"/>
      <c r="G62" s="10"/>
      <c r="H62" s="10"/>
      <c r="I62" s="10"/>
      <c r="J62" s="10"/>
      <c r="K62" s="15"/>
      <c r="L62" s="10"/>
      <c r="M62" s="18"/>
      <c r="N62" s="10"/>
      <c r="O62" s="10"/>
      <c r="P62" s="10"/>
      <c r="Q62" s="10"/>
      <c r="R62" s="10"/>
      <c r="S62" s="10"/>
      <c r="T62" s="10"/>
      <c r="U62" s="10"/>
      <c r="V62" s="10"/>
      <c r="W62" s="10"/>
      <c r="X62" s="10"/>
      <c r="Y62" s="10"/>
      <c r="Z62" s="10"/>
    </row>
    <row r="63" ht="15.75" customHeight="1">
      <c r="A63" s="10"/>
      <c r="B63" s="10"/>
      <c r="C63" s="39"/>
      <c r="D63" s="10"/>
      <c r="E63" s="10"/>
      <c r="F63" s="10"/>
      <c r="G63" s="10"/>
      <c r="H63" s="10"/>
      <c r="I63" s="10"/>
      <c r="J63" s="10"/>
      <c r="K63" s="15"/>
      <c r="L63" s="15"/>
      <c r="M63" s="18"/>
      <c r="N63" s="10"/>
      <c r="O63" s="10"/>
      <c r="P63" s="10"/>
      <c r="Q63" s="10"/>
      <c r="R63" s="10"/>
      <c r="S63" s="10"/>
      <c r="T63" s="10"/>
      <c r="U63" s="10"/>
      <c r="V63" s="10"/>
      <c r="W63" s="10"/>
      <c r="X63" s="10"/>
      <c r="Y63" s="10"/>
      <c r="Z63" s="10"/>
    </row>
    <row r="64" ht="15.75" customHeight="1">
      <c r="A64" s="10"/>
      <c r="B64" s="10"/>
      <c r="C64" s="39"/>
      <c r="D64" s="10"/>
      <c r="E64" s="10"/>
      <c r="F64" s="10"/>
      <c r="G64" s="10"/>
      <c r="H64" s="10"/>
      <c r="I64" s="10"/>
      <c r="J64" s="10"/>
      <c r="K64" s="15"/>
      <c r="L64" s="10"/>
      <c r="M64" s="18"/>
      <c r="N64" s="10"/>
      <c r="O64" s="10"/>
      <c r="P64" s="10"/>
      <c r="Q64" s="10"/>
      <c r="R64" s="10"/>
      <c r="S64" s="10"/>
      <c r="T64" s="10"/>
      <c r="U64" s="10"/>
      <c r="V64" s="10"/>
      <c r="W64" s="10"/>
      <c r="X64" s="10"/>
      <c r="Y64" s="10"/>
      <c r="Z64" s="10"/>
    </row>
    <row r="65" ht="15.75" customHeight="1">
      <c r="A65" s="10"/>
      <c r="B65" s="10"/>
      <c r="C65" s="39"/>
      <c r="D65" s="10"/>
      <c r="E65" s="10"/>
      <c r="F65" s="10"/>
      <c r="G65" s="10"/>
      <c r="H65" s="10"/>
      <c r="I65" s="10"/>
      <c r="J65" s="10"/>
      <c r="K65" s="15"/>
      <c r="L65" s="15"/>
      <c r="M65" s="18"/>
      <c r="N65" s="10"/>
      <c r="O65" s="10"/>
      <c r="P65" s="10"/>
      <c r="Q65" s="10"/>
      <c r="R65" s="10"/>
      <c r="S65" s="10"/>
      <c r="T65" s="10"/>
      <c r="U65" s="10"/>
      <c r="V65" s="10"/>
      <c r="W65" s="10"/>
      <c r="X65" s="10"/>
      <c r="Y65" s="10"/>
      <c r="Z65" s="10"/>
    </row>
    <row r="66" ht="15.75" customHeight="1">
      <c r="A66" s="10"/>
      <c r="B66" s="10"/>
      <c r="C66" s="39"/>
      <c r="D66" s="10"/>
      <c r="E66" s="10"/>
      <c r="F66" s="10"/>
      <c r="G66" s="10"/>
      <c r="H66" s="10"/>
      <c r="I66" s="10"/>
      <c r="J66" s="10"/>
      <c r="K66" s="15"/>
      <c r="L66" s="10"/>
      <c r="M66" s="18"/>
      <c r="N66" s="10"/>
      <c r="O66" s="10"/>
      <c r="P66" s="10"/>
      <c r="Q66" s="10"/>
      <c r="R66" s="10"/>
      <c r="S66" s="10"/>
      <c r="T66" s="10"/>
      <c r="U66" s="10"/>
      <c r="V66" s="10"/>
      <c r="W66" s="10"/>
      <c r="X66" s="10"/>
      <c r="Y66" s="10"/>
      <c r="Z66" s="10"/>
    </row>
    <row r="67" ht="15.75" customHeight="1">
      <c r="A67" s="10"/>
      <c r="B67" s="10"/>
      <c r="C67" s="39"/>
      <c r="D67" s="10"/>
      <c r="E67" s="10"/>
      <c r="F67" s="10"/>
      <c r="G67" s="10"/>
      <c r="H67" s="10"/>
      <c r="I67" s="10"/>
      <c r="J67" s="10"/>
      <c r="K67" s="15"/>
      <c r="L67" s="15"/>
      <c r="M67" s="18"/>
      <c r="N67" s="10"/>
      <c r="O67" s="10"/>
      <c r="P67" s="10"/>
      <c r="Q67" s="10"/>
      <c r="R67" s="10"/>
      <c r="S67" s="10"/>
      <c r="T67" s="10"/>
      <c r="U67" s="10"/>
      <c r="V67" s="10"/>
      <c r="W67" s="10"/>
      <c r="X67" s="10"/>
      <c r="Y67" s="10"/>
      <c r="Z67" s="10"/>
    </row>
    <row r="68" ht="15.75" customHeight="1">
      <c r="A68" s="10"/>
      <c r="B68" s="10"/>
      <c r="C68" s="39"/>
      <c r="D68" s="10"/>
      <c r="E68" s="10"/>
      <c r="F68" s="10"/>
      <c r="G68" s="10"/>
      <c r="H68" s="10"/>
      <c r="I68" s="10"/>
      <c r="J68" s="10"/>
      <c r="K68" s="15"/>
      <c r="L68" s="10"/>
      <c r="M68" s="18"/>
      <c r="N68" s="10"/>
      <c r="O68" s="10"/>
      <c r="P68" s="10"/>
      <c r="Q68" s="10"/>
      <c r="R68" s="10"/>
      <c r="S68" s="10"/>
      <c r="T68" s="10"/>
      <c r="U68" s="10"/>
      <c r="V68" s="10"/>
      <c r="W68" s="10"/>
      <c r="X68" s="10"/>
      <c r="Y68" s="10"/>
      <c r="Z68" s="10"/>
    </row>
    <row r="69" ht="15.75" customHeight="1">
      <c r="A69" s="10"/>
      <c r="B69" s="10"/>
      <c r="C69" s="39"/>
      <c r="D69" s="10"/>
      <c r="E69" s="10"/>
      <c r="F69" s="10"/>
      <c r="G69" s="10"/>
      <c r="H69" s="10"/>
      <c r="I69" s="10"/>
      <c r="J69" s="10"/>
      <c r="K69" s="15"/>
      <c r="L69" s="15"/>
      <c r="M69" s="18"/>
      <c r="N69" s="10"/>
      <c r="O69" s="10"/>
      <c r="P69" s="10"/>
      <c r="Q69" s="10"/>
      <c r="R69" s="10"/>
      <c r="S69" s="10"/>
      <c r="T69" s="10"/>
      <c r="U69" s="10"/>
      <c r="V69" s="10"/>
      <c r="W69" s="10"/>
      <c r="X69" s="10"/>
      <c r="Y69" s="10"/>
      <c r="Z69" s="10"/>
    </row>
    <row r="70" ht="15.75" customHeight="1">
      <c r="A70" s="10"/>
      <c r="B70" s="10"/>
      <c r="C70" s="39"/>
      <c r="D70" s="10"/>
      <c r="E70" s="10"/>
      <c r="F70" s="10"/>
      <c r="G70" s="10"/>
      <c r="H70" s="10"/>
      <c r="I70" s="10"/>
      <c r="J70" s="10"/>
      <c r="K70" s="15"/>
      <c r="L70" s="10"/>
      <c r="M70" s="18"/>
      <c r="N70" s="10"/>
      <c r="O70" s="10"/>
      <c r="P70" s="10"/>
      <c r="Q70" s="10"/>
      <c r="R70" s="10"/>
      <c r="S70" s="10"/>
      <c r="T70" s="10"/>
      <c r="U70" s="10"/>
      <c r="V70" s="10"/>
      <c r="W70" s="10"/>
      <c r="X70" s="10"/>
      <c r="Y70" s="10"/>
      <c r="Z70" s="10"/>
    </row>
    <row r="71" ht="15.75" customHeight="1">
      <c r="A71" s="10"/>
      <c r="B71" s="10"/>
      <c r="C71" s="39"/>
      <c r="D71" s="10"/>
      <c r="E71" s="10"/>
      <c r="F71" s="10"/>
      <c r="G71" s="10"/>
      <c r="H71" s="10"/>
      <c r="I71" s="10"/>
      <c r="J71" s="10"/>
      <c r="K71" s="15"/>
      <c r="L71" s="15"/>
      <c r="M71" s="18"/>
      <c r="N71" s="10"/>
      <c r="O71" s="10"/>
      <c r="P71" s="10"/>
      <c r="Q71" s="10"/>
      <c r="R71" s="10"/>
      <c r="S71" s="10"/>
      <c r="T71" s="10"/>
      <c r="U71" s="10"/>
      <c r="V71" s="10"/>
      <c r="W71" s="10"/>
      <c r="X71" s="10"/>
      <c r="Y71" s="10"/>
      <c r="Z71" s="10"/>
    </row>
    <row r="72" ht="15.75" customHeight="1">
      <c r="A72" s="10"/>
      <c r="B72" s="10"/>
      <c r="C72" s="39"/>
      <c r="D72" s="10"/>
      <c r="E72" s="10"/>
      <c r="F72" s="10"/>
      <c r="G72" s="10"/>
      <c r="H72" s="10"/>
      <c r="I72" s="10"/>
      <c r="J72" s="10"/>
      <c r="K72" s="15"/>
      <c r="L72" s="10"/>
      <c r="M72" s="18"/>
      <c r="N72" s="10"/>
      <c r="O72" s="10"/>
      <c r="P72" s="10"/>
      <c r="Q72" s="10"/>
      <c r="R72" s="10"/>
      <c r="S72" s="10"/>
      <c r="T72" s="10"/>
      <c r="U72" s="10"/>
      <c r="V72" s="10"/>
      <c r="W72" s="10"/>
      <c r="X72" s="10"/>
      <c r="Y72" s="10"/>
      <c r="Z72" s="10"/>
    </row>
    <row r="73" ht="15.75" customHeight="1">
      <c r="A73" s="10"/>
      <c r="B73" s="10"/>
      <c r="C73" s="39"/>
      <c r="D73" s="10"/>
      <c r="E73" s="10"/>
      <c r="F73" s="10"/>
      <c r="G73" s="10"/>
      <c r="H73" s="10"/>
      <c r="I73" s="10"/>
      <c r="J73" s="10"/>
      <c r="K73" s="15"/>
      <c r="L73" s="15"/>
      <c r="M73" s="18"/>
      <c r="N73" s="10"/>
      <c r="O73" s="10"/>
      <c r="P73" s="10"/>
      <c r="Q73" s="10"/>
      <c r="R73" s="10"/>
      <c r="S73" s="10"/>
      <c r="T73" s="10"/>
      <c r="U73" s="10"/>
      <c r="V73" s="10"/>
      <c r="W73" s="10"/>
      <c r="X73" s="10"/>
      <c r="Y73" s="10"/>
      <c r="Z73" s="10"/>
    </row>
    <row r="74" ht="15.75" customHeight="1">
      <c r="A74" s="10"/>
      <c r="B74" s="10"/>
      <c r="C74" s="39"/>
      <c r="D74" s="10"/>
      <c r="E74" s="10"/>
      <c r="F74" s="10"/>
      <c r="G74" s="10"/>
      <c r="H74" s="10"/>
      <c r="I74" s="10"/>
      <c r="J74" s="10"/>
      <c r="K74" s="15"/>
      <c r="L74" s="10"/>
      <c r="M74" s="18"/>
      <c r="N74" s="10"/>
      <c r="O74" s="10"/>
      <c r="P74" s="10"/>
      <c r="Q74" s="10"/>
      <c r="R74" s="10"/>
      <c r="S74" s="10"/>
      <c r="T74" s="10"/>
      <c r="U74" s="10"/>
      <c r="V74" s="10"/>
      <c r="W74" s="10"/>
      <c r="X74" s="10"/>
      <c r="Y74" s="10"/>
      <c r="Z74" s="10"/>
    </row>
    <row r="75" ht="15.75" customHeight="1">
      <c r="A75" s="10"/>
      <c r="B75" s="10"/>
      <c r="C75" s="39"/>
      <c r="D75" s="10"/>
      <c r="E75" s="10"/>
      <c r="F75" s="10"/>
      <c r="G75" s="10"/>
      <c r="H75" s="10"/>
      <c r="I75" s="10"/>
      <c r="J75" s="10"/>
      <c r="K75" s="15"/>
      <c r="L75" s="15"/>
      <c r="M75" s="18"/>
      <c r="N75" s="10"/>
      <c r="O75" s="10"/>
      <c r="P75" s="10"/>
      <c r="Q75" s="10"/>
      <c r="R75" s="10"/>
      <c r="S75" s="10"/>
      <c r="T75" s="10"/>
      <c r="U75" s="10"/>
      <c r="V75" s="10"/>
      <c r="W75" s="10"/>
      <c r="X75" s="10"/>
      <c r="Y75" s="10"/>
      <c r="Z75" s="10"/>
    </row>
    <row r="76" ht="15.75" customHeight="1">
      <c r="A76" s="10"/>
      <c r="B76" s="10"/>
      <c r="C76" s="39"/>
      <c r="D76" s="10"/>
      <c r="E76" s="10"/>
      <c r="F76" s="10"/>
      <c r="G76" s="10"/>
      <c r="H76" s="10"/>
      <c r="I76" s="10"/>
      <c r="J76" s="10"/>
      <c r="K76" s="15"/>
      <c r="L76" s="10"/>
      <c r="M76" s="18"/>
      <c r="N76" s="10"/>
      <c r="O76" s="10"/>
      <c r="P76" s="10"/>
      <c r="Q76" s="10"/>
      <c r="R76" s="10"/>
      <c r="S76" s="10"/>
      <c r="T76" s="10"/>
      <c r="U76" s="10"/>
      <c r="V76" s="10"/>
      <c r="W76" s="10"/>
      <c r="X76" s="10"/>
      <c r="Y76" s="10"/>
      <c r="Z76" s="10"/>
    </row>
    <row r="77" ht="15.75" customHeight="1">
      <c r="A77" s="10"/>
      <c r="B77" s="10"/>
      <c r="C77" s="39"/>
      <c r="D77" s="10"/>
      <c r="E77" s="10"/>
      <c r="F77" s="10"/>
      <c r="G77" s="10"/>
      <c r="H77" s="10"/>
      <c r="I77" s="10"/>
      <c r="J77" s="10"/>
      <c r="K77" s="15"/>
      <c r="L77" s="15"/>
      <c r="M77" s="18"/>
      <c r="N77" s="10"/>
      <c r="O77" s="10"/>
      <c r="P77" s="10"/>
      <c r="Q77" s="10"/>
      <c r="R77" s="10"/>
      <c r="S77" s="10"/>
      <c r="T77" s="10"/>
      <c r="U77" s="10"/>
      <c r="V77" s="10"/>
      <c r="W77" s="10"/>
      <c r="X77" s="10"/>
      <c r="Y77" s="10"/>
      <c r="Z77" s="10"/>
    </row>
    <row r="78" ht="15.75" customHeight="1">
      <c r="A78" s="10"/>
      <c r="B78" s="10"/>
      <c r="C78" s="39"/>
      <c r="D78" s="10"/>
      <c r="E78" s="10"/>
      <c r="F78" s="10"/>
      <c r="G78" s="10"/>
      <c r="H78" s="10"/>
      <c r="I78" s="10"/>
      <c r="J78" s="10"/>
      <c r="K78" s="15"/>
      <c r="L78" s="10"/>
      <c r="M78" s="18"/>
      <c r="N78" s="10"/>
      <c r="O78" s="10"/>
      <c r="P78" s="10"/>
      <c r="Q78" s="10"/>
      <c r="R78" s="10"/>
      <c r="S78" s="10"/>
      <c r="T78" s="10"/>
      <c r="U78" s="10"/>
      <c r="V78" s="10"/>
      <c r="W78" s="10"/>
      <c r="X78" s="10"/>
      <c r="Y78" s="10"/>
      <c r="Z78" s="10"/>
    </row>
    <row r="79" ht="15.75" customHeight="1">
      <c r="A79" s="10"/>
      <c r="B79" s="10"/>
      <c r="C79" s="39"/>
      <c r="D79" s="10"/>
      <c r="E79" s="10"/>
      <c r="F79" s="10"/>
      <c r="G79" s="10"/>
      <c r="H79" s="10"/>
      <c r="I79" s="10"/>
      <c r="J79" s="10"/>
      <c r="K79" s="15"/>
      <c r="L79" s="15"/>
      <c r="M79" s="18"/>
      <c r="N79" s="10"/>
      <c r="O79" s="10"/>
      <c r="P79" s="10"/>
      <c r="Q79" s="10"/>
      <c r="R79" s="10"/>
      <c r="S79" s="10"/>
      <c r="T79" s="10"/>
      <c r="U79" s="10"/>
      <c r="V79" s="10"/>
      <c r="W79" s="10"/>
      <c r="X79" s="10"/>
      <c r="Y79" s="10"/>
      <c r="Z79" s="10"/>
    </row>
    <row r="80" ht="15.75" customHeight="1">
      <c r="A80" s="10"/>
      <c r="B80" s="10"/>
      <c r="C80" s="39"/>
      <c r="D80" s="10"/>
      <c r="E80" s="10"/>
      <c r="F80" s="10"/>
      <c r="G80" s="10"/>
      <c r="H80" s="10"/>
      <c r="I80" s="10"/>
      <c r="J80" s="10"/>
      <c r="K80" s="15"/>
      <c r="L80" s="10"/>
      <c r="M80" s="18"/>
      <c r="N80" s="10"/>
      <c r="O80" s="10"/>
      <c r="P80" s="10"/>
      <c r="Q80" s="10"/>
      <c r="R80" s="10"/>
      <c r="S80" s="10"/>
      <c r="T80" s="10"/>
      <c r="U80" s="10"/>
      <c r="V80" s="10"/>
      <c r="W80" s="10"/>
      <c r="X80" s="10"/>
      <c r="Y80" s="10"/>
      <c r="Z80" s="10"/>
    </row>
    <row r="81" ht="15.75" customHeight="1">
      <c r="A81" s="10"/>
      <c r="B81" s="10"/>
      <c r="C81" s="39"/>
      <c r="D81" s="10"/>
      <c r="E81" s="10"/>
      <c r="F81" s="10"/>
      <c r="G81" s="10"/>
      <c r="H81" s="10"/>
      <c r="I81" s="10"/>
      <c r="J81" s="10"/>
      <c r="K81" s="15"/>
      <c r="L81" s="15"/>
      <c r="M81" s="18"/>
      <c r="N81" s="10"/>
      <c r="O81" s="10"/>
      <c r="P81" s="10"/>
      <c r="Q81" s="10"/>
      <c r="R81" s="10"/>
      <c r="S81" s="10"/>
      <c r="T81" s="10"/>
      <c r="U81" s="10"/>
      <c r="V81" s="10"/>
      <c r="W81" s="10"/>
      <c r="X81" s="10"/>
      <c r="Y81" s="10"/>
      <c r="Z81" s="10"/>
    </row>
    <row r="82" ht="15.75" customHeight="1">
      <c r="A82" s="10"/>
      <c r="B82" s="10"/>
      <c r="C82" s="39"/>
      <c r="D82" s="10"/>
      <c r="E82" s="10"/>
      <c r="F82" s="10"/>
      <c r="G82" s="10"/>
      <c r="H82" s="10"/>
      <c r="I82" s="10"/>
      <c r="J82" s="10"/>
      <c r="K82" s="15"/>
      <c r="L82" s="10"/>
      <c r="M82" s="18"/>
      <c r="N82" s="10"/>
      <c r="O82" s="10"/>
      <c r="P82" s="10"/>
      <c r="Q82" s="10"/>
      <c r="R82" s="10"/>
      <c r="S82" s="10"/>
      <c r="T82" s="10"/>
      <c r="U82" s="10"/>
      <c r="V82" s="10"/>
      <c r="W82" s="10"/>
      <c r="X82" s="10"/>
      <c r="Y82" s="10"/>
      <c r="Z82" s="10"/>
    </row>
    <row r="83" ht="15.75" customHeight="1">
      <c r="A83" s="10"/>
      <c r="B83" s="10"/>
      <c r="C83" s="39"/>
      <c r="D83" s="10"/>
      <c r="E83" s="10"/>
      <c r="F83" s="10"/>
      <c r="G83" s="10"/>
      <c r="H83" s="10"/>
      <c r="I83" s="10"/>
      <c r="J83" s="10"/>
      <c r="K83" s="15"/>
      <c r="L83" s="15"/>
      <c r="M83" s="18"/>
      <c r="N83" s="10"/>
      <c r="O83" s="10"/>
      <c r="P83" s="10"/>
      <c r="Q83" s="10"/>
      <c r="R83" s="10"/>
      <c r="S83" s="10"/>
      <c r="T83" s="10"/>
      <c r="U83" s="10"/>
      <c r="V83" s="10"/>
      <c r="W83" s="10"/>
      <c r="X83" s="10"/>
      <c r="Y83" s="10"/>
      <c r="Z83" s="10"/>
    </row>
    <row r="84" ht="15.75" customHeight="1">
      <c r="A84" s="10"/>
      <c r="B84" s="10"/>
      <c r="C84" s="39"/>
      <c r="D84" s="10"/>
      <c r="E84" s="10"/>
      <c r="F84" s="10"/>
      <c r="G84" s="10"/>
      <c r="H84" s="10"/>
      <c r="I84" s="10"/>
      <c r="J84" s="10"/>
      <c r="K84" s="15"/>
      <c r="L84" s="10"/>
      <c r="M84" s="18"/>
      <c r="N84" s="10"/>
      <c r="O84" s="10"/>
      <c r="P84" s="10"/>
      <c r="Q84" s="10"/>
      <c r="R84" s="10"/>
      <c r="S84" s="10"/>
      <c r="T84" s="10"/>
      <c r="U84" s="10"/>
      <c r="V84" s="10"/>
      <c r="W84" s="10"/>
      <c r="X84" s="10"/>
      <c r="Y84" s="10"/>
      <c r="Z84" s="10"/>
    </row>
    <row r="85" ht="15.75" customHeight="1">
      <c r="A85" s="10"/>
      <c r="B85" s="10"/>
      <c r="C85" s="39"/>
      <c r="D85" s="10"/>
      <c r="E85" s="10"/>
      <c r="F85" s="10"/>
      <c r="G85" s="10"/>
      <c r="H85" s="10"/>
      <c r="I85" s="10"/>
      <c r="J85" s="10"/>
      <c r="K85" s="15"/>
      <c r="L85" s="15"/>
      <c r="M85" s="18"/>
      <c r="N85" s="10"/>
      <c r="O85" s="10"/>
      <c r="P85" s="10"/>
      <c r="Q85" s="10"/>
      <c r="R85" s="10"/>
      <c r="S85" s="10"/>
      <c r="T85" s="10"/>
      <c r="U85" s="10"/>
      <c r="V85" s="10"/>
      <c r="W85" s="10"/>
      <c r="X85" s="10"/>
      <c r="Y85" s="10"/>
      <c r="Z85" s="10"/>
    </row>
    <row r="86" ht="15.75" customHeight="1">
      <c r="A86" s="10"/>
      <c r="B86" s="10"/>
      <c r="C86" s="39"/>
      <c r="D86" s="10"/>
      <c r="E86" s="10"/>
      <c r="F86" s="10"/>
      <c r="G86" s="10"/>
      <c r="H86" s="10"/>
      <c r="I86" s="10"/>
      <c r="J86" s="10"/>
      <c r="K86" s="15"/>
      <c r="L86" s="10"/>
      <c r="M86" s="18"/>
      <c r="N86" s="10"/>
      <c r="O86" s="10"/>
      <c r="P86" s="10"/>
      <c r="Q86" s="10"/>
      <c r="R86" s="10"/>
      <c r="S86" s="10"/>
      <c r="T86" s="10"/>
      <c r="U86" s="10"/>
      <c r="V86" s="10"/>
      <c r="W86" s="10"/>
      <c r="X86" s="10"/>
      <c r="Y86" s="10"/>
      <c r="Z86" s="10"/>
    </row>
    <row r="87" ht="15.75" customHeight="1">
      <c r="A87" s="10"/>
      <c r="B87" s="10"/>
      <c r="C87" s="39"/>
      <c r="D87" s="10"/>
      <c r="E87" s="10"/>
      <c r="F87" s="10"/>
      <c r="G87" s="10"/>
      <c r="H87" s="10"/>
      <c r="I87" s="10"/>
      <c r="J87" s="10"/>
      <c r="K87" s="15"/>
      <c r="L87" s="15"/>
      <c r="M87" s="18"/>
      <c r="N87" s="10"/>
      <c r="O87" s="10"/>
      <c r="P87" s="10"/>
      <c r="Q87" s="10"/>
      <c r="R87" s="10"/>
      <c r="S87" s="10"/>
      <c r="T87" s="10"/>
      <c r="U87" s="10"/>
      <c r="V87" s="10"/>
      <c r="W87" s="10"/>
      <c r="X87" s="10"/>
      <c r="Y87" s="10"/>
      <c r="Z87" s="10"/>
    </row>
    <row r="88" ht="15.75" customHeight="1">
      <c r="A88" s="10"/>
      <c r="B88" s="10"/>
      <c r="C88" s="39"/>
      <c r="D88" s="10"/>
      <c r="E88" s="10"/>
      <c r="F88" s="10"/>
      <c r="G88" s="10"/>
      <c r="H88" s="10"/>
      <c r="I88" s="10"/>
      <c r="J88" s="10"/>
      <c r="K88" s="15"/>
      <c r="L88" s="10"/>
      <c r="M88" s="18"/>
      <c r="N88" s="10"/>
      <c r="O88" s="10"/>
      <c r="P88" s="10"/>
      <c r="Q88" s="10"/>
      <c r="R88" s="10"/>
      <c r="S88" s="10"/>
      <c r="T88" s="10"/>
      <c r="U88" s="10"/>
      <c r="V88" s="10"/>
      <c r="W88" s="10"/>
      <c r="X88" s="10"/>
      <c r="Y88" s="10"/>
      <c r="Z88" s="10"/>
    </row>
    <row r="89" ht="15.75" customHeight="1">
      <c r="A89" s="10"/>
      <c r="B89" s="10"/>
      <c r="C89" s="39"/>
      <c r="D89" s="10"/>
      <c r="E89" s="10"/>
      <c r="F89" s="10"/>
      <c r="G89" s="10"/>
      <c r="H89" s="10"/>
      <c r="I89" s="10"/>
      <c r="J89" s="10"/>
      <c r="K89" s="15"/>
      <c r="L89" s="15"/>
      <c r="M89" s="18"/>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autoFilter ref="$A$1:$O$43"/>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3.71"/>
    <col customWidth="1" min="3" max="3" width="13.29"/>
    <col customWidth="1" min="4" max="4" width="12.43"/>
    <col customWidth="1" min="5" max="5" width="13.86"/>
    <col customWidth="1" min="6" max="6" width="26.29"/>
    <col customWidth="1" min="7" max="26" width="8.86"/>
  </cols>
  <sheetData>
    <row r="1" ht="12.75" customHeight="1">
      <c r="A1" s="40" t="s">
        <v>433</v>
      </c>
      <c r="B1" s="40" t="s">
        <v>434</v>
      </c>
      <c r="C1" s="41" t="s">
        <v>435</v>
      </c>
      <c r="D1" s="42" t="s">
        <v>436</v>
      </c>
      <c r="E1" s="43" t="s">
        <v>437</v>
      </c>
      <c r="F1" s="40" t="s">
        <v>20</v>
      </c>
      <c r="G1" s="44"/>
      <c r="H1" s="44"/>
      <c r="I1" s="44"/>
      <c r="J1" s="44"/>
      <c r="K1" s="44"/>
      <c r="L1" s="44"/>
      <c r="M1" s="44"/>
      <c r="N1" s="44"/>
      <c r="O1" s="44"/>
      <c r="P1" s="44"/>
      <c r="Q1" s="44"/>
      <c r="R1" s="44"/>
      <c r="S1" s="44"/>
      <c r="T1" s="44"/>
      <c r="U1" s="44"/>
      <c r="V1" s="44"/>
      <c r="W1" s="44"/>
      <c r="X1" s="44"/>
      <c r="Y1" s="44"/>
      <c r="Z1" s="44"/>
    </row>
    <row r="2" ht="12.75" customHeight="1">
      <c r="A2" s="44">
        <v>1.0</v>
      </c>
      <c r="B2" s="45" t="s">
        <v>129</v>
      </c>
      <c r="C2" s="46">
        <v>42192.0</v>
      </c>
      <c r="D2" s="47">
        <v>-90.86</v>
      </c>
      <c r="E2" s="48">
        <v>-8.59</v>
      </c>
      <c r="F2" s="44"/>
      <c r="G2" s="44"/>
      <c r="H2" s="44"/>
      <c r="I2" s="44"/>
      <c r="J2" s="44"/>
      <c r="K2" s="44"/>
      <c r="L2" s="44"/>
      <c r="M2" s="44"/>
      <c r="N2" s="44"/>
      <c r="O2" s="44"/>
      <c r="P2" s="44"/>
      <c r="Q2" s="44"/>
      <c r="R2" s="44"/>
      <c r="S2" s="44"/>
      <c r="T2" s="44"/>
      <c r="U2" s="44"/>
      <c r="V2" s="44"/>
      <c r="W2" s="44"/>
      <c r="X2" s="44"/>
      <c r="Y2" s="44"/>
      <c r="Z2" s="44"/>
    </row>
    <row r="3" ht="12.75" customHeight="1">
      <c r="A3" s="44">
        <v>2.0</v>
      </c>
      <c r="B3" s="45" t="s">
        <v>197</v>
      </c>
      <c r="C3" s="46">
        <v>42193.0</v>
      </c>
      <c r="D3" s="47">
        <v>-84.54</v>
      </c>
      <c r="E3" s="48">
        <v>-7.26</v>
      </c>
      <c r="F3" s="44"/>
      <c r="G3" s="44"/>
      <c r="H3" s="44"/>
      <c r="I3" s="44"/>
      <c r="J3" s="44"/>
      <c r="K3" s="44"/>
      <c r="L3" s="44"/>
      <c r="M3" s="44"/>
      <c r="N3" s="44"/>
      <c r="O3" s="44"/>
      <c r="P3" s="44"/>
      <c r="Q3" s="44"/>
      <c r="R3" s="44"/>
      <c r="S3" s="44"/>
      <c r="T3" s="44"/>
      <c r="U3" s="44"/>
      <c r="V3" s="44"/>
      <c r="W3" s="44"/>
      <c r="X3" s="44"/>
      <c r="Y3" s="44"/>
      <c r="Z3" s="44"/>
    </row>
    <row r="4" ht="12.75" customHeight="1">
      <c r="A4" s="44">
        <v>3.0</v>
      </c>
      <c r="B4" s="45" t="s">
        <v>201</v>
      </c>
      <c r="C4" s="46">
        <v>42193.0</v>
      </c>
      <c r="D4" s="47">
        <v>-79.79</v>
      </c>
      <c r="E4" s="48">
        <v>-4.92</v>
      </c>
      <c r="F4" s="44"/>
      <c r="G4" s="44"/>
      <c r="H4" s="44"/>
      <c r="I4" s="44"/>
      <c r="J4" s="44"/>
      <c r="K4" s="44"/>
      <c r="L4" s="44"/>
      <c r="M4" s="44"/>
      <c r="N4" s="44"/>
      <c r="O4" s="44"/>
      <c r="P4" s="44"/>
      <c r="Q4" s="44"/>
      <c r="R4" s="44"/>
      <c r="S4" s="44"/>
      <c r="T4" s="44"/>
      <c r="U4" s="44"/>
      <c r="V4" s="44"/>
      <c r="W4" s="44"/>
      <c r="X4" s="44"/>
      <c r="Y4" s="44"/>
      <c r="Z4" s="44"/>
    </row>
    <row r="5" ht="12.75" customHeight="1">
      <c r="A5" s="44">
        <v>4.0</v>
      </c>
      <c r="B5" s="45" t="s">
        <v>205</v>
      </c>
      <c r="C5" s="46">
        <v>42193.0</v>
      </c>
      <c r="D5" s="47">
        <v>-94.57</v>
      </c>
      <c r="E5" s="48">
        <v>-8.75</v>
      </c>
      <c r="F5" s="44"/>
      <c r="G5" s="44"/>
      <c r="H5" s="44"/>
      <c r="I5" s="44"/>
      <c r="J5" s="44"/>
      <c r="K5" s="44"/>
      <c r="L5" s="44"/>
      <c r="M5" s="44"/>
      <c r="N5" s="44"/>
      <c r="O5" s="44"/>
      <c r="P5" s="44"/>
      <c r="Q5" s="44"/>
      <c r="R5" s="44"/>
      <c r="S5" s="44"/>
      <c r="T5" s="44"/>
      <c r="U5" s="44"/>
      <c r="V5" s="44"/>
      <c r="W5" s="44"/>
      <c r="X5" s="44"/>
      <c r="Y5" s="44"/>
      <c r="Z5" s="44"/>
    </row>
    <row r="6" ht="12.75" customHeight="1">
      <c r="A6" s="44">
        <v>5.0</v>
      </c>
      <c r="B6" s="45" t="s">
        <v>209</v>
      </c>
      <c r="C6" s="46">
        <v>42193.0</v>
      </c>
      <c r="D6" s="47">
        <v>-84.4</v>
      </c>
      <c r="E6" s="48">
        <v>-7.53</v>
      </c>
      <c r="F6" s="44"/>
      <c r="G6" s="44"/>
      <c r="H6" s="44"/>
      <c r="I6" s="44"/>
      <c r="J6" s="44"/>
      <c r="K6" s="44"/>
      <c r="L6" s="44"/>
      <c r="M6" s="44"/>
      <c r="N6" s="44"/>
      <c r="O6" s="44"/>
      <c r="P6" s="44"/>
      <c r="Q6" s="44"/>
      <c r="R6" s="44"/>
      <c r="S6" s="44"/>
      <c r="T6" s="44"/>
      <c r="U6" s="44"/>
      <c r="V6" s="44"/>
      <c r="W6" s="44"/>
      <c r="X6" s="44"/>
      <c r="Y6" s="44"/>
      <c r="Z6" s="44"/>
    </row>
    <row r="7" ht="12.75" customHeight="1">
      <c r="A7" s="44">
        <v>6.0</v>
      </c>
      <c r="B7" s="45" t="s">
        <v>359</v>
      </c>
      <c r="C7" s="46">
        <v>42192.0</v>
      </c>
      <c r="D7" s="47">
        <v>-101.6</v>
      </c>
      <c r="E7" s="48">
        <v>-9.92</v>
      </c>
      <c r="F7" s="44"/>
      <c r="G7" s="44"/>
      <c r="H7" s="44"/>
      <c r="I7" s="44"/>
      <c r="J7" s="44"/>
      <c r="K7" s="44"/>
      <c r="L7" s="44"/>
      <c r="M7" s="44"/>
      <c r="N7" s="44"/>
      <c r="O7" s="44"/>
      <c r="P7" s="44"/>
      <c r="Q7" s="44"/>
      <c r="R7" s="44"/>
      <c r="S7" s="44"/>
      <c r="T7" s="44"/>
      <c r="U7" s="44"/>
      <c r="V7" s="44"/>
      <c r="W7" s="44"/>
      <c r="X7" s="44"/>
      <c r="Y7" s="44"/>
      <c r="Z7" s="44"/>
    </row>
    <row r="8" ht="12.75" customHeight="1">
      <c r="A8" s="44">
        <v>7.0</v>
      </c>
      <c r="B8" s="45" t="s">
        <v>365</v>
      </c>
      <c r="C8" s="46">
        <v>42192.0</v>
      </c>
      <c r="D8" s="47">
        <v>-81.68</v>
      </c>
      <c r="E8" s="48">
        <v>-7.11</v>
      </c>
      <c r="F8" s="44"/>
      <c r="G8" s="44"/>
      <c r="H8" s="44"/>
      <c r="I8" s="44"/>
      <c r="J8" s="44"/>
      <c r="K8" s="44"/>
      <c r="L8" s="44"/>
      <c r="M8" s="44"/>
      <c r="N8" s="44"/>
      <c r="O8" s="44"/>
      <c r="P8" s="44"/>
      <c r="Q8" s="44"/>
      <c r="R8" s="44"/>
      <c r="S8" s="44"/>
      <c r="T8" s="44"/>
      <c r="U8" s="44"/>
      <c r="V8" s="44"/>
      <c r="W8" s="44"/>
      <c r="X8" s="44"/>
      <c r="Y8" s="44"/>
      <c r="Z8" s="44"/>
    </row>
    <row r="9" ht="12.75" customHeight="1">
      <c r="A9" s="44">
        <v>8.0</v>
      </c>
      <c r="B9" s="45" t="s">
        <v>147</v>
      </c>
      <c r="C9" s="46">
        <v>42192.0</v>
      </c>
      <c r="D9" s="47">
        <v>-79.92</v>
      </c>
      <c r="E9" s="48">
        <v>-6.66</v>
      </c>
      <c r="F9" s="44"/>
      <c r="G9" s="44"/>
      <c r="H9" s="44"/>
      <c r="I9" s="44"/>
      <c r="J9" s="44"/>
      <c r="K9" s="44"/>
      <c r="L9" s="44"/>
      <c r="M9" s="44"/>
      <c r="N9" s="44"/>
      <c r="O9" s="44"/>
      <c r="P9" s="44"/>
      <c r="Q9" s="44"/>
      <c r="R9" s="44"/>
      <c r="S9" s="44"/>
      <c r="T9" s="44"/>
      <c r="U9" s="44"/>
      <c r="V9" s="44"/>
      <c r="W9" s="44"/>
      <c r="X9" s="44"/>
      <c r="Y9" s="44"/>
      <c r="Z9" s="44"/>
    </row>
    <row r="10" ht="12.75" customHeight="1">
      <c r="A10" s="44">
        <v>9.0</v>
      </c>
      <c r="B10" s="45" t="s">
        <v>162</v>
      </c>
      <c r="C10" s="46">
        <v>42192.0</v>
      </c>
      <c r="D10" s="47">
        <v>-79.67</v>
      </c>
      <c r="E10" s="48">
        <v>-6.75</v>
      </c>
      <c r="F10" s="44"/>
      <c r="G10" s="44"/>
      <c r="H10" s="44"/>
      <c r="I10" s="44"/>
      <c r="J10" s="44"/>
      <c r="K10" s="44"/>
      <c r="L10" s="44"/>
      <c r="M10" s="44"/>
      <c r="N10" s="44"/>
      <c r="O10" s="44"/>
      <c r="P10" s="44"/>
      <c r="Q10" s="44"/>
      <c r="R10" s="44"/>
      <c r="S10" s="44"/>
      <c r="T10" s="44"/>
      <c r="U10" s="44"/>
      <c r="V10" s="44"/>
      <c r="W10" s="44"/>
      <c r="X10" s="44"/>
      <c r="Y10" s="44"/>
      <c r="Z10" s="44"/>
    </row>
    <row r="11" ht="12.75" customHeight="1">
      <c r="A11" s="44">
        <v>10.0</v>
      </c>
      <c r="B11" s="45" t="s">
        <v>166</v>
      </c>
      <c r="C11" s="46">
        <v>42192.0</v>
      </c>
      <c r="D11" s="47">
        <v>-91.26</v>
      </c>
      <c r="E11" s="48">
        <v>-7.64</v>
      </c>
      <c r="F11" s="44"/>
      <c r="G11" s="44"/>
      <c r="H11" s="44"/>
      <c r="I11" s="44"/>
      <c r="J11" s="44"/>
      <c r="K11" s="44"/>
      <c r="L11" s="44"/>
      <c r="M11" s="44"/>
      <c r="N11" s="44"/>
      <c r="O11" s="44"/>
      <c r="P11" s="44"/>
      <c r="Q11" s="44"/>
      <c r="R11" s="44"/>
      <c r="S11" s="44"/>
      <c r="T11" s="44"/>
      <c r="U11" s="44"/>
      <c r="V11" s="44"/>
      <c r="W11" s="44"/>
      <c r="X11" s="44"/>
      <c r="Y11" s="44"/>
      <c r="Z11" s="44"/>
    </row>
    <row r="12" ht="12.75" customHeight="1">
      <c r="A12" s="44">
        <v>11.0</v>
      </c>
      <c r="B12" s="45" t="s">
        <v>37</v>
      </c>
      <c r="C12" s="46">
        <v>42191.0</v>
      </c>
      <c r="D12" s="47">
        <v>-90.17</v>
      </c>
      <c r="E12" s="48">
        <v>-8.41</v>
      </c>
      <c r="F12" s="44"/>
      <c r="G12" s="44"/>
      <c r="H12" s="44"/>
      <c r="I12" s="44"/>
      <c r="J12" s="44"/>
      <c r="K12" s="44"/>
      <c r="L12" s="44"/>
      <c r="M12" s="44"/>
      <c r="N12" s="44"/>
      <c r="O12" s="44"/>
      <c r="P12" s="44"/>
      <c r="Q12" s="44"/>
      <c r="R12" s="44"/>
      <c r="S12" s="44"/>
      <c r="T12" s="44"/>
      <c r="U12" s="44"/>
      <c r="V12" s="44"/>
      <c r="W12" s="44"/>
      <c r="X12" s="44"/>
      <c r="Y12" s="44"/>
      <c r="Z12" s="44"/>
    </row>
    <row r="13" ht="12.75" customHeight="1">
      <c r="A13" s="44">
        <v>12.0</v>
      </c>
      <c r="B13" s="45" t="s">
        <v>43</v>
      </c>
      <c r="C13" s="46">
        <v>42191.0</v>
      </c>
      <c r="D13" s="47">
        <v>-92.05</v>
      </c>
      <c r="E13" s="48">
        <v>-7.66</v>
      </c>
      <c r="F13" s="44"/>
      <c r="G13" s="44"/>
      <c r="H13" s="44"/>
      <c r="I13" s="44"/>
      <c r="J13" s="44"/>
      <c r="K13" s="44"/>
      <c r="L13" s="44"/>
      <c r="M13" s="44"/>
      <c r="N13" s="44"/>
      <c r="O13" s="44"/>
      <c r="P13" s="44"/>
      <c r="Q13" s="44"/>
      <c r="R13" s="44"/>
      <c r="S13" s="44"/>
      <c r="T13" s="44"/>
      <c r="U13" s="44"/>
      <c r="V13" s="44"/>
      <c r="W13" s="44"/>
      <c r="X13" s="44"/>
      <c r="Y13" s="44"/>
      <c r="Z13" s="44"/>
    </row>
    <row r="14" ht="12.75" customHeight="1">
      <c r="A14" s="44">
        <v>13.0</v>
      </c>
      <c r="B14" s="45" t="s">
        <v>47</v>
      </c>
      <c r="C14" s="46">
        <v>42191.0</v>
      </c>
      <c r="D14" s="47">
        <v>-82.64</v>
      </c>
      <c r="E14" s="48">
        <v>-6.56</v>
      </c>
      <c r="F14" s="44"/>
      <c r="G14" s="44"/>
      <c r="H14" s="44"/>
      <c r="I14" s="44"/>
      <c r="J14" s="44"/>
      <c r="K14" s="44"/>
      <c r="L14" s="44"/>
      <c r="M14" s="44"/>
      <c r="N14" s="44"/>
      <c r="O14" s="44"/>
      <c r="P14" s="44"/>
      <c r="Q14" s="44"/>
      <c r="R14" s="44"/>
      <c r="S14" s="44"/>
      <c r="T14" s="44"/>
      <c r="U14" s="44"/>
      <c r="V14" s="44"/>
      <c r="W14" s="44"/>
      <c r="X14" s="44"/>
      <c r="Y14" s="44"/>
      <c r="Z14" s="44"/>
    </row>
    <row r="15" ht="12.75" customHeight="1">
      <c r="A15" s="44">
        <v>14.0</v>
      </c>
      <c r="B15" s="45" t="s">
        <v>51</v>
      </c>
      <c r="C15" s="46">
        <v>42191.0</v>
      </c>
      <c r="D15" s="47">
        <v>-74.48</v>
      </c>
      <c r="E15" s="48">
        <v>-4.42</v>
      </c>
      <c r="F15" s="44"/>
      <c r="G15" s="44"/>
      <c r="H15" s="44"/>
      <c r="I15" s="44"/>
      <c r="J15" s="44"/>
      <c r="K15" s="44"/>
      <c r="L15" s="44"/>
      <c r="M15" s="44"/>
      <c r="N15" s="44"/>
      <c r="O15" s="44"/>
      <c r="P15" s="44"/>
      <c r="Q15" s="44"/>
      <c r="R15" s="44"/>
      <c r="S15" s="44"/>
      <c r="T15" s="44"/>
      <c r="U15" s="44"/>
      <c r="V15" s="44"/>
      <c r="W15" s="44"/>
      <c r="X15" s="44"/>
      <c r="Y15" s="44"/>
      <c r="Z15" s="44"/>
    </row>
    <row r="16" ht="12.75" customHeight="1">
      <c r="A16" s="44">
        <v>15.0</v>
      </c>
      <c r="B16" s="45" t="s">
        <v>55</v>
      </c>
      <c r="C16" s="46">
        <v>42191.0</v>
      </c>
      <c r="D16" s="47">
        <v>-88.33</v>
      </c>
      <c r="E16" s="48">
        <v>-7.96</v>
      </c>
      <c r="F16" s="44"/>
      <c r="G16" s="44"/>
      <c r="H16" s="44"/>
      <c r="I16" s="44"/>
      <c r="J16" s="44"/>
      <c r="K16" s="44"/>
      <c r="L16" s="44"/>
      <c r="M16" s="44"/>
      <c r="N16" s="44"/>
      <c r="O16" s="44"/>
      <c r="P16" s="44"/>
      <c r="Q16" s="44"/>
      <c r="R16" s="44"/>
      <c r="S16" s="44"/>
      <c r="T16" s="44"/>
      <c r="U16" s="44"/>
      <c r="V16" s="44"/>
      <c r="W16" s="44"/>
      <c r="X16" s="44"/>
      <c r="Y16" s="44"/>
      <c r="Z16" s="44"/>
    </row>
    <row r="17" ht="12.75" customHeight="1">
      <c r="A17" s="44">
        <v>16.0</v>
      </c>
      <c r="B17" s="45" t="s">
        <v>60</v>
      </c>
      <c r="C17" s="46">
        <v>42191.0</v>
      </c>
      <c r="D17" s="47">
        <v>-88.03</v>
      </c>
      <c r="E17" s="48">
        <v>-7.07</v>
      </c>
      <c r="F17" s="44"/>
      <c r="G17" s="44"/>
      <c r="H17" s="44"/>
      <c r="I17" s="44"/>
      <c r="J17" s="44"/>
      <c r="K17" s="44"/>
      <c r="L17" s="44"/>
      <c r="M17" s="44"/>
      <c r="N17" s="44"/>
      <c r="O17" s="44"/>
      <c r="P17" s="44"/>
      <c r="Q17" s="44"/>
      <c r="R17" s="44"/>
      <c r="S17" s="44"/>
      <c r="T17" s="44"/>
      <c r="U17" s="44"/>
      <c r="V17" s="44"/>
      <c r="W17" s="44"/>
      <c r="X17" s="44"/>
      <c r="Y17" s="44"/>
      <c r="Z17" s="44"/>
    </row>
    <row r="18" ht="12.75" customHeight="1">
      <c r="A18" s="44">
        <v>17.0</v>
      </c>
      <c r="B18" s="45" t="s">
        <v>64</v>
      </c>
      <c r="C18" s="46">
        <v>42191.0</v>
      </c>
      <c r="D18" s="47">
        <v>-79.58</v>
      </c>
      <c r="E18" s="48">
        <v>-5.01</v>
      </c>
      <c r="F18" s="44"/>
      <c r="G18" s="44"/>
      <c r="H18" s="44"/>
      <c r="I18" s="44"/>
      <c r="J18" s="44"/>
      <c r="K18" s="44"/>
      <c r="L18" s="44"/>
      <c r="M18" s="44"/>
      <c r="N18" s="44"/>
      <c r="O18" s="44"/>
      <c r="P18" s="44"/>
      <c r="Q18" s="44"/>
      <c r="R18" s="44"/>
      <c r="S18" s="44"/>
      <c r="T18" s="44"/>
      <c r="U18" s="44"/>
      <c r="V18" s="44"/>
      <c r="W18" s="44"/>
      <c r="X18" s="44"/>
      <c r="Y18" s="44"/>
      <c r="Z18" s="44"/>
    </row>
    <row r="19" ht="12.75" customHeight="1">
      <c r="A19" s="44">
        <v>18.0</v>
      </c>
      <c r="B19" s="45" t="s">
        <v>68</v>
      </c>
      <c r="C19" s="46">
        <v>42191.0</v>
      </c>
      <c r="D19" s="47">
        <v>-95.24</v>
      </c>
      <c r="E19" s="48">
        <v>-8.87</v>
      </c>
      <c r="F19" s="44"/>
      <c r="G19" s="44"/>
      <c r="H19" s="44"/>
      <c r="I19" s="44"/>
      <c r="J19" s="44"/>
      <c r="K19" s="44"/>
      <c r="L19" s="44"/>
      <c r="M19" s="44"/>
      <c r="N19" s="44"/>
      <c r="O19" s="44"/>
      <c r="P19" s="44"/>
      <c r="Q19" s="44"/>
      <c r="R19" s="44"/>
      <c r="S19" s="44"/>
      <c r="T19" s="44"/>
      <c r="U19" s="44"/>
      <c r="V19" s="44"/>
      <c r="W19" s="44"/>
      <c r="X19" s="44"/>
      <c r="Y19" s="44"/>
      <c r="Z19" s="44"/>
    </row>
    <row r="20" ht="12.75" customHeight="1">
      <c r="A20" s="44">
        <v>19.0</v>
      </c>
      <c r="B20" s="45" t="s">
        <v>438</v>
      </c>
      <c r="C20" s="46">
        <v>42192.0</v>
      </c>
      <c r="D20" s="47">
        <v>-94.64</v>
      </c>
      <c r="E20" s="48">
        <v>-9.33</v>
      </c>
      <c r="F20" s="44"/>
      <c r="G20" s="44"/>
      <c r="H20" s="44"/>
      <c r="I20" s="44"/>
      <c r="J20" s="44"/>
      <c r="K20" s="44"/>
      <c r="L20" s="44"/>
      <c r="M20" s="44"/>
      <c r="N20" s="44"/>
      <c r="O20" s="44"/>
      <c r="P20" s="44"/>
      <c r="Q20" s="44"/>
      <c r="R20" s="44"/>
      <c r="S20" s="44"/>
      <c r="T20" s="44"/>
      <c r="U20" s="44"/>
      <c r="V20" s="44"/>
      <c r="W20" s="44"/>
      <c r="X20" s="44"/>
      <c r="Y20" s="44"/>
      <c r="Z20" s="44"/>
    </row>
    <row r="21" ht="12.75" customHeight="1">
      <c r="A21" s="44">
        <v>20.0</v>
      </c>
      <c r="B21" s="45" t="s">
        <v>178</v>
      </c>
      <c r="C21" s="46">
        <v>42192.0</v>
      </c>
      <c r="D21" s="47">
        <v>-97.14</v>
      </c>
      <c r="E21" s="48">
        <v>-8.68</v>
      </c>
      <c r="F21" s="44"/>
      <c r="G21" s="44"/>
      <c r="H21" s="44"/>
      <c r="I21" s="44"/>
      <c r="J21" s="44"/>
      <c r="K21" s="44"/>
      <c r="L21" s="44"/>
      <c r="M21" s="44"/>
      <c r="N21" s="44"/>
      <c r="O21" s="44"/>
      <c r="P21" s="44"/>
      <c r="Q21" s="44"/>
      <c r="R21" s="44"/>
      <c r="S21" s="44"/>
      <c r="T21" s="44"/>
      <c r="U21" s="44"/>
      <c r="V21" s="44"/>
      <c r="W21" s="44"/>
      <c r="X21" s="44"/>
      <c r="Y21" s="44"/>
      <c r="Z21" s="44"/>
    </row>
    <row r="22" ht="12.75" customHeight="1">
      <c r="A22" s="44">
        <v>21.0</v>
      </c>
      <c r="B22" s="45" t="s">
        <v>184</v>
      </c>
      <c r="C22" s="46">
        <v>42192.0</v>
      </c>
      <c r="D22" s="47">
        <v>-82.01</v>
      </c>
      <c r="E22" s="48">
        <v>-7.4</v>
      </c>
      <c r="F22" s="44"/>
      <c r="G22" s="44"/>
      <c r="H22" s="44"/>
      <c r="I22" s="44"/>
      <c r="J22" s="44"/>
      <c r="K22" s="44"/>
      <c r="L22" s="44"/>
      <c r="M22" s="44"/>
      <c r="N22" s="44"/>
      <c r="O22" s="44"/>
      <c r="P22" s="44"/>
      <c r="Q22" s="44"/>
      <c r="R22" s="44"/>
      <c r="S22" s="44"/>
      <c r="T22" s="44"/>
      <c r="U22" s="44"/>
      <c r="V22" s="44"/>
      <c r="W22" s="44"/>
      <c r="X22" s="44"/>
      <c r="Y22" s="44"/>
      <c r="Z22" s="44"/>
    </row>
    <row r="23" ht="12.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ht="12.7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ht="12.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ht="12.7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ht="12.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ht="12.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2.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2.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2.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2.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2.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2.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2.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2.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2.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2.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2.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2.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2.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2.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2.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2.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2.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2.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2.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2.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2.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2.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2.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2.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2.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2.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2.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2.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2.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2.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2.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2.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2.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2.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2.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2.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2.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2.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2.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2.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2.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2.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2.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2.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2.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2.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2.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2.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2.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2.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2.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2.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2.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2.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2.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2.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2.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2.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2.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2.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2.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2.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2.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2.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2.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2.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2.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2.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2.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2.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2.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2.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2.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2.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2.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2.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2.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2.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2.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2.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2.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2.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2.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2.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2.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2.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2.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2.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2.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2.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2.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2.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2.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2.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2.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2.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2.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2.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2.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2.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2.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2.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2.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2.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2.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2.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2.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2.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2.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2.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2.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2.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2.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2.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2.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2.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2.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2.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2.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2.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2.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2.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2.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2.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2.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2.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2.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2.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2.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2.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2.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2.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2.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2.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2.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2.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2.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2.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2.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2.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2.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2.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2.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2.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2.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2.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2.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2.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2.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2.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2.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2.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2.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2.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2.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2.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2.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2.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2.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2.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2.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2.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2.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2.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2.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2.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2.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2.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2.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2.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2.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2.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2.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2.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2.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2.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2.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2.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2.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2.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2.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2.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2.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2.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2.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2.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2.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2.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2.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2.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2.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2.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2.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2.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2.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2.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2.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2.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2.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2.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2.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2.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2.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2.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2.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2.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2.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2.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2.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2.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2.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2.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2.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2.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2.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2.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2.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2.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2.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2.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2.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2.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2.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2.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2.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2.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2.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2.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2.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2.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2.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2.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2.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2.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2.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2.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2.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2.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2.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2.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2.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2.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2.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2.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2.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2.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2.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2.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2.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2.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2.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2.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2.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2.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2.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2.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2.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2.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2.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2.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2.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2.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2.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2.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2.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2.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2.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2.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2.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2.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2.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2.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2.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2.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2.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2.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2.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2.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2.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2.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2.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2.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2.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2.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2.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2.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2.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2.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2.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2.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2.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2.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2.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2.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2.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2.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2.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2.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2.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2.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2.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2.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2.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2.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2.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2.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2.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2.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2.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2.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2.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2.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2.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2.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2.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2.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2.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2.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2.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2.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2.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2.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2.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2.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2.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2.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2.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2.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2.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2.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2.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2.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2.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2.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2.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2.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2.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2.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2.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2.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2.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2.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2.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2.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2.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2.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2.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2.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2.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2.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2.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2.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2.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2.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2.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2.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2.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2.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2.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2.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2.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2.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2.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2.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2.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2.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2.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2.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2.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2.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2.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2.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2.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2.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2.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2.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2.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2.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2.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2.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2.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2.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2.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2.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2.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2.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2.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2.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2.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2.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2.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2.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2.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2.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2.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2.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2.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2.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2.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2.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2.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2.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2.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2.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2.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2.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2.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2.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2.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2.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2.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2.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2.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2.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2.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2.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2.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2.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2.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2.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2.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2.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2.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2.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2.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2.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2.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2.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2.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2.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2.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2.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2.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2.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2.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2.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2.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2.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2.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2.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2.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2.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2.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2.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2.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2.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2.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2.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2.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2.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2.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2.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2.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2.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2.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2.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2.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2.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2.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2.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2.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2.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2.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2.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2.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2.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2.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2.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2.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2.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2.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2.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2.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2.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2.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2.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2.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2.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2.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2.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2.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2.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2.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2.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2.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2.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2.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2.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2.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2.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2.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2.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2.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2.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2.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2.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2.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2.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2.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2.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2.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2.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2.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2.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2.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2.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2.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2.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2.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2.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2.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2.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2.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2.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2.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2.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2.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2.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2.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2.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2.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2.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2.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2.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2.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2.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2.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2.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2.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2.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2.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2.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2.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2.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2.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2.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2.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2.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2.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2.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2.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2.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2.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2.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2.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2.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2.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2.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2.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2.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2.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2.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2.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2.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2.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2.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2.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2.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2.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2.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2.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2.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2.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2.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2.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2.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2.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2.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2.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2.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2.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2.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2.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2.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2.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2.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2.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2.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2.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2.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2.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2.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2.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2.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2.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2.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2.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2.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2.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2.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2.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2.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2.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2.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2.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2.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2.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2.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2.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2.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2.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2.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2.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2.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2.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2.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2.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2.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2.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2.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2.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2.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2.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2.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2.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2.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2.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2.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2.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2.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2.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2.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2.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2.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2.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2.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2.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2.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2.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2.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2.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2.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2.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2.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2.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2.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2.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2.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2.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2.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2.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2.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2.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2.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2.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2.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2.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2.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2.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2.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2.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2.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2.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2.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2.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2.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2.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2.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2.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2.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2.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2.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2.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2.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2.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2.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2.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2.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2.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2.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2.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2.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2.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2.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2.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2.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2.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2.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2.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2.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2.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2.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2.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2.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2.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2.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2.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2.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2.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2.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2.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2.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2.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2.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2.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2.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2.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2.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2.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2.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2.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2.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2.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2.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2.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2.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2.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2.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2.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2.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2.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2.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2.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2.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2.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2.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2.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2.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2.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2.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2.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2.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2.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2.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2.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2.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2.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2.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2.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2.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2.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2.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2.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2.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2.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2.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2.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2.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2.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2.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2.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2.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2.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2.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2.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2.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2.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2.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2.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2.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2.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2.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2.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2.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2.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2.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2.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2.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2.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2.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2.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2.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2.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2.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2.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2.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2.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2.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2.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2.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2.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2.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2.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2.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2.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2.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2.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2.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2.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2.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2.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2.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2.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2.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2.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2.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2.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2.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2.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2.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2.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2.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2.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2.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2.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2.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2.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2.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2.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2.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2.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2.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2.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2.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2.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2.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2.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2.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2.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2.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2.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2.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2.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2.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2.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2.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2.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2.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2.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2.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2.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2.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2.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2.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2.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2.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2.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2.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2.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2.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2.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2.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2.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2.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2.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2.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2.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2.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2.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2.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2.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2.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2.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2.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2.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2.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2.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2.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2.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2.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2.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2.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2.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2.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2.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2.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2.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2.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2.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2.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2.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2.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2.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2.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2.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2.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2.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2.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2.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2.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2.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2.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2.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2.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2.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2.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2.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2.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2.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2.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2.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2.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2.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2.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2.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2.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2.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2.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2.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2.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2.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2.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2.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2.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2.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2.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2.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2.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2.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2.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2.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2.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2.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2.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2.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2.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2.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2.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2.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2.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2.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2.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2.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2.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2.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2.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2.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2.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2.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2.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2.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2.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2.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2.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2.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2.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2.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2.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2.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2.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2.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2.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2.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2.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2.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2.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2.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2.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2.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2.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2.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2.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2.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2.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2.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2.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2.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2.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2.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2.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2.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2.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2.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2.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2.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2.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2.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2.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2.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2.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2.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2.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2.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2.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2.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2.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2.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2.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2.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2.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ht="12.7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ht="12.7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4.0"/>
    <col customWidth="1" min="3" max="3" width="13.71"/>
    <col customWidth="1" min="4" max="4" width="18.0"/>
    <col customWidth="1" min="5" max="5" width="24.0"/>
    <col customWidth="1" min="6" max="6" width="96.86"/>
    <col customWidth="1" min="7" max="7" width="67.14"/>
    <col customWidth="1" min="8" max="26" width="10.71"/>
  </cols>
  <sheetData>
    <row r="1">
      <c r="A1" s="49" t="s">
        <v>439</v>
      </c>
      <c r="B1" s="50" t="s">
        <v>440</v>
      </c>
      <c r="C1" s="49" t="s">
        <v>441</v>
      </c>
      <c r="D1" s="49" t="s">
        <v>442</v>
      </c>
      <c r="E1" s="50" t="s">
        <v>443</v>
      </c>
      <c r="F1" s="51" t="s">
        <v>444</v>
      </c>
      <c r="G1" s="49" t="s">
        <v>445</v>
      </c>
      <c r="H1" s="52"/>
      <c r="I1" s="52"/>
      <c r="J1" s="52"/>
      <c r="K1" s="52"/>
      <c r="L1" s="52"/>
      <c r="M1" s="52"/>
      <c r="N1" s="52"/>
      <c r="O1" s="52"/>
      <c r="P1" s="52"/>
      <c r="Q1" s="52"/>
      <c r="R1" s="52"/>
      <c r="S1" s="52"/>
      <c r="T1" s="52"/>
      <c r="U1" s="52"/>
      <c r="V1" s="52"/>
      <c r="W1" s="52"/>
      <c r="X1" s="52"/>
      <c r="Y1" s="52"/>
      <c r="Z1" s="52"/>
    </row>
    <row r="2" ht="73.5" customHeight="1">
      <c r="A2" s="53" t="s">
        <v>124</v>
      </c>
      <c r="B2" s="54" t="s">
        <v>446</v>
      </c>
      <c r="C2" s="53" t="s">
        <v>447</v>
      </c>
      <c r="D2" s="53" t="s">
        <v>448</v>
      </c>
      <c r="E2" s="54" t="s">
        <v>449</v>
      </c>
      <c r="F2" s="54" t="s">
        <v>450</v>
      </c>
      <c r="G2" s="53" t="s">
        <v>451</v>
      </c>
      <c r="H2" s="1"/>
      <c r="I2" s="1"/>
      <c r="J2" s="1"/>
      <c r="K2" s="1"/>
      <c r="L2" s="1"/>
      <c r="M2" s="1"/>
      <c r="N2" s="1"/>
      <c r="O2" s="1"/>
      <c r="P2" s="1"/>
      <c r="Q2" s="1"/>
      <c r="R2" s="1"/>
      <c r="S2" s="1"/>
      <c r="T2" s="1"/>
      <c r="U2" s="1"/>
      <c r="V2" s="1"/>
      <c r="W2" s="1"/>
      <c r="X2" s="1"/>
      <c r="Y2" s="1"/>
      <c r="Z2" s="1"/>
    </row>
    <row r="3" ht="130.5" customHeight="1">
      <c r="A3" s="53" t="s">
        <v>218</v>
      </c>
      <c r="B3" s="54" t="s">
        <v>452</v>
      </c>
      <c r="C3" s="53" t="s">
        <v>453</v>
      </c>
      <c r="D3" s="53" t="s">
        <v>454</v>
      </c>
      <c r="E3" s="54" t="s">
        <v>455</v>
      </c>
      <c r="F3" s="54" t="s">
        <v>456</v>
      </c>
      <c r="G3" s="53" t="s">
        <v>457</v>
      </c>
      <c r="H3" s="1"/>
      <c r="I3" s="1"/>
      <c r="J3" s="1"/>
      <c r="K3" s="1"/>
      <c r="L3" s="1"/>
      <c r="M3" s="1"/>
      <c r="N3" s="1"/>
      <c r="O3" s="1"/>
      <c r="P3" s="1"/>
      <c r="Q3" s="1"/>
      <c r="R3" s="1"/>
      <c r="S3" s="1"/>
      <c r="T3" s="1"/>
      <c r="U3" s="1"/>
      <c r="V3" s="1"/>
      <c r="W3" s="1"/>
      <c r="X3" s="1"/>
      <c r="Y3" s="1"/>
      <c r="Z3" s="1"/>
    </row>
    <row r="4" ht="63.75" customHeight="1">
      <c r="A4" s="53" t="s">
        <v>458</v>
      </c>
      <c r="B4" s="54" t="s">
        <v>459</v>
      </c>
      <c r="C4" s="53" t="s">
        <v>460</v>
      </c>
      <c r="D4" s="53" t="s">
        <v>461</v>
      </c>
      <c r="E4" s="54" t="s">
        <v>455</v>
      </c>
      <c r="F4" s="54" t="s">
        <v>462</v>
      </c>
      <c r="G4" s="53" t="s">
        <v>463</v>
      </c>
      <c r="H4" s="1"/>
      <c r="I4" s="1"/>
      <c r="J4" s="1"/>
      <c r="K4" s="1"/>
      <c r="L4" s="1"/>
      <c r="M4" s="1"/>
      <c r="N4" s="1"/>
      <c r="O4" s="1"/>
      <c r="P4" s="1"/>
      <c r="Q4" s="1"/>
      <c r="R4" s="1"/>
      <c r="S4" s="1"/>
      <c r="T4" s="1"/>
      <c r="U4" s="1"/>
      <c r="V4" s="1"/>
      <c r="W4" s="1"/>
      <c r="X4" s="1"/>
      <c r="Y4" s="1"/>
      <c r="Z4" s="1"/>
    </row>
    <row r="5" ht="72.0" customHeight="1">
      <c r="A5" s="53" t="s">
        <v>75</v>
      </c>
      <c r="B5" s="54" t="s">
        <v>464</v>
      </c>
      <c r="C5" s="53" t="s">
        <v>465</v>
      </c>
      <c r="D5" s="53" t="s">
        <v>461</v>
      </c>
      <c r="E5" s="54" t="s">
        <v>455</v>
      </c>
      <c r="F5" s="55" t="s">
        <v>466</v>
      </c>
      <c r="G5" s="53" t="s">
        <v>467</v>
      </c>
      <c r="H5" s="1"/>
      <c r="I5" s="1"/>
      <c r="J5" s="1"/>
      <c r="K5" s="1"/>
      <c r="L5" s="1"/>
      <c r="M5" s="1"/>
      <c r="N5" s="1"/>
      <c r="O5" s="1"/>
      <c r="P5" s="1"/>
      <c r="Q5" s="1"/>
      <c r="R5" s="1"/>
      <c r="S5" s="1"/>
      <c r="T5" s="1"/>
      <c r="U5" s="1"/>
      <c r="V5" s="1"/>
      <c r="W5" s="1"/>
      <c r="X5" s="1"/>
      <c r="Y5" s="1"/>
      <c r="Z5" s="1"/>
    </row>
    <row r="6" ht="51.75" customHeight="1">
      <c r="A6" s="53" t="s">
        <v>468</v>
      </c>
      <c r="B6" s="54" t="s">
        <v>469</v>
      </c>
      <c r="C6" s="53" t="s">
        <v>470</v>
      </c>
      <c r="D6" s="53" t="s">
        <v>471</v>
      </c>
      <c r="E6" s="54" t="s">
        <v>455</v>
      </c>
      <c r="F6" s="54" t="s">
        <v>472</v>
      </c>
      <c r="G6" s="53" t="s">
        <v>473</v>
      </c>
      <c r="H6" s="1"/>
      <c r="I6" s="1"/>
      <c r="J6" s="1"/>
      <c r="K6" s="1"/>
      <c r="L6" s="1"/>
      <c r="M6" s="1"/>
      <c r="N6" s="1"/>
      <c r="O6" s="1"/>
      <c r="P6" s="1"/>
      <c r="Q6" s="1"/>
      <c r="R6" s="1"/>
      <c r="S6" s="1"/>
      <c r="T6" s="1"/>
      <c r="U6" s="1"/>
      <c r="V6" s="1"/>
      <c r="W6" s="1"/>
      <c r="X6" s="1"/>
      <c r="Y6" s="1"/>
      <c r="Z6" s="1"/>
    </row>
    <row r="7">
      <c r="A7" s="56" t="s">
        <v>474</v>
      </c>
      <c r="B7" s="57" t="s">
        <v>475</v>
      </c>
      <c r="C7" s="56" t="s">
        <v>465</v>
      </c>
      <c r="D7" s="56" t="s">
        <v>461</v>
      </c>
      <c r="E7" s="57" t="s">
        <v>476</v>
      </c>
      <c r="F7" s="58" t="s">
        <v>477</v>
      </c>
      <c r="G7" s="56" t="s">
        <v>478</v>
      </c>
      <c r="H7" s="1"/>
      <c r="I7" s="1"/>
      <c r="J7" s="1"/>
      <c r="K7" s="1"/>
      <c r="L7" s="1"/>
      <c r="M7" s="1"/>
      <c r="N7" s="1"/>
      <c r="O7" s="1"/>
      <c r="P7" s="1"/>
      <c r="Q7" s="1"/>
      <c r="R7" s="1"/>
      <c r="S7" s="1"/>
      <c r="T7" s="1"/>
      <c r="U7" s="1"/>
      <c r="V7" s="1"/>
      <c r="W7" s="1"/>
      <c r="X7" s="1"/>
      <c r="Y7" s="1"/>
      <c r="Z7" s="1"/>
    </row>
    <row r="8" ht="87.75" customHeight="1">
      <c r="A8" s="53" t="s">
        <v>479</v>
      </c>
      <c r="B8" s="54" t="s">
        <v>480</v>
      </c>
      <c r="C8" s="53" t="s">
        <v>453</v>
      </c>
      <c r="D8" s="53" t="s">
        <v>481</v>
      </c>
      <c r="E8" s="54" t="s">
        <v>482</v>
      </c>
      <c r="F8" s="54" t="s">
        <v>483</v>
      </c>
      <c r="G8" s="53" t="s">
        <v>484</v>
      </c>
      <c r="H8" s="1"/>
      <c r="I8" s="1"/>
      <c r="J8" s="1"/>
      <c r="K8" s="1"/>
      <c r="L8" s="1"/>
      <c r="M8" s="1"/>
      <c r="N8" s="1"/>
      <c r="O8" s="1"/>
      <c r="P8" s="1"/>
      <c r="Q8" s="1"/>
      <c r="R8" s="1"/>
      <c r="S8" s="1"/>
      <c r="T8" s="1"/>
      <c r="U8" s="1"/>
      <c r="V8" s="1"/>
      <c r="W8" s="1"/>
      <c r="X8" s="1"/>
      <c r="Y8" s="1"/>
      <c r="Z8" s="1"/>
    </row>
    <row r="9">
      <c r="A9" s="53" t="s">
        <v>485</v>
      </c>
      <c r="B9" s="54" t="s">
        <v>486</v>
      </c>
      <c r="C9" s="53" t="s">
        <v>487</v>
      </c>
      <c r="D9" s="53" t="s">
        <v>488</v>
      </c>
      <c r="E9" s="54" t="s">
        <v>455</v>
      </c>
      <c r="F9" s="54" t="s">
        <v>489</v>
      </c>
      <c r="G9" s="53" t="s">
        <v>490</v>
      </c>
      <c r="H9" s="1"/>
      <c r="I9" s="1"/>
      <c r="J9" s="1"/>
      <c r="K9" s="1"/>
      <c r="L9" s="1"/>
      <c r="M9" s="1"/>
      <c r="N9" s="1"/>
      <c r="O9" s="1"/>
      <c r="P9" s="1"/>
      <c r="Q9" s="1"/>
      <c r="R9" s="1"/>
      <c r="S9" s="1"/>
      <c r="T9" s="1"/>
      <c r="U9" s="1"/>
      <c r="V9" s="1"/>
      <c r="W9" s="1"/>
      <c r="X9" s="1"/>
      <c r="Y9" s="1"/>
      <c r="Z9" s="1"/>
    </row>
    <row r="10" ht="72.75" customHeight="1">
      <c r="A10" s="1" t="s">
        <v>491</v>
      </c>
      <c r="B10" s="59" t="s">
        <v>492</v>
      </c>
      <c r="C10" s="1" t="s">
        <v>493</v>
      </c>
      <c r="D10" s="1" t="s">
        <v>494</v>
      </c>
      <c r="E10" s="59" t="s">
        <v>495</v>
      </c>
      <c r="F10" s="54" t="s">
        <v>496</v>
      </c>
      <c r="G10" s="53" t="s">
        <v>497</v>
      </c>
      <c r="H10" s="1"/>
      <c r="I10" s="1"/>
      <c r="J10" s="1"/>
      <c r="K10" s="1"/>
      <c r="L10" s="1"/>
      <c r="M10" s="1"/>
      <c r="N10" s="1"/>
      <c r="O10" s="1"/>
      <c r="P10" s="1"/>
      <c r="Q10" s="1"/>
      <c r="R10" s="1"/>
      <c r="S10" s="1"/>
      <c r="T10" s="1"/>
      <c r="U10" s="1"/>
      <c r="V10" s="1"/>
      <c r="W10" s="1"/>
      <c r="X10" s="1"/>
      <c r="Y10" s="1"/>
      <c r="Z10" s="1"/>
    </row>
    <row r="11">
      <c r="A11" s="1"/>
      <c r="B11" s="59"/>
      <c r="C11" s="1"/>
      <c r="D11" s="1"/>
      <c r="E11" s="59"/>
      <c r="F11" s="54"/>
      <c r="G11" s="1"/>
      <c r="H11" s="1"/>
      <c r="I11" s="1"/>
      <c r="J11" s="1"/>
      <c r="K11" s="1"/>
      <c r="L11" s="1"/>
      <c r="M11" s="1"/>
      <c r="N11" s="1"/>
      <c r="O11" s="1"/>
      <c r="P11" s="1"/>
      <c r="Q11" s="1"/>
      <c r="R11" s="1"/>
      <c r="S11" s="1"/>
      <c r="T11" s="1"/>
      <c r="U11" s="1"/>
      <c r="V11" s="1"/>
      <c r="W11" s="1"/>
      <c r="X11" s="1"/>
      <c r="Y11" s="1"/>
      <c r="Z11" s="1"/>
    </row>
    <row r="12">
      <c r="A12" s="1"/>
      <c r="B12" s="59"/>
      <c r="C12" s="1"/>
      <c r="D12" s="1"/>
      <c r="E12" s="59"/>
      <c r="F12" s="54"/>
      <c r="G12" s="1"/>
      <c r="H12" s="1"/>
      <c r="I12" s="1"/>
      <c r="J12" s="1"/>
      <c r="K12" s="1"/>
      <c r="L12" s="1"/>
      <c r="M12" s="1"/>
      <c r="N12" s="1"/>
      <c r="O12" s="1"/>
      <c r="P12" s="1"/>
      <c r="Q12" s="1"/>
      <c r="R12" s="1"/>
      <c r="S12" s="1"/>
      <c r="T12" s="1"/>
      <c r="U12" s="1"/>
      <c r="V12" s="1"/>
      <c r="W12" s="1"/>
      <c r="X12" s="1"/>
      <c r="Y12" s="1"/>
      <c r="Z12" s="1"/>
    </row>
    <row r="13">
      <c r="A13" s="1"/>
      <c r="B13" s="59"/>
      <c r="C13" s="1"/>
      <c r="D13" s="1"/>
      <c r="E13" s="59"/>
      <c r="F13" s="54"/>
      <c r="G13" s="1"/>
      <c r="H13" s="1"/>
      <c r="I13" s="1"/>
      <c r="J13" s="1"/>
      <c r="K13" s="1"/>
      <c r="L13" s="1"/>
      <c r="M13" s="1"/>
      <c r="N13" s="1"/>
      <c r="O13" s="1"/>
      <c r="P13" s="1"/>
      <c r="Q13" s="1"/>
      <c r="R13" s="1"/>
      <c r="S13" s="1"/>
      <c r="T13" s="1"/>
      <c r="U13" s="1"/>
      <c r="V13" s="1"/>
      <c r="W13" s="1"/>
      <c r="X13" s="1"/>
      <c r="Y13" s="1"/>
      <c r="Z13" s="1"/>
    </row>
    <row r="14">
      <c r="A14" s="1"/>
      <c r="B14" s="59"/>
      <c r="C14" s="1"/>
      <c r="D14" s="1"/>
      <c r="E14" s="59"/>
      <c r="F14" s="54"/>
      <c r="G14" s="1"/>
      <c r="H14" s="1"/>
      <c r="I14" s="1"/>
      <c r="J14" s="1"/>
      <c r="K14" s="1"/>
      <c r="L14" s="1"/>
      <c r="M14" s="1"/>
      <c r="N14" s="1"/>
      <c r="O14" s="1"/>
      <c r="P14" s="1"/>
      <c r="Q14" s="1"/>
      <c r="R14" s="1"/>
      <c r="S14" s="1"/>
      <c r="T14" s="1"/>
      <c r="U14" s="1"/>
      <c r="V14" s="1"/>
      <c r="W14" s="1"/>
      <c r="X14" s="1"/>
      <c r="Y14" s="1"/>
      <c r="Z14" s="1"/>
    </row>
    <row r="15">
      <c r="A15" s="1"/>
      <c r="B15" s="59"/>
      <c r="C15" s="1"/>
      <c r="D15" s="1"/>
      <c r="E15" s="59"/>
      <c r="F15" s="54"/>
      <c r="G15" s="1"/>
      <c r="H15" s="1"/>
      <c r="I15" s="1"/>
      <c r="J15" s="1"/>
      <c r="K15" s="1"/>
      <c r="L15" s="1"/>
      <c r="M15" s="1"/>
      <c r="N15" s="1"/>
      <c r="O15" s="1"/>
      <c r="P15" s="1"/>
      <c r="Q15" s="1"/>
      <c r="R15" s="1"/>
      <c r="S15" s="1"/>
      <c r="T15" s="1"/>
      <c r="U15" s="1"/>
      <c r="V15" s="1"/>
      <c r="W15" s="1"/>
      <c r="X15" s="1"/>
      <c r="Y15" s="1"/>
      <c r="Z15" s="1"/>
    </row>
    <row r="16">
      <c r="A16" s="1"/>
      <c r="B16" s="59"/>
      <c r="C16" s="1"/>
      <c r="D16" s="1"/>
      <c r="E16" s="59"/>
      <c r="F16" s="54"/>
      <c r="G16" s="1"/>
      <c r="H16" s="1"/>
      <c r="I16" s="1"/>
      <c r="J16" s="1"/>
      <c r="K16" s="1"/>
      <c r="L16" s="1"/>
      <c r="M16" s="1"/>
      <c r="N16" s="1"/>
      <c r="O16" s="1"/>
      <c r="P16" s="1"/>
      <c r="Q16" s="1"/>
      <c r="R16" s="1"/>
      <c r="S16" s="1"/>
      <c r="T16" s="1"/>
      <c r="U16" s="1"/>
      <c r="V16" s="1"/>
      <c r="W16" s="1"/>
      <c r="X16" s="1"/>
      <c r="Y16" s="1"/>
      <c r="Z16" s="1"/>
    </row>
    <row r="17">
      <c r="A17" s="1"/>
      <c r="B17" s="59"/>
      <c r="C17" s="1"/>
      <c r="D17" s="1"/>
      <c r="E17" s="59"/>
      <c r="F17" s="54"/>
      <c r="G17" s="1"/>
      <c r="H17" s="1"/>
      <c r="I17" s="1"/>
      <c r="J17" s="1"/>
      <c r="K17" s="1"/>
      <c r="L17" s="1"/>
      <c r="M17" s="1"/>
      <c r="N17" s="1"/>
      <c r="O17" s="1"/>
      <c r="P17" s="1"/>
      <c r="Q17" s="1"/>
      <c r="R17" s="1"/>
      <c r="S17" s="1"/>
      <c r="T17" s="1"/>
      <c r="U17" s="1"/>
      <c r="V17" s="1"/>
      <c r="W17" s="1"/>
      <c r="X17" s="1"/>
      <c r="Y17" s="1"/>
      <c r="Z17" s="1"/>
    </row>
    <row r="18">
      <c r="A18" s="1"/>
      <c r="B18" s="59"/>
      <c r="C18" s="1"/>
      <c r="D18" s="1"/>
      <c r="E18" s="59"/>
      <c r="F18" s="54"/>
      <c r="G18" s="1"/>
      <c r="H18" s="1"/>
      <c r="I18" s="1"/>
      <c r="J18" s="1"/>
      <c r="K18" s="1"/>
      <c r="L18" s="1"/>
      <c r="M18" s="1"/>
      <c r="N18" s="1"/>
      <c r="O18" s="1"/>
      <c r="P18" s="1"/>
      <c r="Q18" s="1"/>
      <c r="R18" s="1"/>
      <c r="S18" s="1"/>
      <c r="T18" s="1"/>
      <c r="U18" s="1"/>
      <c r="V18" s="1"/>
      <c r="W18" s="1"/>
      <c r="X18" s="1"/>
      <c r="Y18" s="1"/>
      <c r="Z18" s="1"/>
    </row>
    <row r="19">
      <c r="A19" s="1"/>
      <c r="B19" s="59"/>
      <c r="C19" s="1"/>
      <c r="D19" s="1"/>
      <c r="E19" s="59"/>
      <c r="F19" s="54"/>
      <c r="G19" s="1"/>
      <c r="H19" s="1"/>
      <c r="I19" s="1"/>
      <c r="J19" s="1"/>
      <c r="K19" s="1"/>
      <c r="L19" s="1"/>
      <c r="M19" s="1"/>
      <c r="N19" s="1"/>
      <c r="O19" s="1"/>
      <c r="P19" s="1"/>
      <c r="Q19" s="1"/>
      <c r="R19" s="1"/>
      <c r="S19" s="1"/>
      <c r="T19" s="1"/>
      <c r="U19" s="1"/>
      <c r="V19" s="1"/>
      <c r="W19" s="1"/>
      <c r="X19" s="1"/>
      <c r="Y19" s="1"/>
      <c r="Z19" s="1"/>
    </row>
    <row r="20">
      <c r="A20" s="1"/>
      <c r="B20" s="59"/>
      <c r="C20" s="1"/>
      <c r="D20" s="1"/>
      <c r="E20" s="59"/>
      <c r="F20" s="54"/>
      <c r="G20" s="1"/>
      <c r="H20" s="1"/>
      <c r="I20" s="1"/>
      <c r="J20" s="1"/>
      <c r="K20" s="1"/>
      <c r="L20" s="1"/>
      <c r="M20" s="1"/>
      <c r="N20" s="1"/>
      <c r="O20" s="1"/>
      <c r="P20" s="1"/>
      <c r="Q20" s="1"/>
      <c r="R20" s="1"/>
      <c r="S20" s="1"/>
      <c r="T20" s="1"/>
      <c r="U20" s="1"/>
      <c r="V20" s="1"/>
      <c r="W20" s="1"/>
      <c r="X20" s="1"/>
      <c r="Y20" s="1"/>
      <c r="Z20" s="1"/>
    </row>
    <row r="21" ht="15.75" customHeight="1">
      <c r="A21" s="27"/>
      <c r="B21" s="60"/>
      <c r="C21" s="27"/>
      <c r="D21" s="27"/>
      <c r="E21" s="60"/>
      <c r="F21" s="54"/>
      <c r="G21" s="27"/>
      <c r="H21" s="27"/>
      <c r="I21" s="27"/>
      <c r="J21" s="27"/>
      <c r="K21" s="27"/>
      <c r="L21" s="27"/>
      <c r="M21" s="27"/>
      <c r="N21" s="27"/>
      <c r="O21" s="27"/>
      <c r="P21" s="27"/>
      <c r="Q21" s="27"/>
      <c r="R21" s="27"/>
      <c r="S21" s="27"/>
      <c r="T21" s="27"/>
      <c r="U21" s="27"/>
      <c r="V21" s="27"/>
      <c r="W21" s="27"/>
      <c r="X21" s="27"/>
      <c r="Y21" s="27"/>
      <c r="Z21" s="27"/>
    </row>
    <row r="22" ht="15.75" customHeight="1">
      <c r="A22" s="27"/>
      <c r="B22" s="60"/>
      <c r="C22" s="27"/>
      <c r="D22" s="27"/>
      <c r="E22" s="60"/>
      <c r="F22" s="54"/>
      <c r="G22" s="27"/>
      <c r="H22" s="27"/>
      <c r="I22" s="27"/>
      <c r="J22" s="27"/>
      <c r="K22" s="27"/>
      <c r="L22" s="27"/>
      <c r="M22" s="27"/>
      <c r="N22" s="27"/>
      <c r="O22" s="27"/>
      <c r="P22" s="27"/>
      <c r="Q22" s="27"/>
      <c r="R22" s="27"/>
      <c r="S22" s="27"/>
      <c r="T22" s="27"/>
      <c r="U22" s="27"/>
      <c r="V22" s="27"/>
      <c r="W22" s="27"/>
      <c r="X22" s="27"/>
      <c r="Y22" s="27"/>
      <c r="Z22" s="27"/>
    </row>
    <row r="23" ht="15.75" customHeight="1">
      <c r="A23" s="27"/>
      <c r="B23" s="60"/>
      <c r="C23" s="27"/>
      <c r="D23" s="27"/>
      <c r="E23" s="60"/>
      <c r="F23" s="54"/>
      <c r="G23" s="27"/>
      <c r="H23" s="27"/>
      <c r="I23" s="27"/>
      <c r="J23" s="27"/>
      <c r="K23" s="27"/>
      <c r="L23" s="27"/>
      <c r="M23" s="27"/>
      <c r="N23" s="27"/>
      <c r="O23" s="27"/>
      <c r="P23" s="27"/>
      <c r="Q23" s="27"/>
      <c r="R23" s="27"/>
      <c r="S23" s="27"/>
      <c r="T23" s="27"/>
      <c r="U23" s="27"/>
      <c r="V23" s="27"/>
      <c r="W23" s="27"/>
      <c r="X23" s="27"/>
      <c r="Y23" s="27"/>
      <c r="Z23" s="27"/>
    </row>
    <row r="24" ht="15.75" customHeight="1">
      <c r="A24" s="27"/>
      <c r="B24" s="60"/>
      <c r="C24" s="27"/>
      <c r="D24" s="27"/>
      <c r="E24" s="60"/>
      <c r="F24" s="54"/>
      <c r="G24" s="27"/>
      <c r="H24" s="27"/>
      <c r="I24" s="27"/>
      <c r="J24" s="27"/>
      <c r="K24" s="27"/>
      <c r="L24" s="27"/>
      <c r="M24" s="27"/>
      <c r="N24" s="27"/>
      <c r="O24" s="27"/>
      <c r="P24" s="27"/>
      <c r="Q24" s="27"/>
      <c r="R24" s="27"/>
      <c r="S24" s="27"/>
      <c r="T24" s="27"/>
      <c r="U24" s="27"/>
      <c r="V24" s="27"/>
      <c r="W24" s="27"/>
      <c r="X24" s="27"/>
      <c r="Y24" s="27"/>
      <c r="Z24" s="27"/>
    </row>
    <row r="25" ht="15.75" customHeight="1">
      <c r="A25" s="27"/>
      <c r="B25" s="60"/>
      <c r="C25" s="27"/>
      <c r="D25" s="27"/>
      <c r="E25" s="60"/>
      <c r="F25" s="54"/>
      <c r="G25" s="27"/>
      <c r="H25" s="27"/>
      <c r="I25" s="27"/>
      <c r="J25" s="27"/>
      <c r="K25" s="27"/>
      <c r="L25" s="27"/>
      <c r="M25" s="27"/>
      <c r="N25" s="27"/>
      <c r="O25" s="27"/>
      <c r="P25" s="27"/>
      <c r="Q25" s="27"/>
      <c r="R25" s="27"/>
      <c r="S25" s="27"/>
      <c r="T25" s="27"/>
      <c r="U25" s="27"/>
      <c r="V25" s="27"/>
      <c r="W25" s="27"/>
      <c r="X25" s="27"/>
      <c r="Y25" s="27"/>
      <c r="Z25" s="27"/>
    </row>
    <row r="26" ht="15.75" customHeight="1">
      <c r="A26" s="27"/>
      <c r="B26" s="60"/>
      <c r="C26" s="27"/>
      <c r="D26" s="27"/>
      <c r="E26" s="60"/>
      <c r="F26" s="54"/>
      <c r="G26" s="27"/>
      <c r="H26" s="27"/>
      <c r="I26" s="27"/>
      <c r="J26" s="27"/>
      <c r="K26" s="27"/>
      <c r="L26" s="27"/>
      <c r="M26" s="27"/>
      <c r="N26" s="27"/>
      <c r="O26" s="27"/>
      <c r="P26" s="27"/>
      <c r="Q26" s="27"/>
      <c r="R26" s="27"/>
      <c r="S26" s="27"/>
      <c r="T26" s="27"/>
      <c r="U26" s="27"/>
      <c r="V26" s="27"/>
      <c r="W26" s="27"/>
      <c r="X26" s="27"/>
      <c r="Y26" s="27"/>
      <c r="Z26" s="27"/>
    </row>
    <row r="27" ht="15.75" customHeight="1">
      <c r="A27" s="27"/>
      <c r="B27" s="60"/>
      <c r="C27" s="27"/>
      <c r="D27" s="27"/>
      <c r="E27" s="60"/>
      <c r="F27" s="54"/>
      <c r="G27" s="27"/>
      <c r="H27" s="27"/>
      <c r="I27" s="27"/>
      <c r="J27" s="27"/>
      <c r="K27" s="27"/>
      <c r="L27" s="27"/>
      <c r="M27" s="27"/>
      <c r="N27" s="27"/>
      <c r="O27" s="27"/>
      <c r="P27" s="27"/>
      <c r="Q27" s="27"/>
      <c r="R27" s="27"/>
      <c r="S27" s="27"/>
      <c r="T27" s="27"/>
      <c r="U27" s="27"/>
      <c r="V27" s="27"/>
      <c r="W27" s="27"/>
      <c r="X27" s="27"/>
      <c r="Y27" s="27"/>
      <c r="Z27" s="27"/>
    </row>
    <row r="28" ht="15.75" customHeight="1">
      <c r="A28" s="27"/>
      <c r="B28" s="60"/>
      <c r="C28" s="27"/>
      <c r="D28" s="27"/>
      <c r="E28" s="60"/>
      <c r="F28" s="54"/>
      <c r="G28" s="27"/>
      <c r="H28" s="27"/>
      <c r="I28" s="27"/>
      <c r="J28" s="27"/>
      <c r="K28" s="27"/>
      <c r="L28" s="27"/>
      <c r="M28" s="27"/>
      <c r="N28" s="27"/>
      <c r="O28" s="27"/>
      <c r="P28" s="27"/>
      <c r="Q28" s="27"/>
      <c r="R28" s="27"/>
      <c r="S28" s="27"/>
      <c r="T28" s="27"/>
      <c r="U28" s="27"/>
      <c r="V28" s="27"/>
      <c r="W28" s="27"/>
      <c r="X28" s="27"/>
      <c r="Y28" s="27"/>
      <c r="Z28" s="27"/>
    </row>
    <row r="29" ht="15.75" customHeight="1">
      <c r="A29" s="27"/>
      <c r="B29" s="60"/>
      <c r="C29" s="27"/>
      <c r="D29" s="27"/>
      <c r="E29" s="60"/>
      <c r="F29" s="54"/>
      <c r="G29" s="27"/>
      <c r="H29" s="27"/>
      <c r="I29" s="27"/>
      <c r="J29" s="27"/>
      <c r="K29" s="27"/>
      <c r="L29" s="27"/>
      <c r="M29" s="27"/>
      <c r="N29" s="27"/>
      <c r="O29" s="27"/>
      <c r="P29" s="27"/>
      <c r="Q29" s="27"/>
      <c r="R29" s="27"/>
      <c r="S29" s="27"/>
      <c r="T29" s="27"/>
      <c r="U29" s="27"/>
      <c r="V29" s="27"/>
      <c r="W29" s="27"/>
      <c r="X29" s="27"/>
      <c r="Y29" s="27"/>
      <c r="Z29" s="27"/>
    </row>
    <row r="30" ht="15.75" customHeight="1">
      <c r="A30" s="27"/>
      <c r="B30" s="60"/>
      <c r="C30" s="27"/>
      <c r="D30" s="27"/>
      <c r="E30" s="60"/>
      <c r="F30" s="54"/>
      <c r="G30" s="27"/>
      <c r="H30" s="27"/>
      <c r="I30" s="27"/>
      <c r="J30" s="27"/>
      <c r="K30" s="27"/>
      <c r="L30" s="27"/>
      <c r="M30" s="27"/>
      <c r="N30" s="27"/>
      <c r="O30" s="27"/>
      <c r="P30" s="27"/>
      <c r="Q30" s="27"/>
      <c r="R30" s="27"/>
      <c r="S30" s="27"/>
      <c r="T30" s="27"/>
      <c r="U30" s="27"/>
      <c r="V30" s="27"/>
      <c r="W30" s="27"/>
      <c r="X30" s="27"/>
      <c r="Y30" s="27"/>
      <c r="Z30" s="27"/>
    </row>
    <row r="31" ht="15.75" customHeight="1">
      <c r="A31" s="27"/>
      <c r="B31" s="60"/>
      <c r="C31" s="27"/>
      <c r="D31" s="27"/>
      <c r="E31" s="60"/>
      <c r="F31" s="54"/>
      <c r="G31" s="27"/>
      <c r="H31" s="27"/>
      <c r="I31" s="27"/>
      <c r="J31" s="27"/>
      <c r="K31" s="27"/>
      <c r="L31" s="27"/>
      <c r="M31" s="27"/>
      <c r="N31" s="27"/>
      <c r="O31" s="27"/>
      <c r="P31" s="27"/>
      <c r="Q31" s="27"/>
      <c r="R31" s="27"/>
      <c r="S31" s="27"/>
      <c r="T31" s="27"/>
      <c r="U31" s="27"/>
      <c r="V31" s="27"/>
      <c r="W31" s="27"/>
      <c r="X31" s="27"/>
      <c r="Y31" s="27"/>
      <c r="Z31" s="27"/>
    </row>
    <row r="32" ht="15.75" customHeight="1">
      <c r="A32" s="27"/>
      <c r="B32" s="60"/>
      <c r="C32" s="27"/>
      <c r="D32" s="27"/>
      <c r="E32" s="60"/>
      <c r="F32" s="54"/>
      <c r="G32" s="27"/>
      <c r="H32" s="27"/>
      <c r="I32" s="27"/>
      <c r="J32" s="27"/>
      <c r="K32" s="27"/>
      <c r="L32" s="27"/>
      <c r="M32" s="27"/>
      <c r="N32" s="27"/>
      <c r="O32" s="27"/>
      <c r="P32" s="27"/>
      <c r="Q32" s="27"/>
      <c r="R32" s="27"/>
      <c r="S32" s="27"/>
      <c r="T32" s="27"/>
      <c r="U32" s="27"/>
      <c r="V32" s="27"/>
      <c r="W32" s="27"/>
      <c r="X32" s="27"/>
      <c r="Y32" s="27"/>
      <c r="Z32" s="27"/>
    </row>
    <row r="33" ht="15.75" customHeight="1">
      <c r="A33" s="27"/>
      <c r="B33" s="60"/>
      <c r="C33" s="27"/>
      <c r="D33" s="27"/>
      <c r="E33" s="60"/>
      <c r="F33" s="54"/>
      <c r="G33" s="27"/>
      <c r="H33" s="27"/>
      <c r="I33" s="27"/>
      <c r="J33" s="27"/>
      <c r="K33" s="27"/>
      <c r="L33" s="27"/>
      <c r="M33" s="27"/>
      <c r="N33" s="27"/>
      <c r="O33" s="27"/>
      <c r="P33" s="27"/>
      <c r="Q33" s="27"/>
      <c r="R33" s="27"/>
      <c r="S33" s="27"/>
      <c r="T33" s="27"/>
      <c r="U33" s="27"/>
      <c r="V33" s="27"/>
      <c r="W33" s="27"/>
      <c r="X33" s="27"/>
      <c r="Y33" s="27"/>
      <c r="Z33" s="27"/>
    </row>
    <row r="34" ht="15.75" customHeight="1">
      <c r="A34" s="27"/>
      <c r="B34" s="60"/>
      <c r="C34" s="27"/>
      <c r="D34" s="27"/>
      <c r="E34" s="60"/>
      <c r="F34" s="54"/>
      <c r="G34" s="27"/>
      <c r="H34" s="27"/>
      <c r="I34" s="27"/>
      <c r="J34" s="27"/>
      <c r="K34" s="27"/>
      <c r="L34" s="27"/>
      <c r="M34" s="27"/>
      <c r="N34" s="27"/>
      <c r="O34" s="27"/>
      <c r="P34" s="27"/>
      <c r="Q34" s="27"/>
      <c r="R34" s="27"/>
      <c r="S34" s="27"/>
      <c r="T34" s="27"/>
      <c r="U34" s="27"/>
      <c r="V34" s="27"/>
      <c r="W34" s="27"/>
      <c r="X34" s="27"/>
      <c r="Y34" s="27"/>
      <c r="Z34" s="27"/>
    </row>
    <row r="35" ht="15.75" customHeight="1">
      <c r="A35" s="27"/>
      <c r="B35" s="60"/>
      <c r="C35" s="27"/>
      <c r="D35" s="27"/>
      <c r="E35" s="60"/>
      <c r="F35" s="54"/>
      <c r="G35" s="27"/>
      <c r="H35" s="27"/>
      <c r="I35" s="27"/>
      <c r="J35" s="27"/>
      <c r="K35" s="27"/>
      <c r="L35" s="27"/>
      <c r="M35" s="27"/>
      <c r="N35" s="27"/>
      <c r="O35" s="27"/>
      <c r="P35" s="27"/>
      <c r="Q35" s="27"/>
      <c r="R35" s="27"/>
      <c r="S35" s="27"/>
      <c r="T35" s="27"/>
      <c r="U35" s="27"/>
      <c r="V35" s="27"/>
      <c r="W35" s="27"/>
      <c r="X35" s="27"/>
      <c r="Y35" s="27"/>
      <c r="Z35" s="27"/>
    </row>
    <row r="36" ht="15.75" customHeight="1">
      <c r="A36" s="27"/>
      <c r="B36" s="60"/>
      <c r="C36" s="27"/>
      <c r="D36" s="27"/>
      <c r="E36" s="60"/>
      <c r="F36" s="54"/>
      <c r="G36" s="27"/>
      <c r="H36" s="27"/>
      <c r="I36" s="27"/>
      <c r="J36" s="27"/>
      <c r="K36" s="27"/>
      <c r="L36" s="27"/>
      <c r="M36" s="27"/>
      <c r="N36" s="27"/>
      <c r="O36" s="27"/>
      <c r="P36" s="27"/>
      <c r="Q36" s="27"/>
      <c r="R36" s="27"/>
      <c r="S36" s="27"/>
      <c r="T36" s="27"/>
      <c r="U36" s="27"/>
      <c r="V36" s="27"/>
      <c r="W36" s="27"/>
      <c r="X36" s="27"/>
      <c r="Y36" s="27"/>
      <c r="Z36" s="27"/>
    </row>
    <row r="37" ht="15.75" customHeight="1">
      <c r="A37" s="27"/>
      <c r="B37" s="60"/>
      <c r="C37" s="27"/>
      <c r="D37" s="27"/>
      <c r="E37" s="60"/>
      <c r="F37" s="54"/>
      <c r="G37" s="27"/>
      <c r="H37" s="27"/>
      <c r="I37" s="27"/>
      <c r="J37" s="27"/>
      <c r="K37" s="27"/>
      <c r="L37" s="27"/>
      <c r="M37" s="27"/>
      <c r="N37" s="27"/>
      <c r="O37" s="27"/>
      <c r="P37" s="27"/>
      <c r="Q37" s="27"/>
      <c r="R37" s="27"/>
      <c r="S37" s="27"/>
      <c r="T37" s="27"/>
      <c r="U37" s="27"/>
      <c r="V37" s="27"/>
      <c r="W37" s="27"/>
      <c r="X37" s="27"/>
      <c r="Y37" s="27"/>
      <c r="Z37" s="27"/>
    </row>
    <row r="38" ht="15.75" customHeight="1">
      <c r="A38" s="27"/>
      <c r="B38" s="60"/>
      <c r="C38" s="27"/>
      <c r="D38" s="27"/>
      <c r="E38" s="60"/>
      <c r="F38" s="54"/>
      <c r="G38" s="27"/>
      <c r="H38" s="27"/>
      <c r="I38" s="27"/>
      <c r="J38" s="27"/>
      <c r="K38" s="27"/>
      <c r="L38" s="27"/>
      <c r="M38" s="27"/>
      <c r="N38" s="27"/>
      <c r="O38" s="27"/>
      <c r="P38" s="27"/>
      <c r="Q38" s="27"/>
      <c r="R38" s="27"/>
      <c r="S38" s="27"/>
      <c r="T38" s="27"/>
      <c r="U38" s="27"/>
      <c r="V38" s="27"/>
      <c r="W38" s="27"/>
      <c r="X38" s="27"/>
      <c r="Y38" s="27"/>
      <c r="Z38" s="27"/>
    </row>
    <row r="39" ht="15.75" customHeight="1">
      <c r="A39" s="27"/>
      <c r="B39" s="60"/>
      <c r="C39" s="27"/>
      <c r="D39" s="27"/>
      <c r="E39" s="60"/>
      <c r="F39" s="54"/>
      <c r="G39" s="27"/>
      <c r="H39" s="27"/>
      <c r="I39" s="27"/>
      <c r="J39" s="27"/>
      <c r="K39" s="27"/>
      <c r="L39" s="27"/>
      <c r="M39" s="27"/>
      <c r="N39" s="27"/>
      <c r="O39" s="27"/>
      <c r="P39" s="27"/>
      <c r="Q39" s="27"/>
      <c r="R39" s="27"/>
      <c r="S39" s="27"/>
      <c r="T39" s="27"/>
      <c r="U39" s="27"/>
      <c r="V39" s="27"/>
      <c r="W39" s="27"/>
      <c r="X39" s="27"/>
      <c r="Y39" s="27"/>
      <c r="Z39" s="27"/>
    </row>
    <row r="40" ht="15.75" customHeight="1">
      <c r="A40" s="27"/>
      <c r="B40" s="60"/>
      <c r="C40" s="27"/>
      <c r="D40" s="27"/>
      <c r="E40" s="60"/>
      <c r="F40" s="54"/>
      <c r="G40" s="27"/>
      <c r="H40" s="27"/>
      <c r="I40" s="27"/>
      <c r="J40" s="27"/>
      <c r="K40" s="27"/>
      <c r="L40" s="27"/>
      <c r="M40" s="27"/>
      <c r="N40" s="27"/>
      <c r="O40" s="27"/>
      <c r="P40" s="27"/>
      <c r="Q40" s="27"/>
      <c r="R40" s="27"/>
      <c r="S40" s="27"/>
      <c r="T40" s="27"/>
      <c r="U40" s="27"/>
      <c r="V40" s="27"/>
      <c r="W40" s="27"/>
      <c r="X40" s="27"/>
      <c r="Y40" s="27"/>
      <c r="Z40" s="27"/>
    </row>
    <row r="41" ht="15.75" customHeight="1">
      <c r="A41" s="27"/>
      <c r="B41" s="60"/>
      <c r="C41" s="27"/>
      <c r="D41" s="27"/>
      <c r="E41" s="60"/>
      <c r="F41" s="54"/>
      <c r="G41" s="27"/>
      <c r="H41" s="27"/>
      <c r="I41" s="27"/>
      <c r="J41" s="27"/>
      <c r="K41" s="27"/>
      <c r="L41" s="27"/>
      <c r="M41" s="27"/>
      <c r="N41" s="27"/>
      <c r="O41" s="27"/>
      <c r="P41" s="27"/>
      <c r="Q41" s="27"/>
      <c r="R41" s="27"/>
      <c r="S41" s="27"/>
      <c r="T41" s="27"/>
      <c r="U41" s="27"/>
      <c r="V41" s="27"/>
      <c r="W41" s="27"/>
      <c r="X41" s="27"/>
      <c r="Y41" s="27"/>
      <c r="Z41" s="27"/>
    </row>
    <row r="42" ht="15.75" customHeight="1">
      <c r="A42" s="27"/>
      <c r="B42" s="60"/>
      <c r="C42" s="27"/>
      <c r="D42" s="27"/>
      <c r="E42" s="60"/>
      <c r="F42" s="54"/>
      <c r="G42" s="27"/>
      <c r="H42" s="27"/>
      <c r="I42" s="27"/>
      <c r="J42" s="27"/>
      <c r="K42" s="27"/>
      <c r="L42" s="27"/>
      <c r="M42" s="27"/>
      <c r="N42" s="27"/>
      <c r="O42" s="27"/>
      <c r="P42" s="27"/>
      <c r="Q42" s="27"/>
      <c r="R42" s="27"/>
      <c r="S42" s="27"/>
      <c r="T42" s="27"/>
      <c r="U42" s="27"/>
      <c r="V42" s="27"/>
      <c r="W42" s="27"/>
      <c r="X42" s="27"/>
      <c r="Y42" s="27"/>
      <c r="Z42" s="27"/>
    </row>
    <row r="43" ht="15.75" customHeight="1">
      <c r="A43" s="27"/>
      <c r="B43" s="60"/>
      <c r="C43" s="27"/>
      <c r="D43" s="27"/>
      <c r="E43" s="60"/>
      <c r="F43" s="54"/>
      <c r="G43" s="27"/>
      <c r="H43" s="27"/>
      <c r="I43" s="27"/>
      <c r="J43" s="27"/>
      <c r="K43" s="27"/>
      <c r="L43" s="27"/>
      <c r="M43" s="27"/>
      <c r="N43" s="27"/>
      <c r="O43" s="27"/>
      <c r="P43" s="27"/>
      <c r="Q43" s="27"/>
      <c r="R43" s="27"/>
      <c r="S43" s="27"/>
      <c r="T43" s="27"/>
      <c r="U43" s="27"/>
      <c r="V43" s="27"/>
      <c r="W43" s="27"/>
      <c r="X43" s="27"/>
      <c r="Y43" s="27"/>
      <c r="Z43" s="27"/>
    </row>
    <row r="44" ht="15.75" customHeight="1">
      <c r="A44" s="27"/>
      <c r="B44" s="60"/>
      <c r="C44" s="27"/>
      <c r="D44" s="27"/>
      <c r="E44" s="60"/>
      <c r="F44" s="54"/>
      <c r="G44" s="27"/>
      <c r="H44" s="27"/>
      <c r="I44" s="27"/>
      <c r="J44" s="27"/>
      <c r="K44" s="27"/>
      <c r="L44" s="27"/>
      <c r="M44" s="27"/>
      <c r="N44" s="27"/>
      <c r="O44" s="27"/>
      <c r="P44" s="27"/>
      <c r="Q44" s="27"/>
      <c r="R44" s="27"/>
      <c r="S44" s="27"/>
      <c r="T44" s="27"/>
      <c r="U44" s="27"/>
      <c r="V44" s="27"/>
      <c r="W44" s="27"/>
      <c r="X44" s="27"/>
      <c r="Y44" s="27"/>
      <c r="Z44" s="27"/>
    </row>
    <row r="45" ht="15.75" customHeight="1">
      <c r="A45" s="27"/>
      <c r="B45" s="60"/>
      <c r="C45" s="27"/>
      <c r="D45" s="27"/>
      <c r="E45" s="60"/>
      <c r="F45" s="54"/>
      <c r="G45" s="27"/>
      <c r="H45" s="27"/>
      <c r="I45" s="27"/>
      <c r="J45" s="27"/>
      <c r="K45" s="27"/>
      <c r="L45" s="27"/>
      <c r="M45" s="27"/>
      <c r="N45" s="27"/>
      <c r="O45" s="27"/>
      <c r="P45" s="27"/>
      <c r="Q45" s="27"/>
      <c r="R45" s="27"/>
      <c r="S45" s="27"/>
      <c r="T45" s="27"/>
      <c r="U45" s="27"/>
      <c r="V45" s="27"/>
      <c r="W45" s="27"/>
      <c r="X45" s="27"/>
      <c r="Y45" s="27"/>
      <c r="Z45" s="27"/>
    </row>
    <row r="46" ht="15.75" customHeight="1">
      <c r="A46" s="27"/>
      <c r="B46" s="60"/>
      <c r="C46" s="27"/>
      <c r="D46" s="27"/>
      <c r="E46" s="60"/>
      <c r="F46" s="54"/>
      <c r="G46" s="27"/>
      <c r="H46" s="27"/>
      <c r="I46" s="27"/>
      <c r="J46" s="27"/>
      <c r="K46" s="27"/>
      <c r="L46" s="27"/>
      <c r="M46" s="27"/>
      <c r="N46" s="27"/>
      <c r="O46" s="27"/>
      <c r="P46" s="27"/>
      <c r="Q46" s="27"/>
      <c r="R46" s="27"/>
      <c r="S46" s="27"/>
      <c r="T46" s="27"/>
      <c r="U46" s="27"/>
      <c r="V46" s="27"/>
      <c r="W46" s="27"/>
      <c r="X46" s="27"/>
      <c r="Y46" s="27"/>
      <c r="Z46" s="27"/>
    </row>
    <row r="47" ht="15.75" customHeight="1">
      <c r="A47" s="27"/>
      <c r="B47" s="60"/>
      <c r="C47" s="27"/>
      <c r="D47" s="27"/>
      <c r="E47" s="60"/>
      <c r="F47" s="54"/>
      <c r="G47" s="27"/>
      <c r="H47" s="27"/>
      <c r="I47" s="27"/>
      <c r="J47" s="27"/>
      <c r="K47" s="27"/>
      <c r="L47" s="27"/>
      <c r="M47" s="27"/>
      <c r="N47" s="27"/>
      <c r="O47" s="27"/>
      <c r="P47" s="27"/>
      <c r="Q47" s="27"/>
      <c r="R47" s="27"/>
      <c r="S47" s="27"/>
      <c r="T47" s="27"/>
      <c r="U47" s="27"/>
      <c r="V47" s="27"/>
      <c r="W47" s="27"/>
      <c r="X47" s="27"/>
      <c r="Y47" s="27"/>
      <c r="Z47" s="27"/>
    </row>
    <row r="48" ht="15.75" customHeight="1">
      <c r="A48" s="27"/>
      <c r="B48" s="60"/>
      <c r="C48" s="27"/>
      <c r="D48" s="27"/>
      <c r="E48" s="60"/>
      <c r="F48" s="54"/>
      <c r="G48" s="27"/>
      <c r="H48" s="27"/>
      <c r="I48" s="27"/>
      <c r="J48" s="27"/>
      <c r="K48" s="27"/>
      <c r="L48" s="27"/>
      <c r="M48" s="27"/>
      <c r="N48" s="27"/>
      <c r="O48" s="27"/>
      <c r="P48" s="27"/>
      <c r="Q48" s="27"/>
      <c r="R48" s="27"/>
      <c r="S48" s="27"/>
      <c r="T48" s="27"/>
      <c r="U48" s="27"/>
      <c r="V48" s="27"/>
      <c r="W48" s="27"/>
      <c r="X48" s="27"/>
      <c r="Y48" s="27"/>
      <c r="Z48" s="27"/>
    </row>
    <row r="49" ht="15.75" customHeight="1">
      <c r="A49" s="27"/>
      <c r="B49" s="60"/>
      <c r="C49" s="27"/>
      <c r="D49" s="27"/>
      <c r="E49" s="60"/>
      <c r="F49" s="54"/>
      <c r="G49" s="27"/>
      <c r="H49" s="27"/>
      <c r="I49" s="27"/>
      <c r="J49" s="27"/>
      <c r="K49" s="27"/>
      <c r="L49" s="27"/>
      <c r="M49" s="27"/>
      <c r="N49" s="27"/>
      <c r="O49" s="27"/>
      <c r="P49" s="27"/>
      <c r="Q49" s="27"/>
      <c r="R49" s="27"/>
      <c r="S49" s="27"/>
      <c r="T49" s="27"/>
      <c r="U49" s="27"/>
      <c r="V49" s="27"/>
      <c r="W49" s="27"/>
      <c r="X49" s="27"/>
      <c r="Y49" s="27"/>
      <c r="Z49" s="27"/>
    </row>
    <row r="50" ht="15.75" customHeight="1">
      <c r="A50" s="27"/>
      <c r="B50" s="60"/>
      <c r="C50" s="27"/>
      <c r="D50" s="27"/>
      <c r="E50" s="60"/>
      <c r="F50" s="54"/>
      <c r="G50" s="27"/>
      <c r="H50" s="27"/>
      <c r="I50" s="27"/>
      <c r="J50" s="27"/>
      <c r="K50" s="27"/>
      <c r="L50" s="27"/>
      <c r="M50" s="27"/>
      <c r="N50" s="27"/>
      <c r="O50" s="27"/>
      <c r="P50" s="27"/>
      <c r="Q50" s="27"/>
      <c r="R50" s="27"/>
      <c r="S50" s="27"/>
      <c r="T50" s="27"/>
      <c r="U50" s="27"/>
      <c r="V50" s="27"/>
      <c r="W50" s="27"/>
      <c r="X50" s="27"/>
      <c r="Y50" s="27"/>
      <c r="Z50" s="27"/>
    </row>
    <row r="51" ht="15.75" customHeight="1">
      <c r="A51" s="27"/>
      <c r="B51" s="60"/>
      <c r="C51" s="27"/>
      <c r="D51" s="27"/>
      <c r="E51" s="60"/>
      <c r="F51" s="54"/>
      <c r="G51" s="27"/>
      <c r="H51" s="27"/>
      <c r="I51" s="27"/>
      <c r="J51" s="27"/>
      <c r="K51" s="27"/>
      <c r="L51" s="27"/>
      <c r="M51" s="27"/>
      <c r="N51" s="27"/>
      <c r="O51" s="27"/>
      <c r="P51" s="27"/>
      <c r="Q51" s="27"/>
      <c r="R51" s="27"/>
      <c r="S51" s="27"/>
      <c r="T51" s="27"/>
      <c r="U51" s="27"/>
      <c r="V51" s="27"/>
      <c r="W51" s="27"/>
      <c r="X51" s="27"/>
      <c r="Y51" s="27"/>
      <c r="Z51" s="27"/>
    </row>
    <row r="52" ht="15.75" customHeight="1">
      <c r="A52" s="27"/>
      <c r="B52" s="60"/>
      <c r="C52" s="27"/>
      <c r="D52" s="27"/>
      <c r="E52" s="60"/>
      <c r="F52" s="54"/>
      <c r="G52" s="27"/>
      <c r="H52" s="27"/>
      <c r="I52" s="27"/>
      <c r="J52" s="27"/>
      <c r="K52" s="27"/>
      <c r="L52" s="27"/>
      <c r="M52" s="27"/>
      <c r="N52" s="27"/>
      <c r="O52" s="27"/>
      <c r="P52" s="27"/>
      <c r="Q52" s="27"/>
      <c r="R52" s="27"/>
      <c r="S52" s="27"/>
      <c r="T52" s="27"/>
      <c r="U52" s="27"/>
      <c r="V52" s="27"/>
      <c r="W52" s="27"/>
      <c r="X52" s="27"/>
      <c r="Y52" s="27"/>
      <c r="Z52" s="27"/>
    </row>
    <row r="53" ht="15.75" customHeight="1">
      <c r="A53" s="27"/>
      <c r="B53" s="60"/>
      <c r="C53" s="27"/>
      <c r="D53" s="27"/>
      <c r="E53" s="60"/>
      <c r="F53" s="54"/>
      <c r="G53" s="27"/>
      <c r="H53" s="27"/>
      <c r="I53" s="27"/>
      <c r="J53" s="27"/>
      <c r="K53" s="27"/>
      <c r="L53" s="27"/>
      <c r="M53" s="27"/>
      <c r="N53" s="27"/>
      <c r="O53" s="27"/>
      <c r="P53" s="27"/>
      <c r="Q53" s="27"/>
      <c r="R53" s="27"/>
      <c r="S53" s="27"/>
      <c r="T53" s="27"/>
      <c r="U53" s="27"/>
      <c r="V53" s="27"/>
      <c r="W53" s="27"/>
      <c r="X53" s="27"/>
      <c r="Y53" s="27"/>
      <c r="Z53" s="27"/>
    </row>
    <row r="54" ht="15.75" customHeight="1">
      <c r="A54" s="27"/>
      <c r="B54" s="60"/>
      <c r="C54" s="27"/>
      <c r="D54" s="27"/>
      <c r="E54" s="60"/>
      <c r="F54" s="54"/>
      <c r="G54" s="27"/>
      <c r="H54" s="27"/>
      <c r="I54" s="27"/>
      <c r="J54" s="27"/>
      <c r="K54" s="27"/>
      <c r="L54" s="27"/>
      <c r="M54" s="27"/>
      <c r="N54" s="27"/>
      <c r="O54" s="27"/>
      <c r="P54" s="27"/>
      <c r="Q54" s="27"/>
      <c r="R54" s="27"/>
      <c r="S54" s="27"/>
      <c r="T54" s="27"/>
      <c r="U54" s="27"/>
      <c r="V54" s="27"/>
      <c r="W54" s="27"/>
      <c r="X54" s="27"/>
      <c r="Y54" s="27"/>
      <c r="Z54" s="27"/>
    </row>
    <row r="55" ht="15.75" customHeight="1">
      <c r="A55" s="27"/>
      <c r="B55" s="60"/>
      <c r="C55" s="27"/>
      <c r="D55" s="27"/>
      <c r="E55" s="60"/>
      <c r="F55" s="54"/>
      <c r="G55" s="27"/>
      <c r="H55" s="27"/>
      <c r="I55" s="27"/>
      <c r="J55" s="27"/>
      <c r="K55" s="27"/>
      <c r="L55" s="27"/>
      <c r="M55" s="27"/>
      <c r="N55" s="27"/>
      <c r="O55" s="27"/>
      <c r="P55" s="27"/>
      <c r="Q55" s="27"/>
      <c r="R55" s="27"/>
      <c r="S55" s="27"/>
      <c r="T55" s="27"/>
      <c r="U55" s="27"/>
      <c r="V55" s="27"/>
      <c r="W55" s="27"/>
      <c r="X55" s="27"/>
      <c r="Y55" s="27"/>
      <c r="Z55" s="27"/>
    </row>
    <row r="56" ht="15.75" customHeight="1">
      <c r="A56" s="27"/>
      <c r="B56" s="60"/>
      <c r="C56" s="27"/>
      <c r="D56" s="27"/>
      <c r="E56" s="60"/>
      <c r="F56" s="54"/>
      <c r="G56" s="27"/>
      <c r="H56" s="27"/>
      <c r="I56" s="27"/>
      <c r="J56" s="27"/>
      <c r="K56" s="27"/>
      <c r="L56" s="27"/>
      <c r="M56" s="27"/>
      <c r="N56" s="27"/>
      <c r="O56" s="27"/>
      <c r="P56" s="27"/>
      <c r="Q56" s="27"/>
      <c r="R56" s="27"/>
      <c r="S56" s="27"/>
      <c r="T56" s="27"/>
      <c r="U56" s="27"/>
      <c r="V56" s="27"/>
      <c r="W56" s="27"/>
      <c r="X56" s="27"/>
      <c r="Y56" s="27"/>
      <c r="Z56" s="27"/>
    </row>
    <row r="57" ht="15.75" customHeight="1">
      <c r="A57" s="27"/>
      <c r="B57" s="60"/>
      <c r="C57" s="27"/>
      <c r="D57" s="27"/>
      <c r="E57" s="60"/>
      <c r="F57" s="54"/>
      <c r="G57" s="27"/>
      <c r="H57" s="27"/>
      <c r="I57" s="27"/>
      <c r="J57" s="27"/>
      <c r="K57" s="27"/>
      <c r="L57" s="27"/>
      <c r="M57" s="27"/>
      <c r="N57" s="27"/>
      <c r="O57" s="27"/>
      <c r="P57" s="27"/>
      <c r="Q57" s="27"/>
      <c r="R57" s="27"/>
      <c r="S57" s="27"/>
      <c r="T57" s="27"/>
      <c r="U57" s="27"/>
      <c r="V57" s="27"/>
      <c r="W57" s="27"/>
      <c r="X57" s="27"/>
      <c r="Y57" s="27"/>
      <c r="Z57" s="27"/>
    </row>
    <row r="58" ht="15.75" customHeight="1">
      <c r="A58" s="27"/>
      <c r="B58" s="60"/>
      <c r="C58" s="27"/>
      <c r="D58" s="27"/>
      <c r="E58" s="60"/>
      <c r="F58" s="54"/>
      <c r="G58" s="27"/>
      <c r="H58" s="27"/>
      <c r="I58" s="27"/>
      <c r="J58" s="27"/>
      <c r="K58" s="27"/>
      <c r="L58" s="27"/>
      <c r="M58" s="27"/>
      <c r="N58" s="27"/>
      <c r="O58" s="27"/>
      <c r="P58" s="27"/>
      <c r="Q58" s="27"/>
      <c r="R58" s="27"/>
      <c r="S58" s="27"/>
      <c r="T58" s="27"/>
      <c r="U58" s="27"/>
      <c r="V58" s="27"/>
      <c r="W58" s="27"/>
      <c r="X58" s="27"/>
      <c r="Y58" s="27"/>
      <c r="Z58" s="27"/>
    </row>
    <row r="59" ht="15.75" customHeight="1">
      <c r="A59" s="27"/>
      <c r="B59" s="60"/>
      <c r="C59" s="27"/>
      <c r="D59" s="27"/>
      <c r="E59" s="60"/>
      <c r="F59" s="54"/>
      <c r="G59" s="27"/>
      <c r="H59" s="27"/>
      <c r="I59" s="27"/>
      <c r="J59" s="27"/>
      <c r="K59" s="27"/>
      <c r="L59" s="27"/>
      <c r="M59" s="27"/>
      <c r="N59" s="27"/>
      <c r="O59" s="27"/>
      <c r="P59" s="27"/>
      <c r="Q59" s="27"/>
      <c r="R59" s="27"/>
      <c r="S59" s="27"/>
      <c r="T59" s="27"/>
      <c r="U59" s="27"/>
      <c r="V59" s="27"/>
      <c r="W59" s="27"/>
      <c r="X59" s="27"/>
      <c r="Y59" s="27"/>
      <c r="Z59" s="27"/>
    </row>
    <row r="60" ht="15.75" customHeight="1">
      <c r="A60" s="27"/>
      <c r="B60" s="60"/>
      <c r="C60" s="27"/>
      <c r="D60" s="27"/>
      <c r="E60" s="60"/>
      <c r="F60" s="54"/>
      <c r="G60" s="27"/>
      <c r="H60" s="27"/>
      <c r="I60" s="27"/>
      <c r="J60" s="27"/>
      <c r="K60" s="27"/>
      <c r="L60" s="27"/>
      <c r="M60" s="27"/>
      <c r="N60" s="27"/>
      <c r="O60" s="27"/>
      <c r="P60" s="27"/>
      <c r="Q60" s="27"/>
      <c r="R60" s="27"/>
      <c r="S60" s="27"/>
      <c r="T60" s="27"/>
      <c r="U60" s="27"/>
      <c r="V60" s="27"/>
      <c r="W60" s="27"/>
      <c r="X60" s="27"/>
      <c r="Y60" s="27"/>
      <c r="Z60" s="27"/>
    </row>
    <row r="61" ht="15.75" customHeight="1">
      <c r="A61" s="27"/>
      <c r="B61" s="60"/>
      <c r="C61" s="27"/>
      <c r="D61" s="27"/>
      <c r="E61" s="60"/>
      <c r="F61" s="54"/>
      <c r="G61" s="27"/>
      <c r="H61" s="27"/>
      <c r="I61" s="27"/>
      <c r="J61" s="27"/>
      <c r="K61" s="27"/>
      <c r="L61" s="27"/>
      <c r="M61" s="27"/>
      <c r="N61" s="27"/>
      <c r="O61" s="27"/>
      <c r="P61" s="27"/>
      <c r="Q61" s="27"/>
      <c r="R61" s="27"/>
      <c r="S61" s="27"/>
      <c r="T61" s="27"/>
      <c r="U61" s="27"/>
      <c r="V61" s="27"/>
      <c r="W61" s="27"/>
      <c r="X61" s="27"/>
      <c r="Y61" s="27"/>
      <c r="Z61" s="27"/>
    </row>
    <row r="62" ht="15.75" customHeight="1">
      <c r="A62" s="27"/>
      <c r="B62" s="60"/>
      <c r="C62" s="27"/>
      <c r="D62" s="27"/>
      <c r="E62" s="60"/>
      <c r="F62" s="54"/>
      <c r="G62" s="27"/>
      <c r="H62" s="27"/>
      <c r="I62" s="27"/>
      <c r="J62" s="27"/>
      <c r="K62" s="27"/>
      <c r="L62" s="27"/>
      <c r="M62" s="27"/>
      <c r="N62" s="27"/>
      <c r="O62" s="27"/>
      <c r="P62" s="27"/>
      <c r="Q62" s="27"/>
      <c r="R62" s="27"/>
      <c r="S62" s="27"/>
      <c r="T62" s="27"/>
      <c r="U62" s="27"/>
      <c r="V62" s="27"/>
      <c r="W62" s="27"/>
      <c r="X62" s="27"/>
      <c r="Y62" s="27"/>
      <c r="Z62" s="27"/>
    </row>
    <row r="63" ht="15.75" customHeight="1">
      <c r="A63" s="27"/>
      <c r="B63" s="60"/>
      <c r="C63" s="27"/>
      <c r="D63" s="27"/>
      <c r="E63" s="60"/>
      <c r="F63" s="54"/>
      <c r="G63" s="27"/>
      <c r="H63" s="27"/>
      <c r="I63" s="27"/>
      <c r="J63" s="27"/>
      <c r="K63" s="27"/>
      <c r="L63" s="27"/>
      <c r="M63" s="27"/>
      <c r="N63" s="27"/>
      <c r="O63" s="27"/>
      <c r="P63" s="27"/>
      <c r="Q63" s="27"/>
      <c r="R63" s="27"/>
      <c r="S63" s="27"/>
      <c r="T63" s="27"/>
      <c r="U63" s="27"/>
      <c r="V63" s="27"/>
      <c r="W63" s="27"/>
      <c r="X63" s="27"/>
      <c r="Y63" s="27"/>
      <c r="Z63" s="27"/>
    </row>
    <row r="64" ht="15.75" customHeight="1">
      <c r="A64" s="27"/>
      <c r="B64" s="60"/>
      <c r="C64" s="27"/>
      <c r="D64" s="27"/>
      <c r="E64" s="60"/>
      <c r="F64" s="54"/>
      <c r="G64" s="27"/>
      <c r="H64" s="27"/>
      <c r="I64" s="27"/>
      <c r="J64" s="27"/>
      <c r="K64" s="27"/>
      <c r="L64" s="27"/>
      <c r="M64" s="27"/>
      <c r="N64" s="27"/>
      <c r="O64" s="27"/>
      <c r="P64" s="27"/>
      <c r="Q64" s="27"/>
      <c r="R64" s="27"/>
      <c r="S64" s="27"/>
      <c r="T64" s="27"/>
      <c r="U64" s="27"/>
      <c r="V64" s="27"/>
      <c r="W64" s="27"/>
      <c r="X64" s="27"/>
      <c r="Y64" s="27"/>
      <c r="Z64" s="27"/>
    </row>
    <row r="65" ht="15.75" customHeight="1">
      <c r="A65" s="27"/>
      <c r="B65" s="60"/>
      <c r="C65" s="27"/>
      <c r="D65" s="27"/>
      <c r="E65" s="60"/>
      <c r="F65" s="54"/>
      <c r="G65" s="27"/>
      <c r="H65" s="27"/>
      <c r="I65" s="27"/>
      <c r="J65" s="27"/>
      <c r="K65" s="27"/>
      <c r="L65" s="27"/>
      <c r="M65" s="27"/>
      <c r="N65" s="27"/>
      <c r="O65" s="27"/>
      <c r="P65" s="27"/>
      <c r="Q65" s="27"/>
      <c r="R65" s="27"/>
      <c r="S65" s="27"/>
      <c r="T65" s="27"/>
      <c r="U65" s="27"/>
      <c r="V65" s="27"/>
      <c r="W65" s="27"/>
      <c r="X65" s="27"/>
      <c r="Y65" s="27"/>
      <c r="Z65" s="27"/>
    </row>
    <row r="66" ht="15.75" customHeight="1">
      <c r="A66" s="27"/>
      <c r="B66" s="60"/>
      <c r="C66" s="27"/>
      <c r="D66" s="27"/>
      <c r="E66" s="60"/>
      <c r="F66" s="54"/>
      <c r="G66" s="27"/>
      <c r="H66" s="27"/>
      <c r="I66" s="27"/>
      <c r="J66" s="27"/>
      <c r="K66" s="27"/>
      <c r="L66" s="27"/>
      <c r="M66" s="27"/>
      <c r="N66" s="27"/>
      <c r="O66" s="27"/>
      <c r="P66" s="27"/>
      <c r="Q66" s="27"/>
      <c r="R66" s="27"/>
      <c r="S66" s="27"/>
      <c r="T66" s="27"/>
      <c r="U66" s="27"/>
      <c r="V66" s="27"/>
      <c r="W66" s="27"/>
      <c r="X66" s="27"/>
      <c r="Y66" s="27"/>
      <c r="Z66" s="27"/>
    </row>
    <row r="67" ht="15.75" customHeight="1">
      <c r="A67" s="27"/>
      <c r="B67" s="60"/>
      <c r="C67" s="27"/>
      <c r="D67" s="27"/>
      <c r="E67" s="60"/>
      <c r="F67" s="54"/>
      <c r="G67" s="27"/>
      <c r="H67" s="27"/>
      <c r="I67" s="27"/>
      <c r="J67" s="27"/>
      <c r="K67" s="27"/>
      <c r="L67" s="27"/>
      <c r="M67" s="27"/>
      <c r="N67" s="27"/>
      <c r="O67" s="27"/>
      <c r="P67" s="27"/>
      <c r="Q67" s="27"/>
      <c r="R67" s="27"/>
      <c r="S67" s="27"/>
      <c r="T67" s="27"/>
      <c r="U67" s="27"/>
      <c r="V67" s="27"/>
      <c r="W67" s="27"/>
      <c r="X67" s="27"/>
      <c r="Y67" s="27"/>
      <c r="Z67" s="27"/>
    </row>
    <row r="68" ht="15.75" customHeight="1">
      <c r="A68" s="27"/>
      <c r="B68" s="60"/>
      <c r="C68" s="27"/>
      <c r="D68" s="27"/>
      <c r="E68" s="60"/>
      <c r="F68" s="54"/>
      <c r="G68" s="27"/>
      <c r="H68" s="27"/>
      <c r="I68" s="27"/>
      <c r="J68" s="27"/>
      <c r="K68" s="27"/>
      <c r="L68" s="27"/>
      <c r="M68" s="27"/>
      <c r="N68" s="27"/>
      <c r="O68" s="27"/>
      <c r="P68" s="27"/>
      <c r="Q68" s="27"/>
      <c r="R68" s="27"/>
      <c r="S68" s="27"/>
      <c r="T68" s="27"/>
      <c r="U68" s="27"/>
      <c r="V68" s="27"/>
      <c r="W68" s="27"/>
      <c r="X68" s="27"/>
      <c r="Y68" s="27"/>
      <c r="Z68" s="27"/>
    </row>
    <row r="69" ht="15.75" customHeight="1">
      <c r="A69" s="27"/>
      <c r="B69" s="60"/>
      <c r="C69" s="27"/>
      <c r="D69" s="27"/>
      <c r="E69" s="60"/>
      <c r="F69" s="54"/>
      <c r="G69" s="27"/>
      <c r="H69" s="27"/>
      <c r="I69" s="27"/>
      <c r="J69" s="27"/>
      <c r="K69" s="27"/>
      <c r="L69" s="27"/>
      <c r="M69" s="27"/>
      <c r="N69" s="27"/>
      <c r="O69" s="27"/>
      <c r="P69" s="27"/>
      <c r="Q69" s="27"/>
      <c r="R69" s="27"/>
      <c r="S69" s="27"/>
      <c r="T69" s="27"/>
      <c r="U69" s="27"/>
      <c r="V69" s="27"/>
      <c r="W69" s="27"/>
      <c r="X69" s="27"/>
      <c r="Y69" s="27"/>
      <c r="Z69" s="27"/>
    </row>
    <row r="70" ht="15.75" customHeight="1">
      <c r="A70" s="27"/>
      <c r="B70" s="60"/>
      <c r="C70" s="27"/>
      <c r="D70" s="27"/>
      <c r="E70" s="60"/>
      <c r="F70" s="54"/>
      <c r="G70" s="27"/>
      <c r="H70" s="27"/>
      <c r="I70" s="27"/>
      <c r="J70" s="27"/>
      <c r="K70" s="27"/>
      <c r="L70" s="27"/>
      <c r="M70" s="27"/>
      <c r="N70" s="27"/>
      <c r="O70" s="27"/>
      <c r="P70" s="27"/>
      <c r="Q70" s="27"/>
      <c r="R70" s="27"/>
      <c r="S70" s="27"/>
      <c r="T70" s="27"/>
      <c r="U70" s="27"/>
      <c r="V70" s="27"/>
      <c r="W70" s="27"/>
      <c r="X70" s="27"/>
      <c r="Y70" s="27"/>
      <c r="Z70" s="27"/>
    </row>
    <row r="71" ht="15.75" customHeight="1">
      <c r="A71" s="27"/>
      <c r="B71" s="60"/>
      <c r="C71" s="27"/>
      <c r="D71" s="27"/>
      <c r="E71" s="60"/>
      <c r="F71" s="54"/>
      <c r="G71" s="27"/>
      <c r="H71" s="27"/>
      <c r="I71" s="27"/>
      <c r="J71" s="27"/>
      <c r="K71" s="27"/>
      <c r="L71" s="27"/>
      <c r="M71" s="27"/>
      <c r="N71" s="27"/>
      <c r="O71" s="27"/>
      <c r="P71" s="27"/>
      <c r="Q71" s="27"/>
      <c r="R71" s="27"/>
      <c r="S71" s="27"/>
      <c r="T71" s="27"/>
      <c r="U71" s="27"/>
      <c r="V71" s="27"/>
      <c r="W71" s="27"/>
      <c r="X71" s="27"/>
      <c r="Y71" s="27"/>
      <c r="Z71" s="27"/>
    </row>
    <row r="72" ht="15.75" customHeight="1">
      <c r="A72" s="27"/>
      <c r="B72" s="60"/>
      <c r="C72" s="27"/>
      <c r="D72" s="27"/>
      <c r="E72" s="60"/>
      <c r="F72" s="54"/>
      <c r="G72" s="27"/>
      <c r="H72" s="27"/>
      <c r="I72" s="27"/>
      <c r="J72" s="27"/>
      <c r="K72" s="27"/>
      <c r="L72" s="27"/>
      <c r="M72" s="27"/>
      <c r="N72" s="27"/>
      <c r="O72" s="27"/>
      <c r="P72" s="27"/>
      <c r="Q72" s="27"/>
      <c r="R72" s="27"/>
      <c r="S72" s="27"/>
      <c r="T72" s="27"/>
      <c r="U72" s="27"/>
      <c r="V72" s="27"/>
      <c r="W72" s="27"/>
      <c r="X72" s="27"/>
      <c r="Y72" s="27"/>
      <c r="Z72" s="27"/>
    </row>
    <row r="73" ht="15.75" customHeight="1">
      <c r="A73" s="27"/>
      <c r="B73" s="60"/>
      <c r="C73" s="27"/>
      <c r="D73" s="27"/>
      <c r="E73" s="60"/>
      <c r="F73" s="54"/>
      <c r="G73" s="27"/>
      <c r="H73" s="27"/>
      <c r="I73" s="27"/>
      <c r="J73" s="27"/>
      <c r="K73" s="27"/>
      <c r="L73" s="27"/>
      <c r="M73" s="27"/>
      <c r="N73" s="27"/>
      <c r="O73" s="27"/>
      <c r="P73" s="27"/>
      <c r="Q73" s="27"/>
      <c r="R73" s="27"/>
      <c r="S73" s="27"/>
      <c r="T73" s="27"/>
      <c r="U73" s="27"/>
      <c r="V73" s="27"/>
      <c r="W73" s="27"/>
      <c r="X73" s="27"/>
      <c r="Y73" s="27"/>
      <c r="Z73" s="27"/>
    </row>
    <row r="74" ht="15.75" customHeight="1">
      <c r="A74" s="27"/>
      <c r="B74" s="60"/>
      <c r="C74" s="27"/>
      <c r="D74" s="27"/>
      <c r="E74" s="60"/>
      <c r="F74" s="54"/>
      <c r="G74" s="27"/>
      <c r="H74" s="27"/>
      <c r="I74" s="27"/>
      <c r="J74" s="27"/>
      <c r="K74" s="27"/>
      <c r="L74" s="27"/>
      <c r="M74" s="27"/>
      <c r="N74" s="27"/>
      <c r="O74" s="27"/>
      <c r="P74" s="27"/>
      <c r="Q74" s="27"/>
      <c r="R74" s="27"/>
      <c r="S74" s="27"/>
      <c r="T74" s="27"/>
      <c r="U74" s="27"/>
      <c r="V74" s="27"/>
      <c r="W74" s="27"/>
      <c r="X74" s="27"/>
      <c r="Y74" s="27"/>
      <c r="Z74" s="27"/>
    </row>
    <row r="75" ht="15.75" customHeight="1">
      <c r="A75" s="27"/>
      <c r="B75" s="60"/>
      <c r="C75" s="27"/>
      <c r="D75" s="27"/>
      <c r="E75" s="60"/>
      <c r="F75" s="54"/>
      <c r="G75" s="27"/>
      <c r="H75" s="27"/>
      <c r="I75" s="27"/>
      <c r="J75" s="27"/>
      <c r="K75" s="27"/>
      <c r="L75" s="27"/>
      <c r="M75" s="27"/>
      <c r="N75" s="27"/>
      <c r="O75" s="27"/>
      <c r="P75" s="27"/>
      <c r="Q75" s="27"/>
      <c r="R75" s="27"/>
      <c r="S75" s="27"/>
      <c r="T75" s="27"/>
      <c r="U75" s="27"/>
      <c r="V75" s="27"/>
      <c r="W75" s="27"/>
      <c r="X75" s="27"/>
      <c r="Y75" s="27"/>
      <c r="Z75" s="27"/>
    </row>
    <row r="76" ht="15.75" customHeight="1">
      <c r="A76" s="27"/>
      <c r="B76" s="60"/>
      <c r="C76" s="27"/>
      <c r="D76" s="27"/>
      <c r="E76" s="60"/>
      <c r="F76" s="54"/>
      <c r="G76" s="27"/>
      <c r="H76" s="27"/>
      <c r="I76" s="27"/>
      <c r="J76" s="27"/>
      <c r="K76" s="27"/>
      <c r="L76" s="27"/>
      <c r="M76" s="27"/>
      <c r="N76" s="27"/>
      <c r="O76" s="27"/>
      <c r="P76" s="27"/>
      <c r="Q76" s="27"/>
      <c r="R76" s="27"/>
      <c r="S76" s="27"/>
      <c r="T76" s="27"/>
      <c r="U76" s="27"/>
      <c r="V76" s="27"/>
      <c r="W76" s="27"/>
      <c r="X76" s="27"/>
      <c r="Y76" s="27"/>
      <c r="Z76" s="27"/>
    </row>
    <row r="77" ht="15.75" customHeight="1">
      <c r="A77" s="27"/>
      <c r="B77" s="60"/>
      <c r="C77" s="27"/>
      <c r="D77" s="27"/>
      <c r="E77" s="60"/>
      <c r="F77" s="54"/>
      <c r="G77" s="27"/>
      <c r="H77" s="27"/>
      <c r="I77" s="27"/>
      <c r="J77" s="27"/>
      <c r="K77" s="27"/>
      <c r="L77" s="27"/>
      <c r="M77" s="27"/>
      <c r="N77" s="27"/>
      <c r="O77" s="27"/>
      <c r="P77" s="27"/>
      <c r="Q77" s="27"/>
      <c r="R77" s="27"/>
      <c r="S77" s="27"/>
      <c r="T77" s="27"/>
      <c r="U77" s="27"/>
      <c r="V77" s="27"/>
      <c r="W77" s="27"/>
      <c r="X77" s="27"/>
      <c r="Y77" s="27"/>
      <c r="Z77" s="27"/>
    </row>
    <row r="78" ht="15.75" customHeight="1">
      <c r="A78" s="27"/>
      <c r="B78" s="60"/>
      <c r="C78" s="27"/>
      <c r="D78" s="27"/>
      <c r="E78" s="60"/>
      <c r="F78" s="54"/>
      <c r="G78" s="27"/>
      <c r="H78" s="27"/>
      <c r="I78" s="27"/>
      <c r="J78" s="27"/>
      <c r="K78" s="27"/>
      <c r="L78" s="27"/>
      <c r="M78" s="27"/>
      <c r="N78" s="27"/>
      <c r="O78" s="27"/>
      <c r="P78" s="27"/>
      <c r="Q78" s="27"/>
      <c r="R78" s="27"/>
      <c r="S78" s="27"/>
      <c r="T78" s="27"/>
      <c r="U78" s="27"/>
      <c r="V78" s="27"/>
      <c r="W78" s="27"/>
      <c r="X78" s="27"/>
      <c r="Y78" s="27"/>
      <c r="Z78" s="27"/>
    </row>
    <row r="79" ht="15.75" customHeight="1">
      <c r="A79" s="27"/>
      <c r="B79" s="60"/>
      <c r="C79" s="27"/>
      <c r="D79" s="27"/>
      <c r="E79" s="60"/>
      <c r="F79" s="54"/>
      <c r="G79" s="27"/>
      <c r="H79" s="27"/>
      <c r="I79" s="27"/>
      <c r="J79" s="27"/>
      <c r="K79" s="27"/>
      <c r="L79" s="27"/>
      <c r="M79" s="27"/>
      <c r="N79" s="27"/>
      <c r="O79" s="27"/>
      <c r="P79" s="27"/>
      <c r="Q79" s="27"/>
      <c r="R79" s="27"/>
      <c r="S79" s="27"/>
      <c r="T79" s="27"/>
      <c r="U79" s="27"/>
      <c r="V79" s="27"/>
      <c r="W79" s="27"/>
      <c r="X79" s="27"/>
      <c r="Y79" s="27"/>
      <c r="Z79" s="27"/>
    </row>
    <row r="80" ht="15.75" customHeight="1">
      <c r="A80" s="27"/>
      <c r="B80" s="60"/>
      <c r="C80" s="27"/>
      <c r="D80" s="27"/>
      <c r="E80" s="60"/>
      <c r="F80" s="54"/>
      <c r="G80" s="27"/>
      <c r="H80" s="27"/>
      <c r="I80" s="27"/>
      <c r="J80" s="27"/>
      <c r="K80" s="27"/>
      <c r="L80" s="27"/>
      <c r="M80" s="27"/>
      <c r="N80" s="27"/>
      <c r="O80" s="27"/>
      <c r="P80" s="27"/>
      <c r="Q80" s="27"/>
      <c r="R80" s="27"/>
      <c r="S80" s="27"/>
      <c r="T80" s="27"/>
      <c r="U80" s="27"/>
      <c r="V80" s="27"/>
      <c r="W80" s="27"/>
      <c r="X80" s="27"/>
      <c r="Y80" s="27"/>
      <c r="Z80" s="27"/>
    </row>
    <row r="81" ht="15.75" customHeight="1">
      <c r="A81" s="27"/>
      <c r="B81" s="60"/>
      <c r="C81" s="27"/>
      <c r="D81" s="27"/>
      <c r="E81" s="60"/>
      <c r="F81" s="54"/>
      <c r="G81" s="27"/>
      <c r="H81" s="27"/>
      <c r="I81" s="27"/>
      <c r="J81" s="27"/>
      <c r="K81" s="27"/>
      <c r="L81" s="27"/>
      <c r="M81" s="27"/>
      <c r="N81" s="27"/>
      <c r="O81" s="27"/>
      <c r="P81" s="27"/>
      <c r="Q81" s="27"/>
      <c r="R81" s="27"/>
      <c r="S81" s="27"/>
      <c r="T81" s="27"/>
      <c r="U81" s="27"/>
      <c r="V81" s="27"/>
      <c r="W81" s="27"/>
      <c r="X81" s="27"/>
      <c r="Y81" s="27"/>
      <c r="Z81" s="27"/>
    </row>
    <row r="82" ht="15.75" customHeight="1">
      <c r="A82" s="27"/>
      <c r="B82" s="60"/>
      <c r="C82" s="27"/>
      <c r="D82" s="27"/>
      <c r="E82" s="60"/>
      <c r="F82" s="54"/>
      <c r="G82" s="27"/>
      <c r="H82" s="27"/>
      <c r="I82" s="27"/>
      <c r="J82" s="27"/>
      <c r="K82" s="27"/>
      <c r="L82" s="27"/>
      <c r="M82" s="27"/>
      <c r="N82" s="27"/>
      <c r="O82" s="27"/>
      <c r="P82" s="27"/>
      <c r="Q82" s="27"/>
      <c r="R82" s="27"/>
      <c r="S82" s="27"/>
      <c r="T82" s="27"/>
      <c r="U82" s="27"/>
      <c r="V82" s="27"/>
      <c r="W82" s="27"/>
      <c r="X82" s="27"/>
      <c r="Y82" s="27"/>
      <c r="Z82" s="27"/>
    </row>
    <row r="83" ht="15.75" customHeight="1">
      <c r="A83" s="27"/>
      <c r="B83" s="60"/>
      <c r="C83" s="27"/>
      <c r="D83" s="27"/>
      <c r="E83" s="60"/>
      <c r="F83" s="54"/>
      <c r="G83" s="27"/>
      <c r="H83" s="27"/>
      <c r="I83" s="27"/>
      <c r="J83" s="27"/>
      <c r="K83" s="27"/>
      <c r="L83" s="27"/>
      <c r="M83" s="27"/>
      <c r="N83" s="27"/>
      <c r="O83" s="27"/>
      <c r="P83" s="27"/>
      <c r="Q83" s="27"/>
      <c r="R83" s="27"/>
      <c r="S83" s="27"/>
      <c r="T83" s="27"/>
      <c r="U83" s="27"/>
      <c r="V83" s="27"/>
      <c r="W83" s="27"/>
      <c r="X83" s="27"/>
      <c r="Y83" s="27"/>
      <c r="Z83" s="27"/>
    </row>
    <row r="84" ht="15.75" customHeight="1">
      <c r="A84" s="27"/>
      <c r="B84" s="60"/>
      <c r="C84" s="27"/>
      <c r="D84" s="27"/>
      <c r="E84" s="60"/>
      <c r="F84" s="54"/>
      <c r="G84" s="27"/>
      <c r="H84" s="27"/>
      <c r="I84" s="27"/>
      <c r="J84" s="27"/>
      <c r="K84" s="27"/>
      <c r="L84" s="27"/>
      <c r="M84" s="27"/>
      <c r="N84" s="27"/>
      <c r="O84" s="27"/>
      <c r="P84" s="27"/>
      <c r="Q84" s="27"/>
      <c r="R84" s="27"/>
      <c r="S84" s="27"/>
      <c r="T84" s="27"/>
      <c r="U84" s="27"/>
      <c r="V84" s="27"/>
      <c r="W84" s="27"/>
      <c r="X84" s="27"/>
      <c r="Y84" s="27"/>
      <c r="Z84" s="27"/>
    </row>
    <row r="85" ht="15.75" customHeight="1">
      <c r="A85" s="27"/>
      <c r="B85" s="60"/>
      <c r="C85" s="27"/>
      <c r="D85" s="27"/>
      <c r="E85" s="60"/>
      <c r="F85" s="54"/>
      <c r="G85" s="27"/>
      <c r="H85" s="27"/>
      <c r="I85" s="27"/>
      <c r="J85" s="27"/>
      <c r="K85" s="27"/>
      <c r="L85" s="27"/>
      <c r="M85" s="27"/>
      <c r="N85" s="27"/>
      <c r="O85" s="27"/>
      <c r="P85" s="27"/>
      <c r="Q85" s="27"/>
      <c r="R85" s="27"/>
      <c r="S85" s="27"/>
      <c r="T85" s="27"/>
      <c r="U85" s="27"/>
      <c r="V85" s="27"/>
      <c r="W85" s="27"/>
      <c r="X85" s="27"/>
      <c r="Y85" s="27"/>
      <c r="Z85" s="27"/>
    </row>
    <row r="86" ht="15.75" customHeight="1">
      <c r="A86" s="27"/>
      <c r="B86" s="60"/>
      <c r="C86" s="27"/>
      <c r="D86" s="27"/>
      <c r="E86" s="60"/>
      <c r="F86" s="54"/>
      <c r="G86" s="27"/>
      <c r="H86" s="27"/>
      <c r="I86" s="27"/>
      <c r="J86" s="27"/>
      <c r="K86" s="27"/>
      <c r="L86" s="27"/>
      <c r="M86" s="27"/>
      <c r="N86" s="27"/>
      <c r="O86" s="27"/>
      <c r="P86" s="27"/>
      <c r="Q86" s="27"/>
      <c r="R86" s="27"/>
      <c r="S86" s="27"/>
      <c r="T86" s="27"/>
      <c r="U86" s="27"/>
      <c r="V86" s="27"/>
      <c r="W86" s="27"/>
      <c r="X86" s="27"/>
      <c r="Y86" s="27"/>
      <c r="Z86" s="27"/>
    </row>
    <row r="87" ht="15.75" customHeight="1">
      <c r="A87" s="27"/>
      <c r="B87" s="60"/>
      <c r="C87" s="27"/>
      <c r="D87" s="27"/>
      <c r="E87" s="60"/>
      <c r="F87" s="54"/>
      <c r="G87" s="27"/>
      <c r="H87" s="27"/>
      <c r="I87" s="27"/>
      <c r="J87" s="27"/>
      <c r="K87" s="27"/>
      <c r="L87" s="27"/>
      <c r="M87" s="27"/>
      <c r="N87" s="27"/>
      <c r="O87" s="27"/>
      <c r="P87" s="27"/>
      <c r="Q87" s="27"/>
      <c r="R87" s="27"/>
      <c r="S87" s="27"/>
      <c r="T87" s="27"/>
      <c r="U87" s="27"/>
      <c r="V87" s="27"/>
      <c r="W87" s="27"/>
      <c r="X87" s="27"/>
      <c r="Y87" s="27"/>
      <c r="Z87" s="27"/>
    </row>
    <row r="88" ht="15.75" customHeight="1">
      <c r="A88" s="27"/>
      <c r="B88" s="60"/>
      <c r="C88" s="27"/>
      <c r="D88" s="27"/>
      <c r="E88" s="60"/>
      <c r="F88" s="54"/>
      <c r="G88" s="27"/>
      <c r="H88" s="27"/>
      <c r="I88" s="27"/>
      <c r="J88" s="27"/>
      <c r="K88" s="27"/>
      <c r="L88" s="27"/>
      <c r="M88" s="27"/>
      <c r="N88" s="27"/>
      <c r="O88" s="27"/>
      <c r="P88" s="27"/>
      <c r="Q88" s="27"/>
      <c r="R88" s="27"/>
      <c r="S88" s="27"/>
      <c r="T88" s="27"/>
      <c r="U88" s="27"/>
      <c r="V88" s="27"/>
      <c r="W88" s="27"/>
      <c r="X88" s="27"/>
      <c r="Y88" s="27"/>
      <c r="Z88" s="27"/>
    </row>
    <row r="89" ht="15.75" customHeight="1">
      <c r="A89" s="27"/>
      <c r="B89" s="60"/>
      <c r="C89" s="27"/>
      <c r="D89" s="27"/>
      <c r="E89" s="60"/>
      <c r="F89" s="54"/>
      <c r="G89" s="27"/>
      <c r="H89" s="27"/>
      <c r="I89" s="27"/>
      <c r="J89" s="27"/>
      <c r="K89" s="27"/>
      <c r="L89" s="27"/>
      <c r="M89" s="27"/>
      <c r="N89" s="27"/>
      <c r="O89" s="27"/>
      <c r="P89" s="27"/>
      <c r="Q89" s="27"/>
      <c r="R89" s="27"/>
      <c r="S89" s="27"/>
      <c r="T89" s="27"/>
      <c r="U89" s="27"/>
      <c r="V89" s="27"/>
      <c r="W89" s="27"/>
      <c r="X89" s="27"/>
      <c r="Y89" s="27"/>
      <c r="Z89" s="27"/>
    </row>
    <row r="90" ht="15.75" customHeight="1">
      <c r="A90" s="27"/>
      <c r="B90" s="60"/>
      <c r="C90" s="27"/>
      <c r="D90" s="27"/>
      <c r="E90" s="60"/>
      <c r="F90" s="54"/>
      <c r="G90" s="27"/>
      <c r="H90" s="27"/>
      <c r="I90" s="27"/>
      <c r="J90" s="27"/>
      <c r="K90" s="27"/>
      <c r="L90" s="27"/>
      <c r="M90" s="27"/>
      <c r="N90" s="27"/>
      <c r="O90" s="27"/>
      <c r="P90" s="27"/>
      <c r="Q90" s="27"/>
      <c r="R90" s="27"/>
      <c r="S90" s="27"/>
      <c r="T90" s="27"/>
      <c r="U90" s="27"/>
      <c r="V90" s="27"/>
      <c r="W90" s="27"/>
      <c r="X90" s="27"/>
      <c r="Y90" s="27"/>
      <c r="Z90" s="27"/>
    </row>
    <row r="91" ht="15.75" customHeight="1">
      <c r="A91" s="27"/>
      <c r="B91" s="60"/>
      <c r="C91" s="27"/>
      <c r="D91" s="27"/>
      <c r="E91" s="60"/>
      <c r="F91" s="54"/>
      <c r="G91" s="27"/>
      <c r="H91" s="27"/>
      <c r="I91" s="27"/>
      <c r="J91" s="27"/>
      <c r="K91" s="27"/>
      <c r="L91" s="27"/>
      <c r="M91" s="27"/>
      <c r="N91" s="27"/>
      <c r="O91" s="27"/>
      <c r="P91" s="27"/>
      <c r="Q91" s="27"/>
      <c r="R91" s="27"/>
      <c r="S91" s="27"/>
      <c r="T91" s="27"/>
      <c r="U91" s="27"/>
      <c r="V91" s="27"/>
      <c r="W91" s="27"/>
      <c r="X91" s="27"/>
      <c r="Y91" s="27"/>
      <c r="Z91" s="27"/>
    </row>
    <row r="92" ht="15.75" customHeight="1">
      <c r="A92" s="27"/>
      <c r="B92" s="60"/>
      <c r="C92" s="27"/>
      <c r="D92" s="27"/>
      <c r="E92" s="60"/>
      <c r="F92" s="54"/>
      <c r="G92" s="27"/>
      <c r="H92" s="27"/>
      <c r="I92" s="27"/>
      <c r="J92" s="27"/>
      <c r="K92" s="27"/>
      <c r="L92" s="27"/>
      <c r="M92" s="27"/>
      <c r="N92" s="27"/>
      <c r="O92" s="27"/>
      <c r="P92" s="27"/>
      <c r="Q92" s="27"/>
      <c r="R92" s="27"/>
      <c r="S92" s="27"/>
      <c r="T92" s="27"/>
      <c r="U92" s="27"/>
      <c r="V92" s="27"/>
      <c r="W92" s="27"/>
      <c r="X92" s="27"/>
      <c r="Y92" s="27"/>
      <c r="Z92" s="27"/>
    </row>
    <row r="93" ht="15.75" customHeight="1">
      <c r="A93" s="27"/>
      <c r="B93" s="60"/>
      <c r="C93" s="27"/>
      <c r="D93" s="27"/>
      <c r="E93" s="60"/>
      <c r="F93" s="54"/>
      <c r="G93" s="27"/>
      <c r="H93" s="27"/>
      <c r="I93" s="27"/>
      <c r="J93" s="27"/>
      <c r="K93" s="27"/>
      <c r="L93" s="27"/>
      <c r="M93" s="27"/>
      <c r="N93" s="27"/>
      <c r="O93" s="27"/>
      <c r="P93" s="27"/>
      <c r="Q93" s="27"/>
      <c r="R93" s="27"/>
      <c r="S93" s="27"/>
      <c r="T93" s="27"/>
      <c r="U93" s="27"/>
      <c r="V93" s="27"/>
      <c r="W93" s="27"/>
      <c r="X93" s="27"/>
      <c r="Y93" s="27"/>
      <c r="Z93" s="27"/>
    </row>
    <row r="94" ht="15.75" customHeight="1">
      <c r="A94" s="27"/>
      <c r="B94" s="60"/>
      <c r="C94" s="27"/>
      <c r="D94" s="27"/>
      <c r="E94" s="60"/>
      <c r="F94" s="54"/>
      <c r="G94" s="27"/>
      <c r="H94" s="27"/>
      <c r="I94" s="27"/>
      <c r="J94" s="27"/>
      <c r="K94" s="27"/>
      <c r="L94" s="27"/>
      <c r="M94" s="27"/>
      <c r="N94" s="27"/>
      <c r="O94" s="27"/>
      <c r="P94" s="27"/>
      <c r="Q94" s="27"/>
      <c r="R94" s="27"/>
      <c r="S94" s="27"/>
      <c r="T94" s="27"/>
      <c r="U94" s="27"/>
      <c r="V94" s="27"/>
      <c r="W94" s="27"/>
      <c r="X94" s="27"/>
      <c r="Y94" s="27"/>
      <c r="Z94" s="27"/>
    </row>
    <row r="95" ht="15.75" customHeight="1">
      <c r="A95" s="27"/>
      <c r="B95" s="60"/>
      <c r="C95" s="27"/>
      <c r="D95" s="27"/>
      <c r="E95" s="60"/>
      <c r="F95" s="54"/>
      <c r="G95" s="27"/>
      <c r="H95" s="27"/>
      <c r="I95" s="27"/>
      <c r="J95" s="27"/>
      <c r="K95" s="27"/>
      <c r="L95" s="27"/>
      <c r="M95" s="27"/>
      <c r="N95" s="27"/>
      <c r="O95" s="27"/>
      <c r="P95" s="27"/>
      <c r="Q95" s="27"/>
      <c r="R95" s="27"/>
      <c r="S95" s="27"/>
      <c r="T95" s="27"/>
      <c r="U95" s="27"/>
      <c r="V95" s="27"/>
      <c r="W95" s="27"/>
      <c r="X95" s="27"/>
      <c r="Y95" s="27"/>
      <c r="Z95" s="27"/>
    </row>
    <row r="96" ht="15.75" customHeight="1">
      <c r="A96" s="27"/>
      <c r="B96" s="60"/>
      <c r="C96" s="27"/>
      <c r="D96" s="27"/>
      <c r="E96" s="60"/>
      <c r="F96" s="54"/>
      <c r="G96" s="27"/>
      <c r="H96" s="27"/>
      <c r="I96" s="27"/>
      <c r="J96" s="27"/>
      <c r="K96" s="27"/>
      <c r="L96" s="27"/>
      <c r="M96" s="27"/>
      <c r="N96" s="27"/>
      <c r="O96" s="27"/>
      <c r="P96" s="27"/>
      <c r="Q96" s="27"/>
      <c r="R96" s="27"/>
      <c r="S96" s="27"/>
      <c r="T96" s="27"/>
      <c r="U96" s="27"/>
      <c r="V96" s="27"/>
      <c r="W96" s="27"/>
      <c r="X96" s="27"/>
      <c r="Y96" s="27"/>
      <c r="Z96" s="27"/>
    </row>
    <row r="97" ht="15.75" customHeight="1">
      <c r="A97" s="27"/>
      <c r="B97" s="60"/>
      <c r="C97" s="27"/>
      <c r="D97" s="27"/>
      <c r="E97" s="60"/>
      <c r="F97" s="54"/>
      <c r="G97" s="27"/>
      <c r="H97" s="27"/>
      <c r="I97" s="27"/>
      <c r="J97" s="27"/>
      <c r="K97" s="27"/>
      <c r="L97" s="27"/>
      <c r="M97" s="27"/>
      <c r="N97" s="27"/>
      <c r="O97" s="27"/>
      <c r="P97" s="27"/>
      <c r="Q97" s="27"/>
      <c r="R97" s="27"/>
      <c r="S97" s="27"/>
      <c r="T97" s="27"/>
      <c r="U97" s="27"/>
      <c r="V97" s="27"/>
      <c r="W97" s="27"/>
      <c r="X97" s="27"/>
      <c r="Y97" s="27"/>
      <c r="Z97" s="27"/>
    </row>
    <row r="98" ht="15.75" customHeight="1">
      <c r="A98" s="27"/>
      <c r="B98" s="60"/>
      <c r="C98" s="27"/>
      <c r="D98" s="27"/>
      <c r="E98" s="60"/>
      <c r="F98" s="54"/>
      <c r="G98" s="27"/>
      <c r="H98" s="27"/>
      <c r="I98" s="27"/>
      <c r="J98" s="27"/>
      <c r="K98" s="27"/>
      <c r="L98" s="27"/>
      <c r="M98" s="27"/>
      <c r="N98" s="27"/>
      <c r="O98" s="27"/>
      <c r="P98" s="27"/>
      <c r="Q98" s="27"/>
      <c r="R98" s="27"/>
      <c r="S98" s="27"/>
      <c r="T98" s="27"/>
      <c r="U98" s="27"/>
      <c r="V98" s="27"/>
      <c r="W98" s="27"/>
      <c r="X98" s="27"/>
      <c r="Y98" s="27"/>
      <c r="Z98" s="27"/>
    </row>
    <row r="99" ht="15.75" customHeight="1">
      <c r="A99" s="27"/>
      <c r="B99" s="60"/>
      <c r="C99" s="27"/>
      <c r="D99" s="27"/>
      <c r="E99" s="60"/>
      <c r="F99" s="54"/>
      <c r="G99" s="27"/>
      <c r="H99" s="27"/>
      <c r="I99" s="27"/>
      <c r="J99" s="27"/>
      <c r="K99" s="27"/>
      <c r="L99" s="27"/>
      <c r="M99" s="27"/>
      <c r="N99" s="27"/>
      <c r="O99" s="27"/>
      <c r="P99" s="27"/>
      <c r="Q99" s="27"/>
      <c r="R99" s="27"/>
      <c r="S99" s="27"/>
      <c r="T99" s="27"/>
      <c r="U99" s="27"/>
      <c r="V99" s="27"/>
      <c r="W99" s="27"/>
      <c r="X99" s="27"/>
      <c r="Y99" s="27"/>
      <c r="Z99" s="27"/>
    </row>
    <row r="100" ht="15.75" customHeight="1">
      <c r="A100" s="27"/>
      <c r="B100" s="60"/>
      <c r="C100" s="27"/>
      <c r="D100" s="27"/>
      <c r="E100" s="60"/>
      <c r="F100" s="54"/>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60"/>
      <c r="C101" s="27"/>
      <c r="D101" s="27"/>
      <c r="E101" s="60"/>
      <c r="F101" s="54"/>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60"/>
      <c r="C102" s="27"/>
      <c r="D102" s="27"/>
      <c r="E102" s="60"/>
      <c r="F102" s="54"/>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60"/>
      <c r="C103" s="27"/>
      <c r="D103" s="27"/>
      <c r="E103" s="60"/>
      <c r="F103" s="54"/>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60"/>
      <c r="C104" s="27"/>
      <c r="D104" s="27"/>
      <c r="E104" s="60"/>
      <c r="F104" s="54"/>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60"/>
      <c r="C105" s="27"/>
      <c r="D105" s="27"/>
      <c r="E105" s="60"/>
      <c r="F105" s="54"/>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60"/>
      <c r="C106" s="27"/>
      <c r="D106" s="27"/>
      <c r="E106" s="60"/>
      <c r="F106" s="54"/>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60"/>
      <c r="C107" s="27"/>
      <c r="D107" s="27"/>
      <c r="E107" s="60"/>
      <c r="F107" s="54"/>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60"/>
      <c r="C108" s="27"/>
      <c r="D108" s="27"/>
      <c r="E108" s="60"/>
      <c r="F108" s="54"/>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60"/>
      <c r="C109" s="27"/>
      <c r="D109" s="27"/>
      <c r="E109" s="60"/>
      <c r="F109" s="54"/>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60"/>
      <c r="C110" s="27"/>
      <c r="D110" s="27"/>
      <c r="E110" s="60"/>
      <c r="F110" s="54"/>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60"/>
      <c r="C111" s="27"/>
      <c r="D111" s="27"/>
      <c r="E111" s="60"/>
      <c r="F111" s="54"/>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60"/>
      <c r="C112" s="27"/>
      <c r="D112" s="27"/>
      <c r="E112" s="60"/>
      <c r="F112" s="54"/>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60"/>
      <c r="C113" s="27"/>
      <c r="D113" s="27"/>
      <c r="E113" s="60"/>
      <c r="F113" s="54"/>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60"/>
      <c r="C114" s="27"/>
      <c r="D114" s="27"/>
      <c r="E114" s="60"/>
      <c r="F114" s="54"/>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60"/>
      <c r="C115" s="27"/>
      <c r="D115" s="27"/>
      <c r="E115" s="60"/>
      <c r="F115" s="54"/>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60"/>
      <c r="C116" s="27"/>
      <c r="D116" s="27"/>
      <c r="E116" s="60"/>
      <c r="F116" s="54"/>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60"/>
      <c r="C117" s="27"/>
      <c r="D117" s="27"/>
      <c r="E117" s="60"/>
      <c r="F117" s="54"/>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60"/>
      <c r="C118" s="27"/>
      <c r="D118" s="27"/>
      <c r="E118" s="60"/>
      <c r="F118" s="54"/>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60"/>
      <c r="C119" s="27"/>
      <c r="D119" s="27"/>
      <c r="E119" s="60"/>
      <c r="F119" s="54"/>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60"/>
      <c r="C120" s="27"/>
      <c r="D120" s="27"/>
      <c r="E120" s="60"/>
      <c r="F120" s="54"/>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60"/>
      <c r="C121" s="27"/>
      <c r="D121" s="27"/>
      <c r="E121" s="60"/>
      <c r="F121" s="54"/>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60"/>
      <c r="C122" s="27"/>
      <c r="D122" s="27"/>
      <c r="E122" s="60"/>
      <c r="F122" s="54"/>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60"/>
      <c r="C123" s="27"/>
      <c r="D123" s="27"/>
      <c r="E123" s="60"/>
      <c r="F123" s="54"/>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60"/>
      <c r="C124" s="27"/>
      <c r="D124" s="27"/>
      <c r="E124" s="60"/>
      <c r="F124" s="54"/>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60"/>
      <c r="C125" s="27"/>
      <c r="D125" s="27"/>
      <c r="E125" s="60"/>
      <c r="F125" s="54"/>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60"/>
      <c r="C126" s="27"/>
      <c r="D126" s="27"/>
      <c r="E126" s="60"/>
      <c r="F126" s="54"/>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60"/>
      <c r="C127" s="27"/>
      <c r="D127" s="27"/>
      <c r="E127" s="60"/>
      <c r="F127" s="54"/>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60"/>
      <c r="C128" s="27"/>
      <c r="D128" s="27"/>
      <c r="E128" s="60"/>
      <c r="F128" s="54"/>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60"/>
      <c r="C129" s="27"/>
      <c r="D129" s="27"/>
      <c r="E129" s="60"/>
      <c r="F129" s="54"/>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60"/>
      <c r="C130" s="27"/>
      <c r="D130" s="27"/>
      <c r="E130" s="60"/>
      <c r="F130" s="54"/>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60"/>
      <c r="C131" s="27"/>
      <c r="D131" s="27"/>
      <c r="E131" s="60"/>
      <c r="F131" s="54"/>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60"/>
      <c r="C132" s="27"/>
      <c r="D132" s="27"/>
      <c r="E132" s="60"/>
      <c r="F132" s="54"/>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60"/>
      <c r="C133" s="27"/>
      <c r="D133" s="27"/>
      <c r="E133" s="60"/>
      <c r="F133" s="54"/>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60"/>
      <c r="C134" s="27"/>
      <c r="D134" s="27"/>
      <c r="E134" s="60"/>
      <c r="F134" s="54"/>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60"/>
      <c r="C135" s="27"/>
      <c r="D135" s="27"/>
      <c r="E135" s="60"/>
      <c r="F135" s="54"/>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60"/>
      <c r="C136" s="27"/>
      <c r="D136" s="27"/>
      <c r="E136" s="60"/>
      <c r="F136" s="54"/>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60"/>
      <c r="C137" s="27"/>
      <c r="D137" s="27"/>
      <c r="E137" s="60"/>
      <c r="F137" s="54"/>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60"/>
      <c r="C138" s="27"/>
      <c r="D138" s="27"/>
      <c r="E138" s="60"/>
      <c r="F138" s="54"/>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60"/>
      <c r="C139" s="27"/>
      <c r="D139" s="27"/>
      <c r="E139" s="60"/>
      <c r="F139" s="54"/>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60"/>
      <c r="C140" s="27"/>
      <c r="D140" s="27"/>
      <c r="E140" s="60"/>
      <c r="F140" s="54"/>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60"/>
      <c r="C141" s="27"/>
      <c r="D141" s="27"/>
      <c r="E141" s="60"/>
      <c r="F141" s="54"/>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60"/>
      <c r="C142" s="27"/>
      <c r="D142" s="27"/>
      <c r="E142" s="60"/>
      <c r="F142" s="54"/>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60"/>
      <c r="C143" s="27"/>
      <c r="D143" s="27"/>
      <c r="E143" s="60"/>
      <c r="F143" s="54"/>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60"/>
      <c r="C144" s="27"/>
      <c r="D144" s="27"/>
      <c r="E144" s="60"/>
      <c r="F144" s="54"/>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60"/>
      <c r="C145" s="27"/>
      <c r="D145" s="27"/>
      <c r="E145" s="60"/>
      <c r="F145" s="54"/>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60"/>
      <c r="C146" s="27"/>
      <c r="D146" s="27"/>
      <c r="E146" s="60"/>
      <c r="F146" s="54"/>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60"/>
      <c r="C147" s="27"/>
      <c r="D147" s="27"/>
      <c r="E147" s="60"/>
      <c r="F147" s="54"/>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60"/>
      <c r="C148" s="27"/>
      <c r="D148" s="27"/>
      <c r="E148" s="60"/>
      <c r="F148" s="54"/>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60"/>
      <c r="C149" s="27"/>
      <c r="D149" s="27"/>
      <c r="E149" s="60"/>
      <c r="F149" s="54"/>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60"/>
      <c r="C150" s="27"/>
      <c r="D150" s="27"/>
      <c r="E150" s="60"/>
      <c r="F150" s="54"/>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60"/>
      <c r="C151" s="27"/>
      <c r="D151" s="27"/>
      <c r="E151" s="60"/>
      <c r="F151" s="54"/>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60"/>
      <c r="C152" s="27"/>
      <c r="D152" s="27"/>
      <c r="E152" s="60"/>
      <c r="F152" s="54"/>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60"/>
      <c r="C153" s="27"/>
      <c r="D153" s="27"/>
      <c r="E153" s="60"/>
      <c r="F153" s="54"/>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60"/>
      <c r="C154" s="27"/>
      <c r="D154" s="27"/>
      <c r="E154" s="60"/>
      <c r="F154" s="54"/>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60"/>
      <c r="C155" s="27"/>
      <c r="D155" s="27"/>
      <c r="E155" s="60"/>
      <c r="F155" s="54"/>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60"/>
      <c r="C156" s="27"/>
      <c r="D156" s="27"/>
      <c r="E156" s="60"/>
      <c r="F156" s="54"/>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60"/>
      <c r="C157" s="27"/>
      <c r="D157" s="27"/>
      <c r="E157" s="60"/>
      <c r="F157" s="54"/>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60"/>
      <c r="C158" s="27"/>
      <c r="D158" s="27"/>
      <c r="E158" s="60"/>
      <c r="F158" s="54"/>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60"/>
      <c r="C159" s="27"/>
      <c r="D159" s="27"/>
      <c r="E159" s="60"/>
      <c r="F159" s="54"/>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60"/>
      <c r="C160" s="27"/>
      <c r="D160" s="27"/>
      <c r="E160" s="60"/>
      <c r="F160" s="54"/>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60"/>
      <c r="C161" s="27"/>
      <c r="D161" s="27"/>
      <c r="E161" s="60"/>
      <c r="F161" s="54"/>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60"/>
      <c r="C162" s="27"/>
      <c r="D162" s="27"/>
      <c r="E162" s="60"/>
      <c r="F162" s="54"/>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60"/>
      <c r="C163" s="27"/>
      <c r="D163" s="27"/>
      <c r="E163" s="60"/>
      <c r="F163" s="54"/>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60"/>
      <c r="C164" s="27"/>
      <c r="D164" s="27"/>
      <c r="E164" s="60"/>
      <c r="F164" s="54"/>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60"/>
      <c r="C165" s="27"/>
      <c r="D165" s="27"/>
      <c r="E165" s="60"/>
      <c r="F165" s="54"/>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60"/>
      <c r="C166" s="27"/>
      <c r="D166" s="27"/>
      <c r="E166" s="60"/>
      <c r="F166" s="54"/>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60"/>
      <c r="C167" s="27"/>
      <c r="D167" s="27"/>
      <c r="E167" s="60"/>
      <c r="F167" s="54"/>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60"/>
      <c r="C168" s="27"/>
      <c r="D168" s="27"/>
      <c r="E168" s="60"/>
      <c r="F168" s="54"/>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60"/>
      <c r="C169" s="27"/>
      <c r="D169" s="27"/>
      <c r="E169" s="60"/>
      <c r="F169" s="54"/>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60"/>
      <c r="C170" s="27"/>
      <c r="D170" s="27"/>
      <c r="E170" s="60"/>
      <c r="F170" s="54"/>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60"/>
      <c r="C171" s="27"/>
      <c r="D171" s="27"/>
      <c r="E171" s="60"/>
      <c r="F171" s="54"/>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60"/>
      <c r="C172" s="27"/>
      <c r="D172" s="27"/>
      <c r="E172" s="60"/>
      <c r="F172" s="54"/>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60"/>
      <c r="C173" s="27"/>
      <c r="D173" s="27"/>
      <c r="E173" s="60"/>
      <c r="F173" s="54"/>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60"/>
      <c r="C174" s="27"/>
      <c r="D174" s="27"/>
      <c r="E174" s="60"/>
      <c r="F174" s="54"/>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60"/>
      <c r="C175" s="27"/>
      <c r="D175" s="27"/>
      <c r="E175" s="60"/>
      <c r="F175" s="54"/>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60"/>
      <c r="C176" s="27"/>
      <c r="D176" s="27"/>
      <c r="E176" s="60"/>
      <c r="F176" s="54"/>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60"/>
      <c r="C177" s="27"/>
      <c r="D177" s="27"/>
      <c r="E177" s="60"/>
      <c r="F177" s="54"/>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60"/>
      <c r="C178" s="27"/>
      <c r="D178" s="27"/>
      <c r="E178" s="60"/>
      <c r="F178" s="54"/>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60"/>
      <c r="C179" s="27"/>
      <c r="D179" s="27"/>
      <c r="E179" s="60"/>
      <c r="F179" s="54"/>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60"/>
      <c r="C180" s="27"/>
      <c r="D180" s="27"/>
      <c r="E180" s="60"/>
      <c r="F180" s="54"/>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60"/>
      <c r="C181" s="27"/>
      <c r="D181" s="27"/>
      <c r="E181" s="60"/>
      <c r="F181" s="54"/>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60"/>
      <c r="C182" s="27"/>
      <c r="D182" s="27"/>
      <c r="E182" s="60"/>
      <c r="F182" s="54"/>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60"/>
      <c r="C183" s="27"/>
      <c r="D183" s="27"/>
      <c r="E183" s="60"/>
      <c r="F183" s="54"/>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60"/>
      <c r="C184" s="27"/>
      <c r="D184" s="27"/>
      <c r="E184" s="60"/>
      <c r="F184" s="54"/>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60"/>
      <c r="C185" s="27"/>
      <c r="D185" s="27"/>
      <c r="E185" s="60"/>
      <c r="F185" s="54"/>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60"/>
      <c r="C186" s="27"/>
      <c r="D186" s="27"/>
      <c r="E186" s="60"/>
      <c r="F186" s="54"/>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60"/>
      <c r="C187" s="27"/>
      <c r="D187" s="27"/>
      <c r="E187" s="60"/>
      <c r="F187" s="54"/>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60"/>
      <c r="C188" s="27"/>
      <c r="D188" s="27"/>
      <c r="E188" s="60"/>
      <c r="F188" s="54"/>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60"/>
      <c r="C189" s="27"/>
      <c r="D189" s="27"/>
      <c r="E189" s="60"/>
      <c r="F189" s="54"/>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60"/>
      <c r="C190" s="27"/>
      <c r="D190" s="27"/>
      <c r="E190" s="60"/>
      <c r="F190" s="54"/>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60"/>
      <c r="C191" s="27"/>
      <c r="D191" s="27"/>
      <c r="E191" s="60"/>
      <c r="F191" s="54"/>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60"/>
      <c r="C192" s="27"/>
      <c r="D192" s="27"/>
      <c r="E192" s="60"/>
      <c r="F192" s="54"/>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60"/>
      <c r="C193" s="27"/>
      <c r="D193" s="27"/>
      <c r="E193" s="60"/>
      <c r="F193" s="54"/>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60"/>
      <c r="C194" s="27"/>
      <c r="D194" s="27"/>
      <c r="E194" s="60"/>
      <c r="F194" s="54"/>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60"/>
      <c r="C195" s="27"/>
      <c r="D195" s="27"/>
      <c r="E195" s="60"/>
      <c r="F195" s="54"/>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60"/>
      <c r="C196" s="27"/>
      <c r="D196" s="27"/>
      <c r="E196" s="60"/>
      <c r="F196" s="54"/>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60"/>
      <c r="C197" s="27"/>
      <c r="D197" s="27"/>
      <c r="E197" s="60"/>
      <c r="F197" s="54"/>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60"/>
      <c r="C198" s="27"/>
      <c r="D198" s="27"/>
      <c r="E198" s="60"/>
      <c r="F198" s="54"/>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60"/>
      <c r="C199" s="27"/>
      <c r="D199" s="27"/>
      <c r="E199" s="60"/>
      <c r="F199" s="54"/>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60"/>
      <c r="C200" s="27"/>
      <c r="D200" s="27"/>
      <c r="E200" s="60"/>
      <c r="F200" s="54"/>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60"/>
      <c r="C201" s="27"/>
      <c r="D201" s="27"/>
      <c r="E201" s="60"/>
      <c r="F201" s="54"/>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60"/>
      <c r="C202" s="27"/>
      <c r="D202" s="27"/>
      <c r="E202" s="60"/>
      <c r="F202" s="54"/>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60"/>
      <c r="C203" s="27"/>
      <c r="D203" s="27"/>
      <c r="E203" s="60"/>
      <c r="F203" s="54"/>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60"/>
      <c r="C204" s="27"/>
      <c r="D204" s="27"/>
      <c r="E204" s="60"/>
      <c r="F204" s="54"/>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60"/>
      <c r="C205" s="27"/>
      <c r="D205" s="27"/>
      <c r="E205" s="60"/>
      <c r="F205" s="54"/>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60"/>
      <c r="C206" s="27"/>
      <c r="D206" s="27"/>
      <c r="E206" s="60"/>
      <c r="F206" s="54"/>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60"/>
      <c r="C207" s="27"/>
      <c r="D207" s="27"/>
      <c r="E207" s="60"/>
      <c r="F207" s="54"/>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60"/>
      <c r="C208" s="27"/>
      <c r="D208" s="27"/>
      <c r="E208" s="60"/>
      <c r="F208" s="54"/>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60"/>
      <c r="C209" s="27"/>
      <c r="D209" s="27"/>
      <c r="E209" s="60"/>
      <c r="F209" s="54"/>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60"/>
      <c r="C210" s="27"/>
      <c r="D210" s="27"/>
      <c r="E210" s="60"/>
      <c r="F210" s="54"/>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60"/>
      <c r="C211" s="27"/>
      <c r="D211" s="27"/>
      <c r="E211" s="60"/>
      <c r="F211" s="54"/>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60"/>
      <c r="C212" s="27"/>
      <c r="D212" s="27"/>
      <c r="E212" s="60"/>
      <c r="F212" s="54"/>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60"/>
      <c r="C213" s="27"/>
      <c r="D213" s="27"/>
      <c r="E213" s="60"/>
      <c r="F213" s="54"/>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60"/>
      <c r="C214" s="27"/>
      <c r="D214" s="27"/>
      <c r="E214" s="60"/>
      <c r="F214" s="54"/>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60"/>
      <c r="C215" s="27"/>
      <c r="D215" s="27"/>
      <c r="E215" s="60"/>
      <c r="F215" s="54"/>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60"/>
      <c r="C216" s="27"/>
      <c r="D216" s="27"/>
      <c r="E216" s="60"/>
      <c r="F216" s="54"/>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60"/>
      <c r="C217" s="27"/>
      <c r="D217" s="27"/>
      <c r="E217" s="60"/>
      <c r="F217" s="54"/>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60"/>
      <c r="C218" s="27"/>
      <c r="D218" s="27"/>
      <c r="E218" s="60"/>
      <c r="F218" s="54"/>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60"/>
      <c r="C219" s="27"/>
      <c r="D219" s="27"/>
      <c r="E219" s="60"/>
      <c r="F219" s="54"/>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60"/>
      <c r="C220" s="27"/>
      <c r="D220" s="27"/>
      <c r="E220" s="60"/>
      <c r="F220" s="54"/>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60"/>
      <c r="C221" s="27"/>
      <c r="D221" s="27"/>
      <c r="E221" s="60"/>
      <c r="F221" s="54"/>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60"/>
      <c r="C222" s="27"/>
      <c r="D222" s="27"/>
      <c r="E222" s="60"/>
      <c r="F222" s="54"/>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60"/>
      <c r="C223" s="27"/>
      <c r="D223" s="27"/>
      <c r="E223" s="60"/>
      <c r="F223" s="54"/>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60"/>
      <c r="C224" s="27"/>
      <c r="D224" s="27"/>
      <c r="E224" s="60"/>
      <c r="F224" s="54"/>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60"/>
      <c r="C225" s="27"/>
      <c r="D225" s="27"/>
      <c r="E225" s="60"/>
      <c r="F225" s="54"/>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60"/>
      <c r="C226" s="27"/>
      <c r="D226" s="27"/>
      <c r="E226" s="60"/>
      <c r="F226" s="54"/>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60"/>
      <c r="C227" s="27"/>
      <c r="D227" s="27"/>
      <c r="E227" s="60"/>
      <c r="F227" s="54"/>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60"/>
      <c r="C228" s="27"/>
      <c r="D228" s="27"/>
      <c r="E228" s="60"/>
      <c r="F228" s="54"/>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60"/>
      <c r="C229" s="27"/>
      <c r="D229" s="27"/>
      <c r="E229" s="60"/>
      <c r="F229" s="54"/>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60"/>
      <c r="C230" s="27"/>
      <c r="D230" s="27"/>
      <c r="E230" s="60"/>
      <c r="F230" s="54"/>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60"/>
      <c r="C231" s="27"/>
      <c r="D231" s="27"/>
      <c r="E231" s="60"/>
      <c r="F231" s="54"/>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60"/>
      <c r="C232" s="27"/>
      <c r="D232" s="27"/>
      <c r="E232" s="60"/>
      <c r="F232" s="54"/>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60"/>
      <c r="C233" s="27"/>
      <c r="D233" s="27"/>
      <c r="E233" s="60"/>
      <c r="F233" s="54"/>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60"/>
      <c r="C234" s="27"/>
      <c r="D234" s="27"/>
      <c r="E234" s="60"/>
      <c r="F234" s="54"/>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60"/>
      <c r="C235" s="27"/>
      <c r="D235" s="27"/>
      <c r="E235" s="60"/>
      <c r="F235" s="54"/>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60"/>
      <c r="C236" s="27"/>
      <c r="D236" s="27"/>
      <c r="E236" s="60"/>
      <c r="F236" s="54"/>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60"/>
      <c r="C237" s="27"/>
      <c r="D237" s="27"/>
      <c r="E237" s="60"/>
      <c r="F237" s="54"/>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60"/>
      <c r="C238" s="27"/>
      <c r="D238" s="27"/>
      <c r="E238" s="60"/>
      <c r="F238" s="54"/>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60"/>
      <c r="C239" s="27"/>
      <c r="D239" s="27"/>
      <c r="E239" s="60"/>
      <c r="F239" s="54"/>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60"/>
      <c r="C240" s="27"/>
      <c r="D240" s="27"/>
      <c r="E240" s="60"/>
      <c r="F240" s="54"/>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60"/>
      <c r="C241" s="27"/>
      <c r="D241" s="27"/>
      <c r="E241" s="60"/>
      <c r="F241" s="54"/>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60"/>
      <c r="C242" s="27"/>
      <c r="D242" s="27"/>
      <c r="E242" s="60"/>
      <c r="F242" s="54"/>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60"/>
      <c r="C243" s="27"/>
      <c r="D243" s="27"/>
      <c r="E243" s="60"/>
      <c r="F243" s="54"/>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60"/>
      <c r="C244" s="27"/>
      <c r="D244" s="27"/>
      <c r="E244" s="60"/>
      <c r="F244" s="54"/>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60"/>
      <c r="C245" s="27"/>
      <c r="D245" s="27"/>
      <c r="E245" s="60"/>
      <c r="F245" s="54"/>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60"/>
      <c r="C246" s="27"/>
      <c r="D246" s="27"/>
      <c r="E246" s="60"/>
      <c r="F246" s="54"/>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60"/>
      <c r="C247" s="27"/>
      <c r="D247" s="27"/>
      <c r="E247" s="60"/>
      <c r="F247" s="54"/>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60"/>
      <c r="C248" s="27"/>
      <c r="D248" s="27"/>
      <c r="E248" s="60"/>
      <c r="F248" s="54"/>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60"/>
      <c r="C249" s="27"/>
      <c r="D249" s="27"/>
      <c r="E249" s="60"/>
      <c r="F249" s="54"/>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60"/>
      <c r="C250" s="27"/>
      <c r="D250" s="27"/>
      <c r="E250" s="60"/>
      <c r="F250" s="54"/>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60"/>
      <c r="C251" s="27"/>
      <c r="D251" s="27"/>
      <c r="E251" s="60"/>
      <c r="F251" s="54"/>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60"/>
      <c r="C252" s="27"/>
      <c r="D252" s="27"/>
      <c r="E252" s="60"/>
      <c r="F252" s="54"/>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60"/>
      <c r="C253" s="27"/>
      <c r="D253" s="27"/>
      <c r="E253" s="60"/>
      <c r="F253" s="54"/>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60"/>
      <c r="C254" s="27"/>
      <c r="D254" s="27"/>
      <c r="E254" s="60"/>
      <c r="F254" s="54"/>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60"/>
      <c r="C255" s="27"/>
      <c r="D255" s="27"/>
      <c r="E255" s="60"/>
      <c r="F255" s="54"/>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60"/>
      <c r="C256" s="27"/>
      <c r="D256" s="27"/>
      <c r="E256" s="60"/>
      <c r="F256" s="54"/>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60"/>
      <c r="C257" s="27"/>
      <c r="D257" s="27"/>
      <c r="E257" s="60"/>
      <c r="F257" s="54"/>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60"/>
      <c r="C258" s="27"/>
      <c r="D258" s="27"/>
      <c r="E258" s="60"/>
      <c r="F258" s="54"/>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60"/>
      <c r="C259" s="27"/>
      <c r="D259" s="27"/>
      <c r="E259" s="60"/>
      <c r="F259" s="54"/>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60"/>
      <c r="C260" s="27"/>
      <c r="D260" s="27"/>
      <c r="E260" s="60"/>
      <c r="F260" s="54"/>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60"/>
      <c r="C261" s="27"/>
      <c r="D261" s="27"/>
      <c r="E261" s="60"/>
      <c r="F261" s="54"/>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60"/>
      <c r="C262" s="27"/>
      <c r="D262" s="27"/>
      <c r="E262" s="60"/>
      <c r="F262" s="54"/>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60"/>
      <c r="C263" s="27"/>
      <c r="D263" s="27"/>
      <c r="E263" s="60"/>
      <c r="F263" s="54"/>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60"/>
      <c r="C264" s="27"/>
      <c r="D264" s="27"/>
      <c r="E264" s="60"/>
      <c r="F264" s="54"/>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60"/>
      <c r="C265" s="27"/>
      <c r="D265" s="27"/>
      <c r="E265" s="60"/>
      <c r="F265" s="54"/>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60"/>
      <c r="C266" s="27"/>
      <c r="D266" s="27"/>
      <c r="E266" s="60"/>
      <c r="F266" s="54"/>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60"/>
      <c r="C267" s="27"/>
      <c r="D267" s="27"/>
      <c r="E267" s="60"/>
      <c r="F267" s="54"/>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60"/>
      <c r="C268" s="27"/>
      <c r="D268" s="27"/>
      <c r="E268" s="60"/>
      <c r="F268" s="54"/>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60"/>
      <c r="C269" s="27"/>
      <c r="D269" s="27"/>
      <c r="E269" s="60"/>
      <c r="F269" s="54"/>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60"/>
      <c r="C270" s="27"/>
      <c r="D270" s="27"/>
      <c r="E270" s="60"/>
      <c r="F270" s="54"/>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60"/>
      <c r="C271" s="27"/>
      <c r="D271" s="27"/>
      <c r="E271" s="60"/>
      <c r="F271" s="54"/>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60"/>
      <c r="C272" s="27"/>
      <c r="D272" s="27"/>
      <c r="E272" s="60"/>
      <c r="F272" s="54"/>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60"/>
      <c r="C273" s="27"/>
      <c r="D273" s="27"/>
      <c r="E273" s="60"/>
      <c r="F273" s="54"/>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60"/>
      <c r="C274" s="27"/>
      <c r="D274" s="27"/>
      <c r="E274" s="60"/>
      <c r="F274" s="54"/>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60"/>
      <c r="C275" s="27"/>
      <c r="D275" s="27"/>
      <c r="E275" s="60"/>
      <c r="F275" s="54"/>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60"/>
      <c r="C276" s="27"/>
      <c r="D276" s="27"/>
      <c r="E276" s="60"/>
      <c r="F276" s="54"/>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60"/>
      <c r="C277" s="27"/>
      <c r="D277" s="27"/>
      <c r="E277" s="60"/>
      <c r="F277" s="54"/>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60"/>
      <c r="C278" s="27"/>
      <c r="D278" s="27"/>
      <c r="E278" s="60"/>
      <c r="F278" s="54"/>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60"/>
      <c r="C279" s="27"/>
      <c r="D279" s="27"/>
      <c r="E279" s="60"/>
      <c r="F279" s="54"/>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60"/>
      <c r="C280" s="27"/>
      <c r="D280" s="27"/>
      <c r="E280" s="60"/>
      <c r="F280" s="54"/>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60"/>
      <c r="C281" s="27"/>
      <c r="D281" s="27"/>
      <c r="E281" s="60"/>
      <c r="F281" s="54"/>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60"/>
      <c r="C282" s="27"/>
      <c r="D282" s="27"/>
      <c r="E282" s="60"/>
      <c r="F282" s="54"/>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60"/>
      <c r="C283" s="27"/>
      <c r="D283" s="27"/>
      <c r="E283" s="60"/>
      <c r="F283" s="54"/>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60"/>
      <c r="C284" s="27"/>
      <c r="D284" s="27"/>
      <c r="E284" s="60"/>
      <c r="F284" s="54"/>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60"/>
      <c r="C285" s="27"/>
      <c r="D285" s="27"/>
      <c r="E285" s="60"/>
      <c r="F285" s="54"/>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60"/>
      <c r="C286" s="27"/>
      <c r="D286" s="27"/>
      <c r="E286" s="60"/>
      <c r="F286" s="54"/>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60"/>
      <c r="C287" s="27"/>
      <c r="D287" s="27"/>
      <c r="E287" s="60"/>
      <c r="F287" s="54"/>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60"/>
      <c r="C288" s="27"/>
      <c r="D288" s="27"/>
      <c r="E288" s="60"/>
      <c r="F288" s="54"/>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60"/>
      <c r="C289" s="27"/>
      <c r="D289" s="27"/>
      <c r="E289" s="60"/>
      <c r="F289" s="54"/>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60"/>
      <c r="C290" s="27"/>
      <c r="D290" s="27"/>
      <c r="E290" s="60"/>
      <c r="F290" s="54"/>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60"/>
      <c r="C291" s="27"/>
      <c r="D291" s="27"/>
      <c r="E291" s="60"/>
      <c r="F291" s="54"/>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60"/>
      <c r="C292" s="27"/>
      <c r="D292" s="27"/>
      <c r="E292" s="60"/>
      <c r="F292" s="54"/>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60"/>
      <c r="C293" s="27"/>
      <c r="D293" s="27"/>
      <c r="E293" s="60"/>
      <c r="F293" s="54"/>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60"/>
      <c r="C294" s="27"/>
      <c r="D294" s="27"/>
      <c r="E294" s="60"/>
      <c r="F294" s="54"/>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60"/>
      <c r="C295" s="27"/>
      <c r="D295" s="27"/>
      <c r="E295" s="60"/>
      <c r="F295" s="54"/>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60"/>
      <c r="C296" s="27"/>
      <c r="D296" s="27"/>
      <c r="E296" s="60"/>
      <c r="F296" s="54"/>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60"/>
      <c r="C297" s="27"/>
      <c r="D297" s="27"/>
      <c r="E297" s="60"/>
      <c r="F297" s="54"/>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60"/>
      <c r="C298" s="27"/>
      <c r="D298" s="27"/>
      <c r="E298" s="60"/>
      <c r="F298" s="54"/>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60"/>
      <c r="C299" s="27"/>
      <c r="D299" s="27"/>
      <c r="E299" s="60"/>
      <c r="F299" s="54"/>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60"/>
      <c r="C300" s="27"/>
      <c r="D300" s="27"/>
      <c r="E300" s="60"/>
      <c r="F300" s="54"/>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60"/>
      <c r="C301" s="27"/>
      <c r="D301" s="27"/>
      <c r="E301" s="60"/>
      <c r="F301" s="54"/>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60"/>
      <c r="C302" s="27"/>
      <c r="D302" s="27"/>
      <c r="E302" s="60"/>
      <c r="F302" s="54"/>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60"/>
      <c r="C303" s="27"/>
      <c r="D303" s="27"/>
      <c r="E303" s="60"/>
      <c r="F303" s="54"/>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60"/>
      <c r="C304" s="27"/>
      <c r="D304" s="27"/>
      <c r="E304" s="60"/>
      <c r="F304" s="54"/>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60"/>
      <c r="C305" s="27"/>
      <c r="D305" s="27"/>
      <c r="E305" s="60"/>
      <c r="F305" s="54"/>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60"/>
      <c r="C306" s="27"/>
      <c r="D306" s="27"/>
      <c r="E306" s="60"/>
      <c r="F306" s="54"/>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60"/>
      <c r="C307" s="27"/>
      <c r="D307" s="27"/>
      <c r="E307" s="60"/>
      <c r="F307" s="54"/>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60"/>
      <c r="C308" s="27"/>
      <c r="D308" s="27"/>
      <c r="E308" s="60"/>
      <c r="F308" s="54"/>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60"/>
      <c r="C309" s="27"/>
      <c r="D309" s="27"/>
      <c r="E309" s="60"/>
      <c r="F309" s="54"/>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60"/>
      <c r="C310" s="27"/>
      <c r="D310" s="27"/>
      <c r="E310" s="60"/>
      <c r="F310" s="54"/>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60"/>
      <c r="C311" s="27"/>
      <c r="D311" s="27"/>
      <c r="E311" s="60"/>
      <c r="F311" s="54"/>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60"/>
      <c r="C312" s="27"/>
      <c r="D312" s="27"/>
      <c r="E312" s="60"/>
      <c r="F312" s="54"/>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60"/>
      <c r="C313" s="27"/>
      <c r="D313" s="27"/>
      <c r="E313" s="60"/>
      <c r="F313" s="54"/>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60"/>
      <c r="C314" s="27"/>
      <c r="D314" s="27"/>
      <c r="E314" s="60"/>
      <c r="F314" s="54"/>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60"/>
      <c r="C315" s="27"/>
      <c r="D315" s="27"/>
      <c r="E315" s="60"/>
      <c r="F315" s="54"/>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60"/>
      <c r="C316" s="27"/>
      <c r="D316" s="27"/>
      <c r="E316" s="60"/>
      <c r="F316" s="54"/>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60"/>
      <c r="C317" s="27"/>
      <c r="D317" s="27"/>
      <c r="E317" s="60"/>
      <c r="F317" s="54"/>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60"/>
      <c r="C318" s="27"/>
      <c r="D318" s="27"/>
      <c r="E318" s="60"/>
      <c r="F318" s="54"/>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60"/>
      <c r="C319" s="27"/>
      <c r="D319" s="27"/>
      <c r="E319" s="60"/>
      <c r="F319" s="54"/>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60"/>
      <c r="C320" s="27"/>
      <c r="D320" s="27"/>
      <c r="E320" s="60"/>
      <c r="F320" s="54"/>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60"/>
      <c r="C321" s="27"/>
      <c r="D321" s="27"/>
      <c r="E321" s="60"/>
      <c r="F321" s="54"/>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60"/>
      <c r="C322" s="27"/>
      <c r="D322" s="27"/>
      <c r="E322" s="60"/>
      <c r="F322" s="54"/>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60"/>
      <c r="C323" s="27"/>
      <c r="D323" s="27"/>
      <c r="E323" s="60"/>
      <c r="F323" s="54"/>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60"/>
      <c r="C324" s="27"/>
      <c r="D324" s="27"/>
      <c r="E324" s="60"/>
      <c r="F324" s="54"/>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60"/>
      <c r="C325" s="27"/>
      <c r="D325" s="27"/>
      <c r="E325" s="60"/>
      <c r="F325" s="54"/>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60"/>
      <c r="C326" s="27"/>
      <c r="D326" s="27"/>
      <c r="E326" s="60"/>
      <c r="F326" s="54"/>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60"/>
      <c r="C327" s="27"/>
      <c r="D327" s="27"/>
      <c r="E327" s="60"/>
      <c r="F327" s="54"/>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60"/>
      <c r="C328" s="27"/>
      <c r="D328" s="27"/>
      <c r="E328" s="60"/>
      <c r="F328" s="54"/>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60"/>
      <c r="C329" s="27"/>
      <c r="D329" s="27"/>
      <c r="E329" s="60"/>
      <c r="F329" s="54"/>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60"/>
      <c r="C330" s="27"/>
      <c r="D330" s="27"/>
      <c r="E330" s="60"/>
      <c r="F330" s="54"/>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60"/>
      <c r="C331" s="27"/>
      <c r="D331" s="27"/>
      <c r="E331" s="60"/>
      <c r="F331" s="54"/>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60"/>
      <c r="C332" s="27"/>
      <c r="D332" s="27"/>
      <c r="E332" s="60"/>
      <c r="F332" s="54"/>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60"/>
      <c r="C333" s="27"/>
      <c r="D333" s="27"/>
      <c r="E333" s="60"/>
      <c r="F333" s="54"/>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60"/>
      <c r="C334" s="27"/>
      <c r="D334" s="27"/>
      <c r="E334" s="60"/>
      <c r="F334" s="54"/>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60"/>
      <c r="C335" s="27"/>
      <c r="D335" s="27"/>
      <c r="E335" s="60"/>
      <c r="F335" s="54"/>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60"/>
      <c r="C336" s="27"/>
      <c r="D336" s="27"/>
      <c r="E336" s="60"/>
      <c r="F336" s="54"/>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60"/>
      <c r="C337" s="27"/>
      <c r="D337" s="27"/>
      <c r="E337" s="60"/>
      <c r="F337" s="54"/>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60"/>
      <c r="C338" s="27"/>
      <c r="D338" s="27"/>
      <c r="E338" s="60"/>
      <c r="F338" s="54"/>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60"/>
      <c r="C339" s="27"/>
      <c r="D339" s="27"/>
      <c r="E339" s="60"/>
      <c r="F339" s="54"/>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60"/>
      <c r="C340" s="27"/>
      <c r="D340" s="27"/>
      <c r="E340" s="60"/>
      <c r="F340" s="54"/>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60"/>
      <c r="C341" s="27"/>
      <c r="D341" s="27"/>
      <c r="E341" s="60"/>
      <c r="F341" s="54"/>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60"/>
      <c r="C342" s="27"/>
      <c r="D342" s="27"/>
      <c r="E342" s="60"/>
      <c r="F342" s="54"/>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60"/>
      <c r="C343" s="27"/>
      <c r="D343" s="27"/>
      <c r="E343" s="60"/>
      <c r="F343" s="54"/>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60"/>
      <c r="C344" s="27"/>
      <c r="D344" s="27"/>
      <c r="E344" s="60"/>
      <c r="F344" s="54"/>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60"/>
      <c r="C345" s="27"/>
      <c r="D345" s="27"/>
      <c r="E345" s="60"/>
      <c r="F345" s="54"/>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60"/>
      <c r="C346" s="27"/>
      <c r="D346" s="27"/>
      <c r="E346" s="60"/>
      <c r="F346" s="54"/>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60"/>
      <c r="C347" s="27"/>
      <c r="D347" s="27"/>
      <c r="E347" s="60"/>
      <c r="F347" s="54"/>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60"/>
      <c r="C348" s="27"/>
      <c r="D348" s="27"/>
      <c r="E348" s="60"/>
      <c r="F348" s="54"/>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60"/>
      <c r="C349" s="27"/>
      <c r="D349" s="27"/>
      <c r="E349" s="60"/>
      <c r="F349" s="54"/>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60"/>
      <c r="C350" s="27"/>
      <c r="D350" s="27"/>
      <c r="E350" s="60"/>
      <c r="F350" s="54"/>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60"/>
      <c r="C351" s="27"/>
      <c r="D351" s="27"/>
      <c r="E351" s="60"/>
      <c r="F351" s="54"/>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60"/>
      <c r="C352" s="27"/>
      <c r="D352" s="27"/>
      <c r="E352" s="60"/>
      <c r="F352" s="54"/>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60"/>
      <c r="C353" s="27"/>
      <c r="D353" s="27"/>
      <c r="E353" s="60"/>
      <c r="F353" s="54"/>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60"/>
      <c r="C354" s="27"/>
      <c r="D354" s="27"/>
      <c r="E354" s="60"/>
      <c r="F354" s="54"/>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60"/>
      <c r="C355" s="27"/>
      <c r="D355" s="27"/>
      <c r="E355" s="60"/>
      <c r="F355" s="54"/>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60"/>
      <c r="C356" s="27"/>
      <c r="D356" s="27"/>
      <c r="E356" s="60"/>
      <c r="F356" s="54"/>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60"/>
      <c r="C357" s="27"/>
      <c r="D357" s="27"/>
      <c r="E357" s="60"/>
      <c r="F357" s="54"/>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60"/>
      <c r="C358" s="27"/>
      <c r="D358" s="27"/>
      <c r="E358" s="60"/>
      <c r="F358" s="54"/>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60"/>
      <c r="C359" s="27"/>
      <c r="D359" s="27"/>
      <c r="E359" s="60"/>
      <c r="F359" s="54"/>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60"/>
      <c r="C360" s="27"/>
      <c r="D360" s="27"/>
      <c r="E360" s="60"/>
      <c r="F360" s="54"/>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60"/>
      <c r="C361" s="27"/>
      <c r="D361" s="27"/>
      <c r="E361" s="60"/>
      <c r="F361" s="54"/>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60"/>
      <c r="C362" s="27"/>
      <c r="D362" s="27"/>
      <c r="E362" s="60"/>
      <c r="F362" s="54"/>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60"/>
      <c r="C363" s="27"/>
      <c r="D363" s="27"/>
      <c r="E363" s="60"/>
      <c r="F363" s="54"/>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60"/>
      <c r="C364" s="27"/>
      <c r="D364" s="27"/>
      <c r="E364" s="60"/>
      <c r="F364" s="54"/>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60"/>
      <c r="C365" s="27"/>
      <c r="D365" s="27"/>
      <c r="E365" s="60"/>
      <c r="F365" s="54"/>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60"/>
      <c r="C366" s="27"/>
      <c r="D366" s="27"/>
      <c r="E366" s="60"/>
      <c r="F366" s="54"/>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60"/>
      <c r="C367" s="27"/>
      <c r="D367" s="27"/>
      <c r="E367" s="60"/>
      <c r="F367" s="54"/>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60"/>
      <c r="C368" s="27"/>
      <c r="D368" s="27"/>
      <c r="E368" s="60"/>
      <c r="F368" s="54"/>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60"/>
      <c r="C369" s="27"/>
      <c r="D369" s="27"/>
      <c r="E369" s="60"/>
      <c r="F369" s="54"/>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60"/>
      <c r="C370" s="27"/>
      <c r="D370" s="27"/>
      <c r="E370" s="60"/>
      <c r="F370" s="54"/>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60"/>
      <c r="C371" s="27"/>
      <c r="D371" s="27"/>
      <c r="E371" s="60"/>
      <c r="F371" s="54"/>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60"/>
      <c r="C372" s="27"/>
      <c r="D372" s="27"/>
      <c r="E372" s="60"/>
      <c r="F372" s="54"/>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60"/>
      <c r="C373" s="27"/>
      <c r="D373" s="27"/>
      <c r="E373" s="60"/>
      <c r="F373" s="54"/>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60"/>
      <c r="C374" s="27"/>
      <c r="D374" s="27"/>
      <c r="E374" s="60"/>
      <c r="F374" s="54"/>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60"/>
      <c r="C375" s="27"/>
      <c r="D375" s="27"/>
      <c r="E375" s="60"/>
      <c r="F375" s="54"/>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60"/>
      <c r="C376" s="27"/>
      <c r="D376" s="27"/>
      <c r="E376" s="60"/>
      <c r="F376" s="54"/>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60"/>
      <c r="C377" s="27"/>
      <c r="D377" s="27"/>
      <c r="E377" s="60"/>
      <c r="F377" s="54"/>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60"/>
      <c r="C378" s="27"/>
      <c r="D378" s="27"/>
      <c r="E378" s="60"/>
      <c r="F378" s="54"/>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60"/>
      <c r="C379" s="27"/>
      <c r="D379" s="27"/>
      <c r="E379" s="60"/>
      <c r="F379" s="54"/>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60"/>
      <c r="C380" s="27"/>
      <c r="D380" s="27"/>
      <c r="E380" s="60"/>
      <c r="F380" s="54"/>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60"/>
      <c r="C381" s="27"/>
      <c r="D381" s="27"/>
      <c r="E381" s="60"/>
      <c r="F381" s="54"/>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60"/>
      <c r="C382" s="27"/>
      <c r="D382" s="27"/>
      <c r="E382" s="60"/>
      <c r="F382" s="54"/>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60"/>
      <c r="C383" s="27"/>
      <c r="D383" s="27"/>
      <c r="E383" s="60"/>
      <c r="F383" s="54"/>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60"/>
      <c r="C384" s="27"/>
      <c r="D384" s="27"/>
      <c r="E384" s="60"/>
      <c r="F384" s="54"/>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60"/>
      <c r="C385" s="27"/>
      <c r="D385" s="27"/>
      <c r="E385" s="60"/>
      <c r="F385" s="54"/>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60"/>
      <c r="C386" s="27"/>
      <c r="D386" s="27"/>
      <c r="E386" s="60"/>
      <c r="F386" s="54"/>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60"/>
      <c r="C387" s="27"/>
      <c r="D387" s="27"/>
      <c r="E387" s="60"/>
      <c r="F387" s="54"/>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60"/>
      <c r="C388" s="27"/>
      <c r="D388" s="27"/>
      <c r="E388" s="60"/>
      <c r="F388" s="54"/>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60"/>
      <c r="C389" s="27"/>
      <c r="D389" s="27"/>
      <c r="E389" s="60"/>
      <c r="F389" s="54"/>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60"/>
      <c r="C390" s="27"/>
      <c r="D390" s="27"/>
      <c r="E390" s="60"/>
      <c r="F390" s="54"/>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60"/>
      <c r="C391" s="27"/>
      <c r="D391" s="27"/>
      <c r="E391" s="60"/>
      <c r="F391" s="54"/>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60"/>
      <c r="C392" s="27"/>
      <c r="D392" s="27"/>
      <c r="E392" s="60"/>
      <c r="F392" s="54"/>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60"/>
      <c r="C393" s="27"/>
      <c r="D393" s="27"/>
      <c r="E393" s="60"/>
      <c r="F393" s="54"/>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60"/>
      <c r="C394" s="27"/>
      <c r="D394" s="27"/>
      <c r="E394" s="60"/>
      <c r="F394" s="54"/>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60"/>
      <c r="C395" s="27"/>
      <c r="D395" s="27"/>
      <c r="E395" s="60"/>
      <c r="F395" s="54"/>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60"/>
      <c r="C396" s="27"/>
      <c r="D396" s="27"/>
      <c r="E396" s="60"/>
      <c r="F396" s="54"/>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60"/>
      <c r="C397" s="27"/>
      <c r="D397" s="27"/>
      <c r="E397" s="60"/>
      <c r="F397" s="54"/>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60"/>
      <c r="C398" s="27"/>
      <c r="D398" s="27"/>
      <c r="E398" s="60"/>
      <c r="F398" s="54"/>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60"/>
      <c r="C399" s="27"/>
      <c r="D399" s="27"/>
      <c r="E399" s="60"/>
      <c r="F399" s="54"/>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60"/>
      <c r="C400" s="27"/>
      <c r="D400" s="27"/>
      <c r="E400" s="60"/>
      <c r="F400" s="54"/>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60"/>
      <c r="C401" s="27"/>
      <c r="D401" s="27"/>
      <c r="E401" s="60"/>
      <c r="F401" s="54"/>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60"/>
      <c r="C402" s="27"/>
      <c r="D402" s="27"/>
      <c r="E402" s="60"/>
      <c r="F402" s="54"/>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60"/>
      <c r="C403" s="27"/>
      <c r="D403" s="27"/>
      <c r="E403" s="60"/>
      <c r="F403" s="54"/>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60"/>
      <c r="C404" s="27"/>
      <c r="D404" s="27"/>
      <c r="E404" s="60"/>
      <c r="F404" s="54"/>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60"/>
      <c r="C405" s="27"/>
      <c r="D405" s="27"/>
      <c r="E405" s="60"/>
      <c r="F405" s="54"/>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60"/>
      <c r="C406" s="27"/>
      <c r="D406" s="27"/>
      <c r="E406" s="60"/>
      <c r="F406" s="54"/>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60"/>
      <c r="C407" s="27"/>
      <c r="D407" s="27"/>
      <c r="E407" s="60"/>
      <c r="F407" s="54"/>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60"/>
      <c r="C408" s="27"/>
      <c r="D408" s="27"/>
      <c r="E408" s="60"/>
      <c r="F408" s="54"/>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60"/>
      <c r="C409" s="27"/>
      <c r="D409" s="27"/>
      <c r="E409" s="60"/>
      <c r="F409" s="54"/>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60"/>
      <c r="C410" s="27"/>
      <c r="D410" s="27"/>
      <c r="E410" s="60"/>
      <c r="F410" s="54"/>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60"/>
      <c r="C411" s="27"/>
      <c r="D411" s="27"/>
      <c r="E411" s="60"/>
      <c r="F411" s="54"/>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60"/>
      <c r="C412" s="27"/>
      <c r="D412" s="27"/>
      <c r="E412" s="60"/>
      <c r="F412" s="54"/>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60"/>
      <c r="C413" s="27"/>
      <c r="D413" s="27"/>
      <c r="E413" s="60"/>
      <c r="F413" s="54"/>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60"/>
      <c r="C414" s="27"/>
      <c r="D414" s="27"/>
      <c r="E414" s="60"/>
      <c r="F414" s="54"/>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60"/>
      <c r="C415" s="27"/>
      <c r="D415" s="27"/>
      <c r="E415" s="60"/>
      <c r="F415" s="54"/>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60"/>
      <c r="C416" s="27"/>
      <c r="D416" s="27"/>
      <c r="E416" s="60"/>
      <c r="F416" s="54"/>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60"/>
      <c r="C417" s="27"/>
      <c r="D417" s="27"/>
      <c r="E417" s="60"/>
      <c r="F417" s="54"/>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60"/>
      <c r="C418" s="27"/>
      <c r="D418" s="27"/>
      <c r="E418" s="60"/>
      <c r="F418" s="54"/>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60"/>
      <c r="C419" s="27"/>
      <c r="D419" s="27"/>
      <c r="E419" s="60"/>
      <c r="F419" s="54"/>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60"/>
      <c r="C420" s="27"/>
      <c r="D420" s="27"/>
      <c r="E420" s="60"/>
      <c r="F420" s="54"/>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60"/>
      <c r="C421" s="27"/>
      <c r="D421" s="27"/>
      <c r="E421" s="60"/>
      <c r="F421" s="54"/>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60"/>
      <c r="C422" s="27"/>
      <c r="D422" s="27"/>
      <c r="E422" s="60"/>
      <c r="F422" s="54"/>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60"/>
      <c r="C423" s="27"/>
      <c r="D423" s="27"/>
      <c r="E423" s="60"/>
      <c r="F423" s="54"/>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60"/>
      <c r="C424" s="27"/>
      <c r="D424" s="27"/>
      <c r="E424" s="60"/>
      <c r="F424" s="54"/>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60"/>
      <c r="C425" s="27"/>
      <c r="D425" s="27"/>
      <c r="E425" s="60"/>
      <c r="F425" s="54"/>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60"/>
      <c r="C426" s="27"/>
      <c r="D426" s="27"/>
      <c r="E426" s="60"/>
      <c r="F426" s="54"/>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60"/>
      <c r="C427" s="27"/>
      <c r="D427" s="27"/>
      <c r="E427" s="60"/>
      <c r="F427" s="54"/>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60"/>
      <c r="C428" s="27"/>
      <c r="D428" s="27"/>
      <c r="E428" s="60"/>
      <c r="F428" s="54"/>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60"/>
      <c r="C429" s="27"/>
      <c r="D429" s="27"/>
      <c r="E429" s="60"/>
      <c r="F429" s="54"/>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60"/>
      <c r="C430" s="27"/>
      <c r="D430" s="27"/>
      <c r="E430" s="60"/>
      <c r="F430" s="54"/>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60"/>
      <c r="C431" s="27"/>
      <c r="D431" s="27"/>
      <c r="E431" s="60"/>
      <c r="F431" s="54"/>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60"/>
      <c r="C432" s="27"/>
      <c r="D432" s="27"/>
      <c r="E432" s="60"/>
      <c r="F432" s="54"/>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60"/>
      <c r="C433" s="27"/>
      <c r="D433" s="27"/>
      <c r="E433" s="60"/>
      <c r="F433" s="54"/>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60"/>
      <c r="C434" s="27"/>
      <c r="D434" s="27"/>
      <c r="E434" s="60"/>
      <c r="F434" s="54"/>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60"/>
      <c r="C435" s="27"/>
      <c r="D435" s="27"/>
      <c r="E435" s="60"/>
      <c r="F435" s="54"/>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60"/>
      <c r="C436" s="27"/>
      <c r="D436" s="27"/>
      <c r="E436" s="60"/>
      <c r="F436" s="54"/>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60"/>
      <c r="C437" s="27"/>
      <c r="D437" s="27"/>
      <c r="E437" s="60"/>
      <c r="F437" s="54"/>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60"/>
      <c r="C438" s="27"/>
      <c r="D438" s="27"/>
      <c r="E438" s="60"/>
      <c r="F438" s="54"/>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60"/>
      <c r="C439" s="27"/>
      <c r="D439" s="27"/>
      <c r="E439" s="60"/>
      <c r="F439" s="54"/>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60"/>
      <c r="C440" s="27"/>
      <c r="D440" s="27"/>
      <c r="E440" s="60"/>
      <c r="F440" s="54"/>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60"/>
      <c r="C441" s="27"/>
      <c r="D441" s="27"/>
      <c r="E441" s="60"/>
      <c r="F441" s="54"/>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60"/>
      <c r="C442" s="27"/>
      <c r="D442" s="27"/>
      <c r="E442" s="60"/>
      <c r="F442" s="54"/>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60"/>
      <c r="C443" s="27"/>
      <c r="D443" s="27"/>
      <c r="E443" s="60"/>
      <c r="F443" s="54"/>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60"/>
      <c r="C444" s="27"/>
      <c r="D444" s="27"/>
      <c r="E444" s="60"/>
      <c r="F444" s="54"/>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60"/>
      <c r="C445" s="27"/>
      <c r="D445" s="27"/>
      <c r="E445" s="60"/>
      <c r="F445" s="54"/>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60"/>
      <c r="C446" s="27"/>
      <c r="D446" s="27"/>
      <c r="E446" s="60"/>
      <c r="F446" s="54"/>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60"/>
      <c r="C447" s="27"/>
      <c r="D447" s="27"/>
      <c r="E447" s="60"/>
      <c r="F447" s="54"/>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60"/>
      <c r="C448" s="27"/>
      <c r="D448" s="27"/>
      <c r="E448" s="60"/>
      <c r="F448" s="54"/>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60"/>
      <c r="C449" s="27"/>
      <c r="D449" s="27"/>
      <c r="E449" s="60"/>
      <c r="F449" s="54"/>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60"/>
      <c r="C450" s="27"/>
      <c r="D450" s="27"/>
      <c r="E450" s="60"/>
      <c r="F450" s="54"/>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60"/>
      <c r="C451" s="27"/>
      <c r="D451" s="27"/>
      <c r="E451" s="60"/>
      <c r="F451" s="54"/>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60"/>
      <c r="C452" s="27"/>
      <c r="D452" s="27"/>
      <c r="E452" s="60"/>
      <c r="F452" s="54"/>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60"/>
      <c r="C453" s="27"/>
      <c r="D453" s="27"/>
      <c r="E453" s="60"/>
      <c r="F453" s="54"/>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60"/>
      <c r="C454" s="27"/>
      <c r="D454" s="27"/>
      <c r="E454" s="60"/>
      <c r="F454" s="54"/>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60"/>
      <c r="C455" s="27"/>
      <c r="D455" s="27"/>
      <c r="E455" s="60"/>
      <c r="F455" s="54"/>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60"/>
      <c r="C456" s="27"/>
      <c r="D456" s="27"/>
      <c r="E456" s="60"/>
      <c r="F456" s="54"/>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60"/>
      <c r="C457" s="27"/>
      <c r="D457" s="27"/>
      <c r="E457" s="60"/>
      <c r="F457" s="54"/>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60"/>
      <c r="C458" s="27"/>
      <c r="D458" s="27"/>
      <c r="E458" s="60"/>
      <c r="F458" s="54"/>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60"/>
      <c r="C459" s="27"/>
      <c r="D459" s="27"/>
      <c r="E459" s="60"/>
      <c r="F459" s="54"/>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60"/>
      <c r="C460" s="27"/>
      <c r="D460" s="27"/>
      <c r="E460" s="60"/>
      <c r="F460" s="54"/>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60"/>
      <c r="C461" s="27"/>
      <c r="D461" s="27"/>
      <c r="E461" s="60"/>
      <c r="F461" s="54"/>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60"/>
      <c r="C462" s="27"/>
      <c r="D462" s="27"/>
      <c r="E462" s="60"/>
      <c r="F462" s="54"/>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60"/>
      <c r="C463" s="27"/>
      <c r="D463" s="27"/>
      <c r="E463" s="60"/>
      <c r="F463" s="54"/>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60"/>
      <c r="C464" s="27"/>
      <c r="D464" s="27"/>
      <c r="E464" s="60"/>
      <c r="F464" s="54"/>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60"/>
      <c r="C465" s="27"/>
      <c r="D465" s="27"/>
      <c r="E465" s="60"/>
      <c r="F465" s="54"/>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60"/>
      <c r="C466" s="27"/>
      <c r="D466" s="27"/>
      <c r="E466" s="60"/>
      <c r="F466" s="54"/>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60"/>
      <c r="C467" s="27"/>
      <c r="D467" s="27"/>
      <c r="E467" s="60"/>
      <c r="F467" s="54"/>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60"/>
      <c r="C468" s="27"/>
      <c r="D468" s="27"/>
      <c r="E468" s="60"/>
      <c r="F468" s="54"/>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60"/>
      <c r="C469" s="27"/>
      <c r="D469" s="27"/>
      <c r="E469" s="60"/>
      <c r="F469" s="54"/>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60"/>
      <c r="C470" s="27"/>
      <c r="D470" s="27"/>
      <c r="E470" s="60"/>
      <c r="F470" s="54"/>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60"/>
      <c r="C471" s="27"/>
      <c r="D471" s="27"/>
      <c r="E471" s="60"/>
      <c r="F471" s="54"/>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60"/>
      <c r="C472" s="27"/>
      <c r="D472" s="27"/>
      <c r="E472" s="60"/>
      <c r="F472" s="54"/>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60"/>
      <c r="C473" s="27"/>
      <c r="D473" s="27"/>
      <c r="E473" s="60"/>
      <c r="F473" s="54"/>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60"/>
      <c r="C474" s="27"/>
      <c r="D474" s="27"/>
      <c r="E474" s="60"/>
      <c r="F474" s="54"/>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60"/>
      <c r="C475" s="27"/>
      <c r="D475" s="27"/>
      <c r="E475" s="60"/>
      <c r="F475" s="54"/>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60"/>
      <c r="C476" s="27"/>
      <c r="D476" s="27"/>
      <c r="E476" s="60"/>
      <c r="F476" s="54"/>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60"/>
      <c r="C477" s="27"/>
      <c r="D477" s="27"/>
      <c r="E477" s="60"/>
      <c r="F477" s="54"/>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60"/>
      <c r="C478" s="27"/>
      <c r="D478" s="27"/>
      <c r="E478" s="60"/>
      <c r="F478" s="54"/>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60"/>
      <c r="C479" s="27"/>
      <c r="D479" s="27"/>
      <c r="E479" s="60"/>
      <c r="F479" s="54"/>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60"/>
      <c r="C480" s="27"/>
      <c r="D480" s="27"/>
      <c r="E480" s="60"/>
      <c r="F480" s="54"/>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60"/>
      <c r="C481" s="27"/>
      <c r="D481" s="27"/>
      <c r="E481" s="60"/>
      <c r="F481" s="54"/>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60"/>
      <c r="C482" s="27"/>
      <c r="D482" s="27"/>
      <c r="E482" s="60"/>
      <c r="F482" s="54"/>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60"/>
      <c r="C483" s="27"/>
      <c r="D483" s="27"/>
      <c r="E483" s="60"/>
      <c r="F483" s="54"/>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60"/>
      <c r="C484" s="27"/>
      <c r="D484" s="27"/>
      <c r="E484" s="60"/>
      <c r="F484" s="54"/>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60"/>
      <c r="C485" s="27"/>
      <c r="D485" s="27"/>
      <c r="E485" s="60"/>
      <c r="F485" s="54"/>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60"/>
      <c r="C486" s="27"/>
      <c r="D486" s="27"/>
      <c r="E486" s="60"/>
      <c r="F486" s="54"/>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60"/>
      <c r="C487" s="27"/>
      <c r="D487" s="27"/>
      <c r="E487" s="60"/>
      <c r="F487" s="54"/>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60"/>
      <c r="C488" s="27"/>
      <c r="D488" s="27"/>
      <c r="E488" s="60"/>
      <c r="F488" s="54"/>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60"/>
      <c r="C489" s="27"/>
      <c r="D489" s="27"/>
      <c r="E489" s="60"/>
      <c r="F489" s="54"/>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60"/>
      <c r="C490" s="27"/>
      <c r="D490" s="27"/>
      <c r="E490" s="60"/>
      <c r="F490" s="54"/>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60"/>
      <c r="C491" s="27"/>
      <c r="D491" s="27"/>
      <c r="E491" s="60"/>
      <c r="F491" s="54"/>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60"/>
      <c r="C492" s="27"/>
      <c r="D492" s="27"/>
      <c r="E492" s="60"/>
      <c r="F492" s="54"/>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60"/>
      <c r="C493" s="27"/>
      <c r="D493" s="27"/>
      <c r="E493" s="60"/>
      <c r="F493" s="54"/>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60"/>
      <c r="C494" s="27"/>
      <c r="D494" s="27"/>
      <c r="E494" s="60"/>
      <c r="F494" s="54"/>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60"/>
      <c r="C495" s="27"/>
      <c r="D495" s="27"/>
      <c r="E495" s="60"/>
      <c r="F495" s="54"/>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60"/>
      <c r="C496" s="27"/>
      <c r="D496" s="27"/>
      <c r="E496" s="60"/>
      <c r="F496" s="54"/>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60"/>
      <c r="C497" s="27"/>
      <c r="D497" s="27"/>
      <c r="E497" s="60"/>
      <c r="F497" s="54"/>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60"/>
      <c r="C498" s="27"/>
      <c r="D498" s="27"/>
      <c r="E498" s="60"/>
      <c r="F498" s="54"/>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60"/>
      <c r="C499" s="27"/>
      <c r="D499" s="27"/>
      <c r="E499" s="60"/>
      <c r="F499" s="54"/>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60"/>
      <c r="C500" s="27"/>
      <c r="D500" s="27"/>
      <c r="E500" s="60"/>
      <c r="F500" s="54"/>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60"/>
      <c r="C501" s="27"/>
      <c r="D501" s="27"/>
      <c r="E501" s="60"/>
      <c r="F501" s="54"/>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60"/>
      <c r="C502" s="27"/>
      <c r="D502" s="27"/>
      <c r="E502" s="60"/>
      <c r="F502" s="54"/>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60"/>
      <c r="C503" s="27"/>
      <c r="D503" s="27"/>
      <c r="E503" s="60"/>
      <c r="F503" s="54"/>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60"/>
      <c r="C504" s="27"/>
      <c r="D504" s="27"/>
      <c r="E504" s="60"/>
      <c r="F504" s="54"/>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60"/>
      <c r="C505" s="27"/>
      <c r="D505" s="27"/>
      <c r="E505" s="60"/>
      <c r="F505" s="54"/>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60"/>
      <c r="C506" s="27"/>
      <c r="D506" s="27"/>
      <c r="E506" s="60"/>
      <c r="F506" s="54"/>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60"/>
      <c r="C507" s="27"/>
      <c r="D507" s="27"/>
      <c r="E507" s="60"/>
      <c r="F507" s="54"/>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60"/>
      <c r="C508" s="27"/>
      <c r="D508" s="27"/>
      <c r="E508" s="60"/>
      <c r="F508" s="54"/>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60"/>
      <c r="C509" s="27"/>
      <c r="D509" s="27"/>
      <c r="E509" s="60"/>
      <c r="F509" s="54"/>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60"/>
      <c r="C510" s="27"/>
      <c r="D510" s="27"/>
      <c r="E510" s="60"/>
      <c r="F510" s="54"/>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60"/>
      <c r="C511" s="27"/>
      <c r="D511" s="27"/>
      <c r="E511" s="60"/>
      <c r="F511" s="54"/>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60"/>
      <c r="C512" s="27"/>
      <c r="D512" s="27"/>
      <c r="E512" s="60"/>
      <c r="F512" s="54"/>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60"/>
      <c r="C513" s="27"/>
      <c r="D513" s="27"/>
      <c r="E513" s="60"/>
      <c r="F513" s="54"/>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60"/>
      <c r="C514" s="27"/>
      <c r="D514" s="27"/>
      <c r="E514" s="60"/>
      <c r="F514" s="54"/>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60"/>
      <c r="C515" s="27"/>
      <c r="D515" s="27"/>
      <c r="E515" s="60"/>
      <c r="F515" s="54"/>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60"/>
      <c r="C516" s="27"/>
      <c r="D516" s="27"/>
      <c r="E516" s="60"/>
      <c r="F516" s="54"/>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60"/>
      <c r="C517" s="27"/>
      <c r="D517" s="27"/>
      <c r="E517" s="60"/>
      <c r="F517" s="54"/>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60"/>
      <c r="C518" s="27"/>
      <c r="D518" s="27"/>
      <c r="E518" s="60"/>
      <c r="F518" s="54"/>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60"/>
      <c r="C519" s="27"/>
      <c r="D519" s="27"/>
      <c r="E519" s="60"/>
      <c r="F519" s="54"/>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60"/>
      <c r="C520" s="27"/>
      <c r="D520" s="27"/>
      <c r="E520" s="60"/>
      <c r="F520" s="54"/>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60"/>
      <c r="C521" s="27"/>
      <c r="D521" s="27"/>
      <c r="E521" s="60"/>
      <c r="F521" s="54"/>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60"/>
      <c r="C522" s="27"/>
      <c r="D522" s="27"/>
      <c r="E522" s="60"/>
      <c r="F522" s="54"/>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60"/>
      <c r="C523" s="27"/>
      <c r="D523" s="27"/>
      <c r="E523" s="60"/>
      <c r="F523" s="54"/>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60"/>
      <c r="C524" s="27"/>
      <c r="D524" s="27"/>
      <c r="E524" s="60"/>
      <c r="F524" s="54"/>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60"/>
      <c r="C525" s="27"/>
      <c r="D525" s="27"/>
      <c r="E525" s="60"/>
      <c r="F525" s="54"/>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60"/>
      <c r="C526" s="27"/>
      <c r="D526" s="27"/>
      <c r="E526" s="60"/>
      <c r="F526" s="54"/>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60"/>
      <c r="C527" s="27"/>
      <c r="D527" s="27"/>
      <c r="E527" s="60"/>
      <c r="F527" s="54"/>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60"/>
      <c r="C528" s="27"/>
      <c r="D528" s="27"/>
      <c r="E528" s="60"/>
      <c r="F528" s="54"/>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60"/>
      <c r="C529" s="27"/>
      <c r="D529" s="27"/>
      <c r="E529" s="60"/>
      <c r="F529" s="54"/>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60"/>
      <c r="C530" s="27"/>
      <c r="D530" s="27"/>
      <c r="E530" s="60"/>
      <c r="F530" s="54"/>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60"/>
      <c r="C531" s="27"/>
      <c r="D531" s="27"/>
      <c r="E531" s="60"/>
      <c r="F531" s="54"/>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60"/>
      <c r="C532" s="27"/>
      <c r="D532" s="27"/>
      <c r="E532" s="60"/>
      <c r="F532" s="54"/>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60"/>
      <c r="C533" s="27"/>
      <c r="D533" s="27"/>
      <c r="E533" s="60"/>
      <c r="F533" s="54"/>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60"/>
      <c r="C534" s="27"/>
      <c r="D534" s="27"/>
      <c r="E534" s="60"/>
      <c r="F534" s="54"/>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60"/>
      <c r="C535" s="27"/>
      <c r="D535" s="27"/>
      <c r="E535" s="60"/>
      <c r="F535" s="54"/>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60"/>
      <c r="C536" s="27"/>
      <c r="D536" s="27"/>
      <c r="E536" s="60"/>
      <c r="F536" s="54"/>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60"/>
      <c r="C537" s="27"/>
      <c r="D537" s="27"/>
      <c r="E537" s="60"/>
      <c r="F537" s="54"/>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60"/>
      <c r="C538" s="27"/>
      <c r="D538" s="27"/>
      <c r="E538" s="60"/>
      <c r="F538" s="54"/>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60"/>
      <c r="C539" s="27"/>
      <c r="D539" s="27"/>
      <c r="E539" s="60"/>
      <c r="F539" s="54"/>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60"/>
      <c r="C540" s="27"/>
      <c r="D540" s="27"/>
      <c r="E540" s="60"/>
      <c r="F540" s="54"/>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60"/>
      <c r="C541" s="27"/>
      <c r="D541" s="27"/>
      <c r="E541" s="60"/>
      <c r="F541" s="54"/>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60"/>
      <c r="C542" s="27"/>
      <c r="D542" s="27"/>
      <c r="E542" s="60"/>
      <c r="F542" s="54"/>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60"/>
      <c r="C543" s="27"/>
      <c r="D543" s="27"/>
      <c r="E543" s="60"/>
      <c r="F543" s="54"/>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60"/>
      <c r="C544" s="27"/>
      <c r="D544" s="27"/>
      <c r="E544" s="60"/>
      <c r="F544" s="54"/>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60"/>
      <c r="C545" s="27"/>
      <c r="D545" s="27"/>
      <c r="E545" s="60"/>
      <c r="F545" s="54"/>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60"/>
      <c r="C546" s="27"/>
      <c r="D546" s="27"/>
      <c r="E546" s="60"/>
      <c r="F546" s="54"/>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60"/>
      <c r="C547" s="27"/>
      <c r="D547" s="27"/>
      <c r="E547" s="60"/>
      <c r="F547" s="54"/>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60"/>
      <c r="C548" s="27"/>
      <c r="D548" s="27"/>
      <c r="E548" s="60"/>
      <c r="F548" s="54"/>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60"/>
      <c r="C549" s="27"/>
      <c r="D549" s="27"/>
      <c r="E549" s="60"/>
      <c r="F549" s="54"/>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60"/>
      <c r="C550" s="27"/>
      <c r="D550" s="27"/>
      <c r="E550" s="60"/>
      <c r="F550" s="54"/>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60"/>
      <c r="C551" s="27"/>
      <c r="D551" s="27"/>
      <c r="E551" s="60"/>
      <c r="F551" s="54"/>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60"/>
      <c r="C552" s="27"/>
      <c r="D552" s="27"/>
      <c r="E552" s="60"/>
      <c r="F552" s="54"/>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60"/>
      <c r="C553" s="27"/>
      <c r="D553" s="27"/>
      <c r="E553" s="60"/>
      <c r="F553" s="54"/>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60"/>
      <c r="C554" s="27"/>
      <c r="D554" s="27"/>
      <c r="E554" s="60"/>
      <c r="F554" s="54"/>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60"/>
      <c r="C555" s="27"/>
      <c r="D555" s="27"/>
      <c r="E555" s="60"/>
      <c r="F555" s="54"/>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60"/>
      <c r="C556" s="27"/>
      <c r="D556" s="27"/>
      <c r="E556" s="60"/>
      <c r="F556" s="54"/>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60"/>
      <c r="C557" s="27"/>
      <c r="D557" s="27"/>
      <c r="E557" s="60"/>
      <c r="F557" s="54"/>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60"/>
      <c r="C558" s="27"/>
      <c r="D558" s="27"/>
      <c r="E558" s="60"/>
      <c r="F558" s="54"/>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60"/>
      <c r="C559" s="27"/>
      <c r="D559" s="27"/>
      <c r="E559" s="60"/>
      <c r="F559" s="54"/>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60"/>
      <c r="C560" s="27"/>
      <c r="D560" s="27"/>
      <c r="E560" s="60"/>
      <c r="F560" s="54"/>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60"/>
      <c r="C561" s="27"/>
      <c r="D561" s="27"/>
      <c r="E561" s="60"/>
      <c r="F561" s="54"/>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60"/>
      <c r="C562" s="27"/>
      <c r="D562" s="27"/>
      <c r="E562" s="60"/>
      <c r="F562" s="54"/>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60"/>
      <c r="C563" s="27"/>
      <c r="D563" s="27"/>
      <c r="E563" s="60"/>
      <c r="F563" s="54"/>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60"/>
      <c r="C564" s="27"/>
      <c r="D564" s="27"/>
      <c r="E564" s="60"/>
      <c r="F564" s="54"/>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60"/>
      <c r="C565" s="27"/>
      <c r="D565" s="27"/>
      <c r="E565" s="60"/>
      <c r="F565" s="54"/>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60"/>
      <c r="C566" s="27"/>
      <c r="D566" s="27"/>
      <c r="E566" s="60"/>
      <c r="F566" s="54"/>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60"/>
      <c r="C567" s="27"/>
      <c r="D567" s="27"/>
      <c r="E567" s="60"/>
      <c r="F567" s="54"/>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60"/>
      <c r="C568" s="27"/>
      <c r="D568" s="27"/>
      <c r="E568" s="60"/>
      <c r="F568" s="54"/>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60"/>
      <c r="C569" s="27"/>
      <c r="D569" s="27"/>
      <c r="E569" s="60"/>
      <c r="F569" s="54"/>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60"/>
      <c r="C570" s="27"/>
      <c r="D570" s="27"/>
      <c r="E570" s="60"/>
      <c r="F570" s="54"/>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60"/>
      <c r="C571" s="27"/>
      <c r="D571" s="27"/>
      <c r="E571" s="60"/>
      <c r="F571" s="54"/>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60"/>
      <c r="C572" s="27"/>
      <c r="D572" s="27"/>
      <c r="E572" s="60"/>
      <c r="F572" s="54"/>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60"/>
      <c r="C573" s="27"/>
      <c r="D573" s="27"/>
      <c r="E573" s="60"/>
      <c r="F573" s="54"/>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60"/>
      <c r="C574" s="27"/>
      <c r="D574" s="27"/>
      <c r="E574" s="60"/>
      <c r="F574" s="54"/>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60"/>
      <c r="C575" s="27"/>
      <c r="D575" s="27"/>
      <c r="E575" s="60"/>
      <c r="F575" s="54"/>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60"/>
      <c r="C576" s="27"/>
      <c r="D576" s="27"/>
      <c r="E576" s="60"/>
      <c r="F576" s="54"/>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60"/>
      <c r="C577" s="27"/>
      <c r="D577" s="27"/>
      <c r="E577" s="60"/>
      <c r="F577" s="54"/>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60"/>
      <c r="C578" s="27"/>
      <c r="D578" s="27"/>
      <c r="E578" s="60"/>
      <c r="F578" s="54"/>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60"/>
      <c r="C579" s="27"/>
      <c r="D579" s="27"/>
      <c r="E579" s="60"/>
      <c r="F579" s="54"/>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60"/>
      <c r="C580" s="27"/>
      <c r="D580" s="27"/>
      <c r="E580" s="60"/>
      <c r="F580" s="54"/>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60"/>
      <c r="C581" s="27"/>
      <c r="D581" s="27"/>
      <c r="E581" s="60"/>
      <c r="F581" s="54"/>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60"/>
      <c r="C582" s="27"/>
      <c r="D582" s="27"/>
      <c r="E582" s="60"/>
      <c r="F582" s="54"/>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60"/>
      <c r="C583" s="27"/>
      <c r="D583" s="27"/>
      <c r="E583" s="60"/>
      <c r="F583" s="54"/>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60"/>
      <c r="C584" s="27"/>
      <c r="D584" s="27"/>
      <c r="E584" s="60"/>
      <c r="F584" s="54"/>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60"/>
      <c r="C585" s="27"/>
      <c r="D585" s="27"/>
      <c r="E585" s="60"/>
      <c r="F585" s="54"/>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60"/>
      <c r="C586" s="27"/>
      <c r="D586" s="27"/>
      <c r="E586" s="60"/>
      <c r="F586" s="54"/>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60"/>
      <c r="C587" s="27"/>
      <c r="D587" s="27"/>
      <c r="E587" s="60"/>
      <c r="F587" s="54"/>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60"/>
      <c r="C588" s="27"/>
      <c r="D588" s="27"/>
      <c r="E588" s="60"/>
      <c r="F588" s="54"/>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60"/>
      <c r="C589" s="27"/>
      <c r="D589" s="27"/>
      <c r="E589" s="60"/>
      <c r="F589" s="54"/>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60"/>
      <c r="C590" s="27"/>
      <c r="D590" s="27"/>
      <c r="E590" s="60"/>
      <c r="F590" s="54"/>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60"/>
      <c r="C591" s="27"/>
      <c r="D591" s="27"/>
      <c r="E591" s="60"/>
      <c r="F591" s="54"/>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60"/>
      <c r="C592" s="27"/>
      <c r="D592" s="27"/>
      <c r="E592" s="60"/>
      <c r="F592" s="54"/>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60"/>
      <c r="C593" s="27"/>
      <c r="D593" s="27"/>
      <c r="E593" s="60"/>
      <c r="F593" s="54"/>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60"/>
      <c r="C594" s="27"/>
      <c r="D594" s="27"/>
      <c r="E594" s="60"/>
      <c r="F594" s="54"/>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60"/>
      <c r="C595" s="27"/>
      <c r="D595" s="27"/>
      <c r="E595" s="60"/>
      <c r="F595" s="54"/>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60"/>
      <c r="C596" s="27"/>
      <c r="D596" s="27"/>
      <c r="E596" s="60"/>
      <c r="F596" s="54"/>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60"/>
      <c r="C597" s="27"/>
      <c r="D597" s="27"/>
      <c r="E597" s="60"/>
      <c r="F597" s="54"/>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60"/>
      <c r="C598" s="27"/>
      <c r="D598" s="27"/>
      <c r="E598" s="60"/>
      <c r="F598" s="54"/>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60"/>
      <c r="C599" s="27"/>
      <c r="D599" s="27"/>
      <c r="E599" s="60"/>
      <c r="F599" s="54"/>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60"/>
      <c r="C600" s="27"/>
      <c r="D600" s="27"/>
      <c r="E600" s="60"/>
      <c r="F600" s="54"/>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60"/>
      <c r="C601" s="27"/>
      <c r="D601" s="27"/>
      <c r="E601" s="60"/>
      <c r="F601" s="54"/>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60"/>
      <c r="C602" s="27"/>
      <c r="D602" s="27"/>
      <c r="E602" s="60"/>
      <c r="F602" s="54"/>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60"/>
      <c r="C603" s="27"/>
      <c r="D603" s="27"/>
      <c r="E603" s="60"/>
      <c r="F603" s="54"/>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60"/>
      <c r="C604" s="27"/>
      <c r="D604" s="27"/>
      <c r="E604" s="60"/>
      <c r="F604" s="54"/>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60"/>
      <c r="C605" s="27"/>
      <c r="D605" s="27"/>
      <c r="E605" s="60"/>
      <c r="F605" s="54"/>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60"/>
      <c r="C606" s="27"/>
      <c r="D606" s="27"/>
      <c r="E606" s="60"/>
      <c r="F606" s="54"/>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60"/>
      <c r="C607" s="27"/>
      <c r="D607" s="27"/>
      <c r="E607" s="60"/>
      <c r="F607" s="54"/>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60"/>
      <c r="C608" s="27"/>
      <c r="D608" s="27"/>
      <c r="E608" s="60"/>
      <c r="F608" s="54"/>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60"/>
      <c r="C609" s="27"/>
      <c r="D609" s="27"/>
      <c r="E609" s="60"/>
      <c r="F609" s="54"/>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60"/>
      <c r="C610" s="27"/>
      <c r="D610" s="27"/>
      <c r="E610" s="60"/>
      <c r="F610" s="54"/>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60"/>
      <c r="C611" s="27"/>
      <c r="D611" s="27"/>
      <c r="E611" s="60"/>
      <c r="F611" s="54"/>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60"/>
      <c r="C612" s="27"/>
      <c r="D612" s="27"/>
      <c r="E612" s="60"/>
      <c r="F612" s="54"/>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60"/>
      <c r="C613" s="27"/>
      <c r="D613" s="27"/>
      <c r="E613" s="60"/>
      <c r="F613" s="54"/>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60"/>
      <c r="C614" s="27"/>
      <c r="D614" s="27"/>
      <c r="E614" s="60"/>
      <c r="F614" s="54"/>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60"/>
      <c r="C615" s="27"/>
      <c r="D615" s="27"/>
      <c r="E615" s="60"/>
      <c r="F615" s="54"/>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60"/>
      <c r="C616" s="27"/>
      <c r="D616" s="27"/>
      <c r="E616" s="60"/>
      <c r="F616" s="54"/>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60"/>
      <c r="C617" s="27"/>
      <c r="D617" s="27"/>
      <c r="E617" s="60"/>
      <c r="F617" s="54"/>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60"/>
      <c r="C618" s="27"/>
      <c r="D618" s="27"/>
      <c r="E618" s="60"/>
      <c r="F618" s="54"/>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60"/>
      <c r="C619" s="27"/>
      <c r="D619" s="27"/>
      <c r="E619" s="60"/>
      <c r="F619" s="54"/>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60"/>
      <c r="C620" s="27"/>
      <c r="D620" s="27"/>
      <c r="E620" s="60"/>
      <c r="F620" s="54"/>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60"/>
      <c r="C621" s="27"/>
      <c r="D621" s="27"/>
      <c r="E621" s="60"/>
      <c r="F621" s="54"/>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60"/>
      <c r="C622" s="27"/>
      <c r="D622" s="27"/>
      <c r="E622" s="60"/>
      <c r="F622" s="54"/>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60"/>
      <c r="C623" s="27"/>
      <c r="D623" s="27"/>
      <c r="E623" s="60"/>
      <c r="F623" s="54"/>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60"/>
      <c r="C624" s="27"/>
      <c r="D624" s="27"/>
      <c r="E624" s="60"/>
      <c r="F624" s="54"/>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60"/>
      <c r="C625" s="27"/>
      <c r="D625" s="27"/>
      <c r="E625" s="60"/>
      <c r="F625" s="54"/>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60"/>
      <c r="C626" s="27"/>
      <c r="D626" s="27"/>
      <c r="E626" s="60"/>
      <c r="F626" s="54"/>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60"/>
      <c r="C627" s="27"/>
      <c r="D627" s="27"/>
      <c r="E627" s="60"/>
      <c r="F627" s="54"/>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60"/>
      <c r="C628" s="27"/>
      <c r="D628" s="27"/>
      <c r="E628" s="60"/>
      <c r="F628" s="54"/>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60"/>
      <c r="C629" s="27"/>
      <c r="D629" s="27"/>
      <c r="E629" s="60"/>
      <c r="F629" s="54"/>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60"/>
      <c r="C630" s="27"/>
      <c r="D630" s="27"/>
      <c r="E630" s="60"/>
      <c r="F630" s="54"/>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60"/>
      <c r="C631" s="27"/>
      <c r="D631" s="27"/>
      <c r="E631" s="60"/>
      <c r="F631" s="54"/>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60"/>
      <c r="C632" s="27"/>
      <c r="D632" s="27"/>
      <c r="E632" s="60"/>
      <c r="F632" s="54"/>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60"/>
      <c r="C633" s="27"/>
      <c r="D633" s="27"/>
      <c r="E633" s="60"/>
      <c r="F633" s="54"/>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60"/>
      <c r="C634" s="27"/>
      <c r="D634" s="27"/>
      <c r="E634" s="60"/>
      <c r="F634" s="54"/>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60"/>
      <c r="C635" s="27"/>
      <c r="D635" s="27"/>
      <c r="E635" s="60"/>
      <c r="F635" s="54"/>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60"/>
      <c r="C636" s="27"/>
      <c r="D636" s="27"/>
      <c r="E636" s="60"/>
      <c r="F636" s="54"/>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60"/>
      <c r="C637" s="27"/>
      <c r="D637" s="27"/>
      <c r="E637" s="60"/>
      <c r="F637" s="54"/>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60"/>
      <c r="C638" s="27"/>
      <c r="D638" s="27"/>
      <c r="E638" s="60"/>
      <c r="F638" s="54"/>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60"/>
      <c r="C639" s="27"/>
      <c r="D639" s="27"/>
      <c r="E639" s="60"/>
      <c r="F639" s="54"/>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60"/>
      <c r="C640" s="27"/>
      <c r="D640" s="27"/>
      <c r="E640" s="60"/>
      <c r="F640" s="54"/>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60"/>
      <c r="C641" s="27"/>
      <c r="D641" s="27"/>
      <c r="E641" s="60"/>
      <c r="F641" s="54"/>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60"/>
      <c r="C642" s="27"/>
      <c r="D642" s="27"/>
      <c r="E642" s="60"/>
      <c r="F642" s="54"/>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60"/>
      <c r="C643" s="27"/>
      <c r="D643" s="27"/>
      <c r="E643" s="60"/>
      <c r="F643" s="54"/>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60"/>
      <c r="C644" s="27"/>
      <c r="D644" s="27"/>
      <c r="E644" s="60"/>
      <c r="F644" s="54"/>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60"/>
      <c r="C645" s="27"/>
      <c r="D645" s="27"/>
      <c r="E645" s="60"/>
      <c r="F645" s="54"/>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60"/>
      <c r="C646" s="27"/>
      <c r="D646" s="27"/>
      <c r="E646" s="60"/>
      <c r="F646" s="54"/>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60"/>
      <c r="C647" s="27"/>
      <c r="D647" s="27"/>
      <c r="E647" s="60"/>
      <c r="F647" s="54"/>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60"/>
      <c r="C648" s="27"/>
      <c r="D648" s="27"/>
      <c r="E648" s="60"/>
      <c r="F648" s="54"/>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60"/>
      <c r="C649" s="27"/>
      <c r="D649" s="27"/>
      <c r="E649" s="60"/>
      <c r="F649" s="54"/>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60"/>
      <c r="C650" s="27"/>
      <c r="D650" s="27"/>
      <c r="E650" s="60"/>
      <c r="F650" s="54"/>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60"/>
      <c r="C651" s="27"/>
      <c r="D651" s="27"/>
      <c r="E651" s="60"/>
      <c r="F651" s="54"/>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60"/>
      <c r="C652" s="27"/>
      <c r="D652" s="27"/>
      <c r="E652" s="60"/>
      <c r="F652" s="54"/>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60"/>
      <c r="C653" s="27"/>
      <c r="D653" s="27"/>
      <c r="E653" s="60"/>
      <c r="F653" s="54"/>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60"/>
      <c r="C654" s="27"/>
      <c r="D654" s="27"/>
      <c r="E654" s="60"/>
      <c r="F654" s="54"/>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60"/>
      <c r="C655" s="27"/>
      <c r="D655" s="27"/>
      <c r="E655" s="60"/>
      <c r="F655" s="54"/>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60"/>
      <c r="C656" s="27"/>
      <c r="D656" s="27"/>
      <c r="E656" s="60"/>
      <c r="F656" s="54"/>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60"/>
      <c r="C657" s="27"/>
      <c r="D657" s="27"/>
      <c r="E657" s="60"/>
      <c r="F657" s="54"/>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60"/>
      <c r="C658" s="27"/>
      <c r="D658" s="27"/>
      <c r="E658" s="60"/>
      <c r="F658" s="54"/>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60"/>
      <c r="C659" s="27"/>
      <c r="D659" s="27"/>
      <c r="E659" s="60"/>
      <c r="F659" s="54"/>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60"/>
      <c r="C660" s="27"/>
      <c r="D660" s="27"/>
      <c r="E660" s="60"/>
      <c r="F660" s="54"/>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60"/>
      <c r="C661" s="27"/>
      <c r="D661" s="27"/>
      <c r="E661" s="60"/>
      <c r="F661" s="54"/>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60"/>
      <c r="C662" s="27"/>
      <c r="D662" s="27"/>
      <c r="E662" s="60"/>
      <c r="F662" s="54"/>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60"/>
      <c r="C663" s="27"/>
      <c r="D663" s="27"/>
      <c r="E663" s="60"/>
      <c r="F663" s="54"/>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60"/>
      <c r="C664" s="27"/>
      <c r="D664" s="27"/>
      <c r="E664" s="60"/>
      <c r="F664" s="54"/>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60"/>
      <c r="C665" s="27"/>
      <c r="D665" s="27"/>
      <c r="E665" s="60"/>
      <c r="F665" s="54"/>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60"/>
      <c r="C666" s="27"/>
      <c r="D666" s="27"/>
      <c r="E666" s="60"/>
      <c r="F666" s="54"/>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60"/>
      <c r="C667" s="27"/>
      <c r="D667" s="27"/>
      <c r="E667" s="60"/>
      <c r="F667" s="54"/>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60"/>
      <c r="C668" s="27"/>
      <c r="D668" s="27"/>
      <c r="E668" s="60"/>
      <c r="F668" s="54"/>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60"/>
      <c r="C669" s="27"/>
      <c r="D669" s="27"/>
      <c r="E669" s="60"/>
      <c r="F669" s="54"/>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60"/>
      <c r="C670" s="27"/>
      <c r="D670" s="27"/>
      <c r="E670" s="60"/>
      <c r="F670" s="54"/>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60"/>
      <c r="C671" s="27"/>
      <c r="D671" s="27"/>
      <c r="E671" s="60"/>
      <c r="F671" s="54"/>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60"/>
      <c r="C672" s="27"/>
      <c r="D672" s="27"/>
      <c r="E672" s="60"/>
      <c r="F672" s="54"/>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60"/>
      <c r="C673" s="27"/>
      <c r="D673" s="27"/>
      <c r="E673" s="60"/>
      <c r="F673" s="54"/>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60"/>
      <c r="C674" s="27"/>
      <c r="D674" s="27"/>
      <c r="E674" s="60"/>
      <c r="F674" s="54"/>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60"/>
      <c r="C675" s="27"/>
      <c r="D675" s="27"/>
      <c r="E675" s="60"/>
      <c r="F675" s="54"/>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60"/>
      <c r="C676" s="27"/>
      <c r="D676" s="27"/>
      <c r="E676" s="60"/>
      <c r="F676" s="54"/>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60"/>
      <c r="C677" s="27"/>
      <c r="D677" s="27"/>
      <c r="E677" s="60"/>
      <c r="F677" s="54"/>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60"/>
      <c r="C678" s="27"/>
      <c r="D678" s="27"/>
      <c r="E678" s="60"/>
      <c r="F678" s="54"/>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60"/>
      <c r="C679" s="27"/>
      <c r="D679" s="27"/>
      <c r="E679" s="60"/>
      <c r="F679" s="54"/>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60"/>
      <c r="C680" s="27"/>
      <c r="D680" s="27"/>
      <c r="E680" s="60"/>
      <c r="F680" s="54"/>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60"/>
      <c r="C681" s="27"/>
      <c r="D681" s="27"/>
      <c r="E681" s="60"/>
      <c r="F681" s="54"/>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60"/>
      <c r="C682" s="27"/>
      <c r="D682" s="27"/>
      <c r="E682" s="60"/>
      <c r="F682" s="54"/>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60"/>
      <c r="C683" s="27"/>
      <c r="D683" s="27"/>
      <c r="E683" s="60"/>
      <c r="F683" s="54"/>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60"/>
      <c r="C684" s="27"/>
      <c r="D684" s="27"/>
      <c r="E684" s="60"/>
      <c r="F684" s="54"/>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60"/>
      <c r="C685" s="27"/>
      <c r="D685" s="27"/>
      <c r="E685" s="60"/>
      <c r="F685" s="54"/>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60"/>
      <c r="C686" s="27"/>
      <c r="D686" s="27"/>
      <c r="E686" s="60"/>
      <c r="F686" s="54"/>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60"/>
      <c r="C687" s="27"/>
      <c r="D687" s="27"/>
      <c r="E687" s="60"/>
      <c r="F687" s="54"/>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60"/>
      <c r="C688" s="27"/>
      <c r="D688" s="27"/>
      <c r="E688" s="60"/>
      <c r="F688" s="54"/>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60"/>
      <c r="C689" s="27"/>
      <c r="D689" s="27"/>
      <c r="E689" s="60"/>
      <c r="F689" s="54"/>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60"/>
      <c r="C690" s="27"/>
      <c r="D690" s="27"/>
      <c r="E690" s="60"/>
      <c r="F690" s="54"/>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60"/>
      <c r="C691" s="27"/>
      <c r="D691" s="27"/>
      <c r="E691" s="60"/>
      <c r="F691" s="54"/>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60"/>
      <c r="C692" s="27"/>
      <c r="D692" s="27"/>
      <c r="E692" s="60"/>
      <c r="F692" s="54"/>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60"/>
      <c r="C693" s="27"/>
      <c r="D693" s="27"/>
      <c r="E693" s="60"/>
      <c r="F693" s="54"/>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60"/>
      <c r="C694" s="27"/>
      <c r="D694" s="27"/>
      <c r="E694" s="60"/>
      <c r="F694" s="54"/>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60"/>
      <c r="C695" s="27"/>
      <c r="D695" s="27"/>
      <c r="E695" s="60"/>
      <c r="F695" s="54"/>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60"/>
      <c r="C696" s="27"/>
      <c r="D696" s="27"/>
      <c r="E696" s="60"/>
      <c r="F696" s="54"/>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60"/>
      <c r="C697" s="27"/>
      <c r="D697" s="27"/>
      <c r="E697" s="60"/>
      <c r="F697" s="54"/>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60"/>
      <c r="C698" s="27"/>
      <c r="D698" s="27"/>
      <c r="E698" s="60"/>
      <c r="F698" s="54"/>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60"/>
      <c r="C699" s="27"/>
      <c r="D699" s="27"/>
      <c r="E699" s="60"/>
      <c r="F699" s="54"/>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60"/>
      <c r="C700" s="27"/>
      <c r="D700" s="27"/>
      <c r="E700" s="60"/>
      <c r="F700" s="54"/>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60"/>
      <c r="C701" s="27"/>
      <c r="D701" s="27"/>
      <c r="E701" s="60"/>
      <c r="F701" s="54"/>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60"/>
      <c r="C702" s="27"/>
      <c r="D702" s="27"/>
      <c r="E702" s="60"/>
      <c r="F702" s="54"/>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60"/>
      <c r="C703" s="27"/>
      <c r="D703" s="27"/>
      <c r="E703" s="60"/>
      <c r="F703" s="54"/>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60"/>
      <c r="C704" s="27"/>
      <c r="D704" s="27"/>
      <c r="E704" s="60"/>
      <c r="F704" s="54"/>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60"/>
      <c r="C705" s="27"/>
      <c r="D705" s="27"/>
      <c r="E705" s="60"/>
      <c r="F705" s="54"/>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60"/>
      <c r="C706" s="27"/>
      <c r="D706" s="27"/>
      <c r="E706" s="60"/>
      <c r="F706" s="54"/>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60"/>
      <c r="C707" s="27"/>
      <c r="D707" s="27"/>
      <c r="E707" s="60"/>
      <c r="F707" s="54"/>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60"/>
      <c r="C708" s="27"/>
      <c r="D708" s="27"/>
      <c r="E708" s="60"/>
      <c r="F708" s="54"/>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60"/>
      <c r="C709" s="27"/>
      <c r="D709" s="27"/>
      <c r="E709" s="60"/>
      <c r="F709" s="54"/>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60"/>
      <c r="C710" s="27"/>
      <c r="D710" s="27"/>
      <c r="E710" s="60"/>
      <c r="F710" s="54"/>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60"/>
      <c r="C711" s="27"/>
      <c r="D711" s="27"/>
      <c r="E711" s="60"/>
      <c r="F711" s="54"/>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60"/>
      <c r="C712" s="27"/>
      <c r="D712" s="27"/>
      <c r="E712" s="60"/>
      <c r="F712" s="54"/>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60"/>
      <c r="C713" s="27"/>
      <c r="D713" s="27"/>
      <c r="E713" s="60"/>
      <c r="F713" s="54"/>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60"/>
      <c r="C714" s="27"/>
      <c r="D714" s="27"/>
      <c r="E714" s="60"/>
      <c r="F714" s="54"/>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60"/>
      <c r="C715" s="27"/>
      <c r="D715" s="27"/>
      <c r="E715" s="60"/>
      <c r="F715" s="54"/>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60"/>
      <c r="C716" s="27"/>
      <c r="D716" s="27"/>
      <c r="E716" s="60"/>
      <c r="F716" s="54"/>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60"/>
      <c r="C717" s="27"/>
      <c r="D717" s="27"/>
      <c r="E717" s="60"/>
      <c r="F717" s="54"/>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60"/>
      <c r="C718" s="27"/>
      <c r="D718" s="27"/>
      <c r="E718" s="60"/>
      <c r="F718" s="54"/>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60"/>
      <c r="C719" s="27"/>
      <c r="D719" s="27"/>
      <c r="E719" s="60"/>
      <c r="F719" s="54"/>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60"/>
      <c r="C720" s="27"/>
      <c r="D720" s="27"/>
      <c r="E720" s="60"/>
      <c r="F720" s="54"/>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60"/>
      <c r="C721" s="27"/>
      <c r="D721" s="27"/>
      <c r="E721" s="60"/>
      <c r="F721" s="54"/>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60"/>
      <c r="C722" s="27"/>
      <c r="D722" s="27"/>
      <c r="E722" s="60"/>
      <c r="F722" s="54"/>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60"/>
      <c r="C723" s="27"/>
      <c r="D723" s="27"/>
      <c r="E723" s="60"/>
      <c r="F723" s="54"/>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60"/>
      <c r="C724" s="27"/>
      <c r="D724" s="27"/>
      <c r="E724" s="60"/>
      <c r="F724" s="54"/>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60"/>
      <c r="C725" s="27"/>
      <c r="D725" s="27"/>
      <c r="E725" s="60"/>
      <c r="F725" s="54"/>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60"/>
      <c r="C726" s="27"/>
      <c r="D726" s="27"/>
      <c r="E726" s="60"/>
      <c r="F726" s="54"/>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60"/>
      <c r="C727" s="27"/>
      <c r="D727" s="27"/>
      <c r="E727" s="60"/>
      <c r="F727" s="54"/>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60"/>
      <c r="C728" s="27"/>
      <c r="D728" s="27"/>
      <c r="E728" s="60"/>
      <c r="F728" s="54"/>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60"/>
      <c r="C729" s="27"/>
      <c r="D729" s="27"/>
      <c r="E729" s="60"/>
      <c r="F729" s="54"/>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60"/>
      <c r="C730" s="27"/>
      <c r="D730" s="27"/>
      <c r="E730" s="60"/>
      <c r="F730" s="54"/>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60"/>
      <c r="C731" s="27"/>
      <c r="D731" s="27"/>
      <c r="E731" s="60"/>
      <c r="F731" s="54"/>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60"/>
      <c r="C732" s="27"/>
      <c r="D732" s="27"/>
      <c r="E732" s="60"/>
      <c r="F732" s="54"/>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60"/>
      <c r="C733" s="27"/>
      <c r="D733" s="27"/>
      <c r="E733" s="60"/>
      <c r="F733" s="54"/>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60"/>
      <c r="C734" s="27"/>
      <c r="D734" s="27"/>
      <c r="E734" s="60"/>
      <c r="F734" s="54"/>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60"/>
      <c r="C735" s="27"/>
      <c r="D735" s="27"/>
      <c r="E735" s="60"/>
      <c r="F735" s="54"/>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60"/>
      <c r="C736" s="27"/>
      <c r="D736" s="27"/>
      <c r="E736" s="60"/>
      <c r="F736" s="54"/>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60"/>
      <c r="C737" s="27"/>
      <c r="D737" s="27"/>
      <c r="E737" s="60"/>
      <c r="F737" s="54"/>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60"/>
      <c r="C738" s="27"/>
      <c r="D738" s="27"/>
      <c r="E738" s="60"/>
      <c r="F738" s="54"/>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60"/>
      <c r="C739" s="27"/>
      <c r="D739" s="27"/>
      <c r="E739" s="60"/>
      <c r="F739" s="54"/>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60"/>
      <c r="C740" s="27"/>
      <c r="D740" s="27"/>
      <c r="E740" s="60"/>
      <c r="F740" s="54"/>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60"/>
      <c r="C741" s="27"/>
      <c r="D741" s="27"/>
      <c r="E741" s="60"/>
      <c r="F741" s="54"/>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60"/>
      <c r="C742" s="27"/>
      <c r="D742" s="27"/>
      <c r="E742" s="60"/>
      <c r="F742" s="54"/>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60"/>
      <c r="C743" s="27"/>
      <c r="D743" s="27"/>
      <c r="E743" s="60"/>
      <c r="F743" s="54"/>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60"/>
      <c r="C744" s="27"/>
      <c r="D744" s="27"/>
      <c r="E744" s="60"/>
      <c r="F744" s="54"/>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60"/>
      <c r="C745" s="27"/>
      <c r="D745" s="27"/>
      <c r="E745" s="60"/>
      <c r="F745" s="54"/>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60"/>
      <c r="C746" s="27"/>
      <c r="D746" s="27"/>
      <c r="E746" s="60"/>
      <c r="F746" s="54"/>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60"/>
      <c r="C747" s="27"/>
      <c r="D747" s="27"/>
      <c r="E747" s="60"/>
      <c r="F747" s="54"/>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60"/>
      <c r="C748" s="27"/>
      <c r="D748" s="27"/>
      <c r="E748" s="60"/>
      <c r="F748" s="54"/>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60"/>
      <c r="C749" s="27"/>
      <c r="D749" s="27"/>
      <c r="E749" s="60"/>
      <c r="F749" s="54"/>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60"/>
      <c r="C750" s="27"/>
      <c r="D750" s="27"/>
      <c r="E750" s="60"/>
      <c r="F750" s="54"/>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60"/>
      <c r="C751" s="27"/>
      <c r="D751" s="27"/>
      <c r="E751" s="60"/>
      <c r="F751" s="54"/>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60"/>
      <c r="C752" s="27"/>
      <c r="D752" s="27"/>
      <c r="E752" s="60"/>
      <c r="F752" s="54"/>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60"/>
      <c r="C753" s="27"/>
      <c r="D753" s="27"/>
      <c r="E753" s="60"/>
      <c r="F753" s="54"/>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60"/>
      <c r="C754" s="27"/>
      <c r="D754" s="27"/>
      <c r="E754" s="60"/>
      <c r="F754" s="54"/>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60"/>
      <c r="C755" s="27"/>
      <c r="D755" s="27"/>
      <c r="E755" s="60"/>
      <c r="F755" s="54"/>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60"/>
      <c r="C756" s="27"/>
      <c r="D756" s="27"/>
      <c r="E756" s="60"/>
      <c r="F756" s="54"/>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60"/>
      <c r="C757" s="27"/>
      <c r="D757" s="27"/>
      <c r="E757" s="60"/>
      <c r="F757" s="54"/>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60"/>
      <c r="C758" s="27"/>
      <c r="D758" s="27"/>
      <c r="E758" s="60"/>
      <c r="F758" s="54"/>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60"/>
      <c r="C759" s="27"/>
      <c r="D759" s="27"/>
      <c r="E759" s="60"/>
      <c r="F759" s="54"/>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60"/>
      <c r="C760" s="27"/>
      <c r="D760" s="27"/>
      <c r="E760" s="60"/>
      <c r="F760" s="54"/>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60"/>
      <c r="C761" s="27"/>
      <c r="D761" s="27"/>
      <c r="E761" s="60"/>
      <c r="F761" s="54"/>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60"/>
      <c r="C762" s="27"/>
      <c r="D762" s="27"/>
      <c r="E762" s="60"/>
      <c r="F762" s="54"/>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60"/>
      <c r="C763" s="27"/>
      <c r="D763" s="27"/>
      <c r="E763" s="60"/>
      <c r="F763" s="54"/>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60"/>
      <c r="C764" s="27"/>
      <c r="D764" s="27"/>
      <c r="E764" s="60"/>
      <c r="F764" s="54"/>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60"/>
      <c r="C765" s="27"/>
      <c r="D765" s="27"/>
      <c r="E765" s="60"/>
      <c r="F765" s="54"/>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60"/>
      <c r="C766" s="27"/>
      <c r="D766" s="27"/>
      <c r="E766" s="60"/>
      <c r="F766" s="54"/>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60"/>
      <c r="C767" s="27"/>
      <c r="D767" s="27"/>
      <c r="E767" s="60"/>
      <c r="F767" s="54"/>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60"/>
      <c r="C768" s="27"/>
      <c r="D768" s="27"/>
      <c r="E768" s="60"/>
      <c r="F768" s="54"/>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60"/>
      <c r="C769" s="27"/>
      <c r="D769" s="27"/>
      <c r="E769" s="60"/>
      <c r="F769" s="54"/>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60"/>
      <c r="C770" s="27"/>
      <c r="D770" s="27"/>
      <c r="E770" s="60"/>
      <c r="F770" s="54"/>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60"/>
      <c r="C771" s="27"/>
      <c r="D771" s="27"/>
      <c r="E771" s="60"/>
      <c r="F771" s="54"/>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60"/>
      <c r="C772" s="27"/>
      <c r="D772" s="27"/>
      <c r="E772" s="60"/>
      <c r="F772" s="54"/>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60"/>
      <c r="C773" s="27"/>
      <c r="D773" s="27"/>
      <c r="E773" s="60"/>
      <c r="F773" s="54"/>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60"/>
      <c r="C774" s="27"/>
      <c r="D774" s="27"/>
      <c r="E774" s="60"/>
      <c r="F774" s="54"/>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60"/>
      <c r="C775" s="27"/>
      <c r="D775" s="27"/>
      <c r="E775" s="60"/>
      <c r="F775" s="54"/>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60"/>
      <c r="C776" s="27"/>
      <c r="D776" s="27"/>
      <c r="E776" s="60"/>
      <c r="F776" s="54"/>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60"/>
      <c r="C777" s="27"/>
      <c r="D777" s="27"/>
      <c r="E777" s="60"/>
      <c r="F777" s="54"/>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60"/>
      <c r="C778" s="27"/>
      <c r="D778" s="27"/>
      <c r="E778" s="60"/>
      <c r="F778" s="54"/>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60"/>
      <c r="C779" s="27"/>
      <c r="D779" s="27"/>
      <c r="E779" s="60"/>
      <c r="F779" s="54"/>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60"/>
      <c r="C780" s="27"/>
      <c r="D780" s="27"/>
      <c r="E780" s="60"/>
      <c r="F780" s="54"/>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60"/>
      <c r="C781" s="27"/>
      <c r="D781" s="27"/>
      <c r="E781" s="60"/>
      <c r="F781" s="54"/>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60"/>
      <c r="C782" s="27"/>
      <c r="D782" s="27"/>
      <c r="E782" s="60"/>
      <c r="F782" s="54"/>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60"/>
      <c r="C783" s="27"/>
      <c r="D783" s="27"/>
      <c r="E783" s="60"/>
      <c r="F783" s="54"/>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60"/>
      <c r="C784" s="27"/>
      <c r="D784" s="27"/>
      <c r="E784" s="60"/>
      <c r="F784" s="54"/>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60"/>
      <c r="C785" s="27"/>
      <c r="D785" s="27"/>
      <c r="E785" s="60"/>
      <c r="F785" s="54"/>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60"/>
      <c r="C786" s="27"/>
      <c r="D786" s="27"/>
      <c r="E786" s="60"/>
      <c r="F786" s="54"/>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60"/>
      <c r="C787" s="27"/>
      <c r="D787" s="27"/>
      <c r="E787" s="60"/>
      <c r="F787" s="54"/>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60"/>
      <c r="C788" s="27"/>
      <c r="D788" s="27"/>
      <c r="E788" s="60"/>
      <c r="F788" s="54"/>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60"/>
      <c r="C789" s="27"/>
      <c r="D789" s="27"/>
      <c r="E789" s="60"/>
      <c r="F789" s="54"/>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60"/>
      <c r="C790" s="27"/>
      <c r="D790" s="27"/>
      <c r="E790" s="60"/>
      <c r="F790" s="54"/>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60"/>
      <c r="C791" s="27"/>
      <c r="D791" s="27"/>
      <c r="E791" s="60"/>
      <c r="F791" s="54"/>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60"/>
      <c r="C792" s="27"/>
      <c r="D792" s="27"/>
      <c r="E792" s="60"/>
      <c r="F792" s="54"/>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60"/>
      <c r="C793" s="27"/>
      <c r="D793" s="27"/>
      <c r="E793" s="60"/>
      <c r="F793" s="54"/>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60"/>
      <c r="C794" s="27"/>
      <c r="D794" s="27"/>
      <c r="E794" s="60"/>
      <c r="F794" s="54"/>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60"/>
      <c r="C795" s="27"/>
      <c r="D795" s="27"/>
      <c r="E795" s="60"/>
      <c r="F795" s="54"/>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60"/>
      <c r="C796" s="27"/>
      <c r="D796" s="27"/>
      <c r="E796" s="60"/>
      <c r="F796" s="54"/>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60"/>
      <c r="C797" s="27"/>
      <c r="D797" s="27"/>
      <c r="E797" s="60"/>
      <c r="F797" s="54"/>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60"/>
      <c r="C798" s="27"/>
      <c r="D798" s="27"/>
      <c r="E798" s="60"/>
      <c r="F798" s="54"/>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60"/>
      <c r="C799" s="27"/>
      <c r="D799" s="27"/>
      <c r="E799" s="60"/>
      <c r="F799" s="54"/>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60"/>
      <c r="C800" s="27"/>
      <c r="D800" s="27"/>
      <c r="E800" s="60"/>
      <c r="F800" s="54"/>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60"/>
      <c r="C801" s="27"/>
      <c r="D801" s="27"/>
      <c r="E801" s="60"/>
      <c r="F801" s="54"/>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60"/>
      <c r="C802" s="27"/>
      <c r="D802" s="27"/>
      <c r="E802" s="60"/>
      <c r="F802" s="54"/>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60"/>
      <c r="C803" s="27"/>
      <c r="D803" s="27"/>
      <c r="E803" s="60"/>
      <c r="F803" s="54"/>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60"/>
      <c r="C804" s="27"/>
      <c r="D804" s="27"/>
      <c r="E804" s="60"/>
      <c r="F804" s="54"/>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60"/>
      <c r="C805" s="27"/>
      <c r="D805" s="27"/>
      <c r="E805" s="60"/>
      <c r="F805" s="54"/>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60"/>
      <c r="C806" s="27"/>
      <c r="D806" s="27"/>
      <c r="E806" s="60"/>
      <c r="F806" s="54"/>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60"/>
      <c r="C807" s="27"/>
      <c r="D807" s="27"/>
      <c r="E807" s="60"/>
      <c r="F807" s="54"/>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60"/>
      <c r="C808" s="27"/>
      <c r="D808" s="27"/>
      <c r="E808" s="60"/>
      <c r="F808" s="54"/>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60"/>
      <c r="C809" s="27"/>
      <c r="D809" s="27"/>
      <c r="E809" s="60"/>
      <c r="F809" s="54"/>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60"/>
      <c r="C810" s="27"/>
      <c r="D810" s="27"/>
      <c r="E810" s="60"/>
      <c r="F810" s="54"/>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60"/>
      <c r="C811" s="27"/>
      <c r="D811" s="27"/>
      <c r="E811" s="60"/>
      <c r="F811" s="54"/>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60"/>
      <c r="C812" s="27"/>
      <c r="D812" s="27"/>
      <c r="E812" s="60"/>
      <c r="F812" s="54"/>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60"/>
      <c r="C813" s="27"/>
      <c r="D813" s="27"/>
      <c r="E813" s="60"/>
      <c r="F813" s="54"/>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60"/>
      <c r="C814" s="27"/>
      <c r="D814" s="27"/>
      <c r="E814" s="60"/>
      <c r="F814" s="54"/>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60"/>
      <c r="C815" s="27"/>
      <c r="D815" s="27"/>
      <c r="E815" s="60"/>
      <c r="F815" s="54"/>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60"/>
      <c r="C816" s="27"/>
      <c r="D816" s="27"/>
      <c r="E816" s="60"/>
      <c r="F816" s="54"/>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60"/>
      <c r="C817" s="27"/>
      <c r="D817" s="27"/>
      <c r="E817" s="60"/>
      <c r="F817" s="54"/>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60"/>
      <c r="C818" s="27"/>
      <c r="D818" s="27"/>
      <c r="E818" s="60"/>
      <c r="F818" s="54"/>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60"/>
      <c r="C819" s="27"/>
      <c r="D819" s="27"/>
      <c r="E819" s="60"/>
      <c r="F819" s="54"/>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60"/>
      <c r="C820" s="27"/>
      <c r="D820" s="27"/>
      <c r="E820" s="60"/>
      <c r="F820" s="54"/>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60"/>
      <c r="C821" s="27"/>
      <c r="D821" s="27"/>
      <c r="E821" s="60"/>
      <c r="F821" s="54"/>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60"/>
      <c r="C822" s="27"/>
      <c r="D822" s="27"/>
      <c r="E822" s="60"/>
      <c r="F822" s="54"/>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60"/>
      <c r="C823" s="27"/>
      <c r="D823" s="27"/>
      <c r="E823" s="60"/>
      <c r="F823" s="54"/>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60"/>
      <c r="C824" s="27"/>
      <c r="D824" s="27"/>
      <c r="E824" s="60"/>
      <c r="F824" s="54"/>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60"/>
      <c r="C825" s="27"/>
      <c r="D825" s="27"/>
      <c r="E825" s="60"/>
      <c r="F825" s="54"/>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60"/>
      <c r="C826" s="27"/>
      <c r="D826" s="27"/>
      <c r="E826" s="60"/>
      <c r="F826" s="54"/>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60"/>
      <c r="C827" s="27"/>
      <c r="D827" s="27"/>
      <c r="E827" s="60"/>
      <c r="F827" s="54"/>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60"/>
      <c r="C828" s="27"/>
      <c r="D828" s="27"/>
      <c r="E828" s="60"/>
      <c r="F828" s="54"/>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60"/>
      <c r="C829" s="27"/>
      <c r="D829" s="27"/>
      <c r="E829" s="60"/>
      <c r="F829" s="54"/>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60"/>
      <c r="C830" s="27"/>
      <c r="D830" s="27"/>
      <c r="E830" s="60"/>
      <c r="F830" s="54"/>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60"/>
      <c r="C831" s="27"/>
      <c r="D831" s="27"/>
      <c r="E831" s="60"/>
      <c r="F831" s="54"/>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60"/>
      <c r="C832" s="27"/>
      <c r="D832" s="27"/>
      <c r="E832" s="60"/>
      <c r="F832" s="54"/>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60"/>
      <c r="C833" s="27"/>
      <c r="D833" s="27"/>
      <c r="E833" s="60"/>
      <c r="F833" s="54"/>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60"/>
      <c r="C834" s="27"/>
      <c r="D834" s="27"/>
      <c r="E834" s="60"/>
      <c r="F834" s="54"/>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60"/>
      <c r="C835" s="27"/>
      <c r="D835" s="27"/>
      <c r="E835" s="60"/>
      <c r="F835" s="54"/>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60"/>
      <c r="C836" s="27"/>
      <c r="D836" s="27"/>
      <c r="E836" s="60"/>
      <c r="F836" s="54"/>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60"/>
      <c r="C837" s="27"/>
      <c r="D837" s="27"/>
      <c r="E837" s="60"/>
      <c r="F837" s="54"/>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60"/>
      <c r="C838" s="27"/>
      <c r="D838" s="27"/>
      <c r="E838" s="60"/>
      <c r="F838" s="54"/>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60"/>
      <c r="C839" s="27"/>
      <c r="D839" s="27"/>
      <c r="E839" s="60"/>
      <c r="F839" s="54"/>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60"/>
      <c r="C840" s="27"/>
      <c r="D840" s="27"/>
      <c r="E840" s="60"/>
      <c r="F840" s="54"/>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60"/>
      <c r="C841" s="27"/>
      <c r="D841" s="27"/>
      <c r="E841" s="60"/>
      <c r="F841" s="54"/>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60"/>
      <c r="C842" s="27"/>
      <c r="D842" s="27"/>
      <c r="E842" s="60"/>
      <c r="F842" s="54"/>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60"/>
      <c r="C843" s="27"/>
      <c r="D843" s="27"/>
      <c r="E843" s="60"/>
      <c r="F843" s="54"/>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60"/>
      <c r="C844" s="27"/>
      <c r="D844" s="27"/>
      <c r="E844" s="60"/>
      <c r="F844" s="54"/>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60"/>
      <c r="C845" s="27"/>
      <c r="D845" s="27"/>
      <c r="E845" s="60"/>
      <c r="F845" s="54"/>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60"/>
      <c r="C846" s="27"/>
      <c r="D846" s="27"/>
      <c r="E846" s="60"/>
      <c r="F846" s="54"/>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60"/>
      <c r="C847" s="27"/>
      <c r="D847" s="27"/>
      <c r="E847" s="60"/>
      <c r="F847" s="54"/>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60"/>
      <c r="C848" s="27"/>
      <c r="D848" s="27"/>
      <c r="E848" s="60"/>
      <c r="F848" s="54"/>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60"/>
      <c r="C849" s="27"/>
      <c r="D849" s="27"/>
      <c r="E849" s="60"/>
      <c r="F849" s="54"/>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60"/>
      <c r="C850" s="27"/>
      <c r="D850" s="27"/>
      <c r="E850" s="60"/>
      <c r="F850" s="54"/>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60"/>
      <c r="C851" s="27"/>
      <c r="D851" s="27"/>
      <c r="E851" s="60"/>
      <c r="F851" s="54"/>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60"/>
      <c r="C852" s="27"/>
      <c r="D852" s="27"/>
      <c r="E852" s="60"/>
      <c r="F852" s="54"/>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60"/>
      <c r="C853" s="27"/>
      <c r="D853" s="27"/>
      <c r="E853" s="60"/>
      <c r="F853" s="54"/>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60"/>
      <c r="C854" s="27"/>
      <c r="D854" s="27"/>
      <c r="E854" s="60"/>
      <c r="F854" s="54"/>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60"/>
      <c r="C855" s="27"/>
      <c r="D855" s="27"/>
      <c r="E855" s="60"/>
      <c r="F855" s="54"/>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60"/>
      <c r="C856" s="27"/>
      <c r="D856" s="27"/>
      <c r="E856" s="60"/>
      <c r="F856" s="54"/>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60"/>
      <c r="C857" s="27"/>
      <c r="D857" s="27"/>
      <c r="E857" s="60"/>
      <c r="F857" s="54"/>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60"/>
      <c r="C858" s="27"/>
      <c r="D858" s="27"/>
      <c r="E858" s="60"/>
      <c r="F858" s="54"/>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60"/>
      <c r="C859" s="27"/>
      <c r="D859" s="27"/>
      <c r="E859" s="60"/>
      <c r="F859" s="54"/>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60"/>
      <c r="C860" s="27"/>
      <c r="D860" s="27"/>
      <c r="E860" s="60"/>
      <c r="F860" s="54"/>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60"/>
      <c r="C861" s="27"/>
      <c r="D861" s="27"/>
      <c r="E861" s="60"/>
      <c r="F861" s="54"/>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60"/>
      <c r="C862" s="27"/>
      <c r="D862" s="27"/>
      <c r="E862" s="60"/>
      <c r="F862" s="54"/>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60"/>
      <c r="C863" s="27"/>
      <c r="D863" s="27"/>
      <c r="E863" s="60"/>
      <c r="F863" s="54"/>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60"/>
      <c r="C864" s="27"/>
      <c r="D864" s="27"/>
      <c r="E864" s="60"/>
      <c r="F864" s="54"/>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60"/>
      <c r="C865" s="27"/>
      <c r="D865" s="27"/>
      <c r="E865" s="60"/>
      <c r="F865" s="54"/>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60"/>
      <c r="C866" s="27"/>
      <c r="D866" s="27"/>
      <c r="E866" s="60"/>
      <c r="F866" s="54"/>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60"/>
      <c r="C867" s="27"/>
      <c r="D867" s="27"/>
      <c r="E867" s="60"/>
      <c r="F867" s="54"/>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60"/>
      <c r="C868" s="27"/>
      <c r="D868" s="27"/>
      <c r="E868" s="60"/>
      <c r="F868" s="54"/>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60"/>
      <c r="C869" s="27"/>
      <c r="D869" s="27"/>
      <c r="E869" s="60"/>
      <c r="F869" s="54"/>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60"/>
      <c r="C870" s="27"/>
      <c r="D870" s="27"/>
      <c r="E870" s="60"/>
      <c r="F870" s="54"/>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60"/>
      <c r="C871" s="27"/>
      <c r="D871" s="27"/>
      <c r="E871" s="60"/>
      <c r="F871" s="54"/>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60"/>
      <c r="C872" s="27"/>
      <c r="D872" s="27"/>
      <c r="E872" s="60"/>
      <c r="F872" s="54"/>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60"/>
      <c r="C873" s="27"/>
      <c r="D873" s="27"/>
      <c r="E873" s="60"/>
      <c r="F873" s="54"/>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60"/>
      <c r="C874" s="27"/>
      <c r="D874" s="27"/>
      <c r="E874" s="60"/>
      <c r="F874" s="54"/>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60"/>
      <c r="C875" s="27"/>
      <c r="D875" s="27"/>
      <c r="E875" s="60"/>
      <c r="F875" s="54"/>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60"/>
      <c r="C876" s="27"/>
      <c r="D876" s="27"/>
      <c r="E876" s="60"/>
      <c r="F876" s="54"/>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60"/>
      <c r="C877" s="27"/>
      <c r="D877" s="27"/>
      <c r="E877" s="60"/>
      <c r="F877" s="54"/>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60"/>
      <c r="C878" s="27"/>
      <c r="D878" s="27"/>
      <c r="E878" s="60"/>
      <c r="F878" s="54"/>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60"/>
      <c r="C879" s="27"/>
      <c r="D879" s="27"/>
      <c r="E879" s="60"/>
      <c r="F879" s="54"/>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60"/>
      <c r="C880" s="27"/>
      <c r="D880" s="27"/>
      <c r="E880" s="60"/>
      <c r="F880" s="54"/>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60"/>
      <c r="C881" s="27"/>
      <c r="D881" s="27"/>
      <c r="E881" s="60"/>
      <c r="F881" s="54"/>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60"/>
      <c r="C882" s="27"/>
      <c r="D882" s="27"/>
      <c r="E882" s="60"/>
      <c r="F882" s="54"/>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60"/>
      <c r="C883" s="27"/>
      <c r="D883" s="27"/>
      <c r="E883" s="60"/>
      <c r="F883" s="54"/>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60"/>
      <c r="C884" s="27"/>
      <c r="D884" s="27"/>
      <c r="E884" s="60"/>
      <c r="F884" s="54"/>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60"/>
      <c r="C885" s="27"/>
      <c r="D885" s="27"/>
      <c r="E885" s="60"/>
      <c r="F885" s="54"/>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60"/>
      <c r="C886" s="27"/>
      <c r="D886" s="27"/>
      <c r="E886" s="60"/>
      <c r="F886" s="54"/>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60"/>
      <c r="C887" s="27"/>
      <c r="D887" s="27"/>
      <c r="E887" s="60"/>
      <c r="F887" s="54"/>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60"/>
      <c r="C888" s="27"/>
      <c r="D888" s="27"/>
      <c r="E888" s="60"/>
      <c r="F888" s="54"/>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60"/>
      <c r="C889" s="27"/>
      <c r="D889" s="27"/>
      <c r="E889" s="60"/>
      <c r="F889" s="54"/>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60"/>
      <c r="C890" s="27"/>
      <c r="D890" s="27"/>
      <c r="E890" s="60"/>
      <c r="F890" s="54"/>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60"/>
      <c r="C891" s="27"/>
      <c r="D891" s="27"/>
      <c r="E891" s="60"/>
      <c r="F891" s="54"/>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60"/>
      <c r="C892" s="27"/>
      <c r="D892" s="27"/>
      <c r="E892" s="60"/>
      <c r="F892" s="54"/>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60"/>
      <c r="C893" s="27"/>
      <c r="D893" s="27"/>
      <c r="E893" s="60"/>
      <c r="F893" s="54"/>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60"/>
      <c r="C894" s="27"/>
      <c r="D894" s="27"/>
      <c r="E894" s="60"/>
      <c r="F894" s="54"/>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60"/>
      <c r="C895" s="27"/>
      <c r="D895" s="27"/>
      <c r="E895" s="60"/>
      <c r="F895" s="54"/>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60"/>
      <c r="C896" s="27"/>
      <c r="D896" s="27"/>
      <c r="E896" s="60"/>
      <c r="F896" s="54"/>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60"/>
      <c r="C897" s="27"/>
      <c r="D897" s="27"/>
      <c r="E897" s="60"/>
      <c r="F897" s="54"/>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60"/>
      <c r="C898" s="27"/>
      <c r="D898" s="27"/>
      <c r="E898" s="60"/>
      <c r="F898" s="54"/>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60"/>
      <c r="C899" s="27"/>
      <c r="D899" s="27"/>
      <c r="E899" s="60"/>
      <c r="F899" s="54"/>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60"/>
      <c r="C900" s="27"/>
      <c r="D900" s="27"/>
      <c r="E900" s="60"/>
      <c r="F900" s="54"/>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60"/>
      <c r="C901" s="27"/>
      <c r="D901" s="27"/>
      <c r="E901" s="60"/>
      <c r="F901" s="54"/>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60"/>
      <c r="C902" s="27"/>
      <c r="D902" s="27"/>
      <c r="E902" s="60"/>
      <c r="F902" s="54"/>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60"/>
      <c r="C903" s="27"/>
      <c r="D903" s="27"/>
      <c r="E903" s="60"/>
      <c r="F903" s="54"/>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60"/>
      <c r="C904" s="27"/>
      <c r="D904" s="27"/>
      <c r="E904" s="60"/>
      <c r="F904" s="54"/>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60"/>
      <c r="C905" s="27"/>
      <c r="D905" s="27"/>
      <c r="E905" s="60"/>
      <c r="F905" s="54"/>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60"/>
      <c r="C906" s="27"/>
      <c r="D906" s="27"/>
      <c r="E906" s="60"/>
      <c r="F906" s="54"/>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60"/>
      <c r="C907" s="27"/>
      <c r="D907" s="27"/>
      <c r="E907" s="60"/>
      <c r="F907" s="54"/>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60"/>
      <c r="C908" s="27"/>
      <c r="D908" s="27"/>
      <c r="E908" s="60"/>
      <c r="F908" s="54"/>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60"/>
      <c r="C909" s="27"/>
      <c r="D909" s="27"/>
      <c r="E909" s="60"/>
      <c r="F909" s="54"/>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60"/>
      <c r="C910" s="27"/>
      <c r="D910" s="27"/>
      <c r="E910" s="60"/>
      <c r="F910" s="54"/>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60"/>
      <c r="C911" s="27"/>
      <c r="D911" s="27"/>
      <c r="E911" s="60"/>
      <c r="F911" s="54"/>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60"/>
      <c r="C912" s="27"/>
      <c r="D912" s="27"/>
      <c r="E912" s="60"/>
      <c r="F912" s="54"/>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60"/>
      <c r="C913" s="27"/>
      <c r="D913" s="27"/>
      <c r="E913" s="60"/>
      <c r="F913" s="54"/>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60"/>
      <c r="C914" s="27"/>
      <c r="D914" s="27"/>
      <c r="E914" s="60"/>
      <c r="F914" s="54"/>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60"/>
      <c r="C915" s="27"/>
      <c r="D915" s="27"/>
      <c r="E915" s="60"/>
      <c r="F915" s="54"/>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60"/>
      <c r="C916" s="27"/>
      <c r="D916" s="27"/>
      <c r="E916" s="60"/>
      <c r="F916" s="54"/>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60"/>
      <c r="C917" s="27"/>
      <c r="D917" s="27"/>
      <c r="E917" s="60"/>
      <c r="F917" s="54"/>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60"/>
      <c r="C918" s="27"/>
      <c r="D918" s="27"/>
      <c r="E918" s="60"/>
      <c r="F918" s="54"/>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60"/>
      <c r="C919" s="27"/>
      <c r="D919" s="27"/>
      <c r="E919" s="60"/>
      <c r="F919" s="54"/>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60"/>
      <c r="C920" s="27"/>
      <c r="D920" s="27"/>
      <c r="E920" s="60"/>
      <c r="F920" s="54"/>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60"/>
      <c r="C921" s="27"/>
      <c r="D921" s="27"/>
      <c r="E921" s="60"/>
      <c r="F921" s="54"/>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60"/>
      <c r="C922" s="27"/>
      <c r="D922" s="27"/>
      <c r="E922" s="60"/>
      <c r="F922" s="54"/>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60"/>
      <c r="C923" s="27"/>
      <c r="D923" s="27"/>
      <c r="E923" s="60"/>
      <c r="F923" s="54"/>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60"/>
      <c r="C924" s="27"/>
      <c r="D924" s="27"/>
      <c r="E924" s="60"/>
      <c r="F924" s="54"/>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60"/>
      <c r="C925" s="27"/>
      <c r="D925" s="27"/>
      <c r="E925" s="60"/>
      <c r="F925" s="54"/>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60"/>
      <c r="C926" s="27"/>
      <c r="D926" s="27"/>
      <c r="E926" s="60"/>
      <c r="F926" s="54"/>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60"/>
      <c r="C927" s="27"/>
      <c r="D927" s="27"/>
      <c r="E927" s="60"/>
      <c r="F927" s="54"/>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60"/>
      <c r="C928" s="27"/>
      <c r="D928" s="27"/>
      <c r="E928" s="60"/>
      <c r="F928" s="54"/>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60"/>
      <c r="C929" s="27"/>
      <c r="D929" s="27"/>
      <c r="E929" s="60"/>
      <c r="F929" s="54"/>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60"/>
      <c r="C930" s="27"/>
      <c r="D930" s="27"/>
      <c r="E930" s="60"/>
      <c r="F930" s="54"/>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60"/>
      <c r="C931" s="27"/>
      <c r="D931" s="27"/>
      <c r="E931" s="60"/>
      <c r="F931" s="54"/>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60"/>
      <c r="C932" s="27"/>
      <c r="D932" s="27"/>
      <c r="E932" s="60"/>
      <c r="F932" s="54"/>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60"/>
      <c r="C933" s="27"/>
      <c r="D933" s="27"/>
      <c r="E933" s="60"/>
      <c r="F933" s="54"/>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60"/>
      <c r="C934" s="27"/>
      <c r="D934" s="27"/>
      <c r="E934" s="60"/>
      <c r="F934" s="54"/>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60"/>
      <c r="C935" s="27"/>
      <c r="D935" s="27"/>
      <c r="E935" s="60"/>
      <c r="F935" s="54"/>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60"/>
      <c r="C936" s="27"/>
      <c r="D936" s="27"/>
      <c r="E936" s="60"/>
      <c r="F936" s="54"/>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60"/>
      <c r="C937" s="27"/>
      <c r="D937" s="27"/>
      <c r="E937" s="60"/>
      <c r="F937" s="54"/>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60"/>
      <c r="C938" s="27"/>
      <c r="D938" s="27"/>
      <c r="E938" s="60"/>
      <c r="F938" s="54"/>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60"/>
      <c r="C939" s="27"/>
      <c r="D939" s="27"/>
      <c r="E939" s="60"/>
      <c r="F939" s="54"/>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60"/>
      <c r="C940" s="27"/>
      <c r="D940" s="27"/>
      <c r="E940" s="60"/>
      <c r="F940" s="54"/>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60"/>
      <c r="C941" s="27"/>
      <c r="D941" s="27"/>
      <c r="E941" s="60"/>
      <c r="F941" s="54"/>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60"/>
      <c r="C942" s="27"/>
      <c r="D942" s="27"/>
      <c r="E942" s="60"/>
      <c r="F942" s="54"/>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60"/>
      <c r="C943" s="27"/>
      <c r="D943" s="27"/>
      <c r="E943" s="60"/>
      <c r="F943" s="54"/>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60"/>
      <c r="C944" s="27"/>
      <c r="D944" s="27"/>
      <c r="E944" s="60"/>
      <c r="F944" s="54"/>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60"/>
      <c r="C945" s="27"/>
      <c r="D945" s="27"/>
      <c r="E945" s="60"/>
      <c r="F945" s="54"/>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60"/>
      <c r="C946" s="27"/>
      <c r="D946" s="27"/>
      <c r="E946" s="60"/>
      <c r="F946" s="54"/>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60"/>
      <c r="C947" s="27"/>
      <c r="D947" s="27"/>
      <c r="E947" s="60"/>
      <c r="F947" s="54"/>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60"/>
      <c r="C948" s="27"/>
      <c r="D948" s="27"/>
      <c r="E948" s="60"/>
      <c r="F948" s="54"/>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60"/>
      <c r="C949" s="27"/>
      <c r="D949" s="27"/>
      <c r="E949" s="60"/>
      <c r="F949" s="54"/>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60"/>
      <c r="C950" s="27"/>
      <c r="D950" s="27"/>
      <c r="E950" s="60"/>
      <c r="F950" s="54"/>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60"/>
      <c r="C951" s="27"/>
      <c r="D951" s="27"/>
      <c r="E951" s="60"/>
      <c r="F951" s="54"/>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60"/>
      <c r="C952" s="27"/>
      <c r="D952" s="27"/>
      <c r="E952" s="60"/>
      <c r="F952" s="54"/>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60"/>
      <c r="C953" s="27"/>
      <c r="D953" s="27"/>
      <c r="E953" s="60"/>
      <c r="F953" s="54"/>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60"/>
      <c r="C954" s="27"/>
      <c r="D954" s="27"/>
      <c r="E954" s="60"/>
      <c r="F954" s="54"/>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60"/>
      <c r="C955" s="27"/>
      <c r="D955" s="27"/>
      <c r="E955" s="60"/>
      <c r="F955" s="54"/>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60"/>
      <c r="C956" s="27"/>
      <c r="D956" s="27"/>
      <c r="E956" s="60"/>
      <c r="F956" s="54"/>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60"/>
      <c r="C957" s="27"/>
      <c r="D957" s="27"/>
      <c r="E957" s="60"/>
      <c r="F957" s="54"/>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60"/>
      <c r="C958" s="27"/>
      <c r="D958" s="27"/>
      <c r="E958" s="60"/>
      <c r="F958" s="54"/>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60"/>
      <c r="C959" s="27"/>
      <c r="D959" s="27"/>
      <c r="E959" s="60"/>
      <c r="F959" s="54"/>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60"/>
      <c r="C960" s="27"/>
      <c r="D960" s="27"/>
      <c r="E960" s="60"/>
      <c r="F960" s="54"/>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60"/>
      <c r="C961" s="27"/>
      <c r="D961" s="27"/>
      <c r="E961" s="60"/>
      <c r="F961" s="54"/>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60"/>
      <c r="C962" s="27"/>
      <c r="D962" s="27"/>
      <c r="E962" s="60"/>
      <c r="F962" s="54"/>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60"/>
      <c r="C963" s="27"/>
      <c r="D963" s="27"/>
      <c r="E963" s="60"/>
      <c r="F963" s="54"/>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60"/>
      <c r="C964" s="27"/>
      <c r="D964" s="27"/>
      <c r="E964" s="60"/>
      <c r="F964" s="54"/>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60"/>
      <c r="C965" s="27"/>
      <c r="D965" s="27"/>
      <c r="E965" s="60"/>
      <c r="F965" s="54"/>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60"/>
      <c r="C966" s="27"/>
      <c r="D966" s="27"/>
      <c r="E966" s="60"/>
      <c r="F966" s="54"/>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60"/>
      <c r="C967" s="27"/>
      <c r="D967" s="27"/>
      <c r="E967" s="60"/>
      <c r="F967" s="54"/>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60"/>
      <c r="C968" s="27"/>
      <c r="D968" s="27"/>
      <c r="E968" s="60"/>
      <c r="F968" s="54"/>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60"/>
      <c r="C969" s="27"/>
      <c r="D969" s="27"/>
      <c r="E969" s="60"/>
      <c r="F969" s="54"/>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60"/>
      <c r="C970" s="27"/>
      <c r="D970" s="27"/>
      <c r="E970" s="60"/>
      <c r="F970" s="54"/>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60"/>
      <c r="C971" s="27"/>
      <c r="D971" s="27"/>
      <c r="E971" s="60"/>
      <c r="F971" s="54"/>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60"/>
      <c r="C972" s="27"/>
      <c r="D972" s="27"/>
      <c r="E972" s="60"/>
      <c r="F972" s="54"/>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60"/>
      <c r="C973" s="27"/>
      <c r="D973" s="27"/>
      <c r="E973" s="60"/>
      <c r="F973" s="54"/>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60"/>
      <c r="C974" s="27"/>
      <c r="D974" s="27"/>
      <c r="E974" s="60"/>
      <c r="F974" s="54"/>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60"/>
      <c r="C975" s="27"/>
      <c r="D975" s="27"/>
      <c r="E975" s="60"/>
      <c r="F975" s="54"/>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60"/>
      <c r="C976" s="27"/>
      <c r="D976" s="27"/>
      <c r="E976" s="60"/>
      <c r="F976" s="54"/>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60"/>
      <c r="C977" s="27"/>
      <c r="D977" s="27"/>
      <c r="E977" s="60"/>
      <c r="F977" s="54"/>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60"/>
      <c r="C978" s="27"/>
      <c r="D978" s="27"/>
      <c r="E978" s="60"/>
      <c r="F978" s="54"/>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60"/>
      <c r="C979" s="27"/>
      <c r="D979" s="27"/>
      <c r="E979" s="60"/>
      <c r="F979" s="54"/>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60"/>
      <c r="C980" s="27"/>
      <c r="D980" s="27"/>
      <c r="E980" s="60"/>
      <c r="F980" s="54"/>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60"/>
      <c r="C981" s="27"/>
      <c r="D981" s="27"/>
      <c r="E981" s="60"/>
      <c r="F981" s="54"/>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60"/>
      <c r="C982" s="27"/>
      <c r="D982" s="27"/>
      <c r="E982" s="60"/>
      <c r="F982" s="54"/>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60"/>
      <c r="C983" s="27"/>
      <c r="D983" s="27"/>
      <c r="E983" s="60"/>
      <c r="F983" s="54"/>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60"/>
      <c r="C984" s="27"/>
      <c r="D984" s="27"/>
      <c r="E984" s="60"/>
      <c r="F984" s="54"/>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60"/>
      <c r="C985" s="27"/>
      <c r="D985" s="27"/>
      <c r="E985" s="60"/>
      <c r="F985" s="54"/>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60"/>
      <c r="C986" s="27"/>
      <c r="D986" s="27"/>
      <c r="E986" s="60"/>
      <c r="F986" s="54"/>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60"/>
      <c r="C987" s="27"/>
      <c r="D987" s="27"/>
      <c r="E987" s="60"/>
      <c r="F987" s="54"/>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60"/>
      <c r="C988" s="27"/>
      <c r="D988" s="27"/>
      <c r="E988" s="60"/>
      <c r="F988" s="54"/>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60"/>
      <c r="C989" s="27"/>
      <c r="D989" s="27"/>
      <c r="E989" s="60"/>
      <c r="F989" s="54"/>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60"/>
      <c r="C990" s="27"/>
      <c r="D990" s="27"/>
      <c r="E990" s="60"/>
      <c r="F990" s="54"/>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60"/>
      <c r="C991" s="27"/>
      <c r="D991" s="27"/>
      <c r="E991" s="60"/>
      <c r="F991" s="54"/>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60"/>
      <c r="C992" s="27"/>
      <c r="D992" s="27"/>
      <c r="E992" s="60"/>
      <c r="F992" s="54"/>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60"/>
      <c r="C993" s="27"/>
      <c r="D993" s="27"/>
      <c r="E993" s="60"/>
      <c r="F993" s="54"/>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60"/>
      <c r="C994" s="27"/>
      <c r="D994" s="27"/>
      <c r="E994" s="60"/>
      <c r="F994" s="54"/>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60"/>
      <c r="C995" s="27"/>
      <c r="D995" s="27"/>
      <c r="E995" s="60"/>
      <c r="F995" s="54"/>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60"/>
      <c r="C996" s="27"/>
      <c r="D996" s="27"/>
      <c r="E996" s="60"/>
      <c r="F996" s="54"/>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60"/>
      <c r="C997" s="27"/>
      <c r="D997" s="27"/>
      <c r="E997" s="60"/>
      <c r="F997" s="54"/>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60"/>
      <c r="C998" s="27"/>
      <c r="D998" s="27"/>
      <c r="E998" s="60"/>
      <c r="F998" s="54"/>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60"/>
      <c r="C999" s="27"/>
      <c r="D999" s="27"/>
      <c r="E999" s="60"/>
      <c r="F999" s="54"/>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60"/>
      <c r="C1000" s="27"/>
      <c r="D1000" s="27"/>
      <c r="E1000" s="60"/>
      <c r="F1000" s="54"/>
      <c r="G1000" s="27"/>
      <c r="H1000" s="27"/>
      <c r="I1000" s="27"/>
      <c r="J1000" s="27"/>
      <c r="K1000" s="27"/>
      <c r="L1000" s="27"/>
      <c r="M1000" s="27"/>
      <c r="N1000" s="27"/>
      <c r="O1000" s="27"/>
      <c r="P1000" s="27"/>
      <c r="Q1000" s="27"/>
      <c r="R1000" s="27"/>
      <c r="S1000" s="27"/>
      <c r="T1000" s="27"/>
      <c r="U1000" s="27"/>
      <c r="V1000" s="27"/>
      <c r="W1000" s="27"/>
      <c r="X1000" s="27"/>
      <c r="Y1000" s="27"/>
      <c r="Z1000" s="27"/>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6.14"/>
    <col customWidth="1" min="3" max="3" width="12.86"/>
    <col customWidth="1" min="4" max="5" width="8.86"/>
    <col customWidth="1" min="6" max="6" width="10.0"/>
    <col customWidth="1" min="7" max="7" width="12.86"/>
    <col customWidth="1" min="8" max="9" width="20.14"/>
    <col customWidth="1" min="10" max="10" width="13.86"/>
    <col customWidth="1" min="11" max="11" width="21.14"/>
    <col customWidth="1" min="12" max="26" width="8.86"/>
  </cols>
  <sheetData>
    <row r="1">
      <c r="K1" s="61"/>
    </row>
    <row r="2">
      <c r="B2" s="62" t="s">
        <v>498</v>
      </c>
      <c r="C2" s="63"/>
      <c r="D2" s="63"/>
      <c r="E2" s="63"/>
      <c r="F2" s="64"/>
      <c r="K2" s="61"/>
    </row>
    <row r="3">
      <c r="B3" s="62" t="s">
        <v>499</v>
      </c>
      <c r="C3" s="63"/>
      <c r="D3" s="63"/>
      <c r="E3" s="63"/>
      <c r="F3" s="64"/>
      <c r="K3" s="61"/>
    </row>
    <row r="4">
      <c r="B4" s="65"/>
      <c r="C4" s="65"/>
      <c r="D4" s="65"/>
      <c r="E4" s="65"/>
      <c r="F4" s="65"/>
      <c r="K4" s="61"/>
    </row>
    <row r="5">
      <c r="B5" s="66" t="s">
        <v>500</v>
      </c>
      <c r="C5" s="66" t="s">
        <v>501</v>
      </c>
      <c r="D5" s="66" t="s">
        <v>502</v>
      </c>
      <c r="E5" s="67"/>
      <c r="F5" s="67" t="s">
        <v>20</v>
      </c>
      <c r="K5" s="61"/>
    </row>
    <row r="6">
      <c r="B6" s="68">
        <v>0.0</v>
      </c>
      <c r="C6" s="68">
        <v>0.0</v>
      </c>
      <c r="D6" s="68">
        <f t="shared" ref="D6:D11" si="1">1.7282855018*(C6) - 0.0141596808</f>
        <v>-0.0141596808</v>
      </c>
      <c r="E6" s="68"/>
      <c r="F6" s="68"/>
      <c r="K6" s="61"/>
    </row>
    <row r="7">
      <c r="B7" s="69">
        <v>0.05</v>
      </c>
      <c r="C7" s="69">
        <v>0.026</v>
      </c>
      <c r="D7" s="68">
        <f t="shared" si="1"/>
        <v>0.03077574225</v>
      </c>
      <c r="E7" s="68"/>
      <c r="F7" s="69"/>
      <c r="K7" s="61"/>
    </row>
    <row r="8">
      <c r="B8" s="69">
        <v>0.1</v>
      </c>
      <c r="C8" s="69">
        <v>0.068</v>
      </c>
      <c r="D8" s="68">
        <f t="shared" si="1"/>
        <v>0.1033637333</v>
      </c>
      <c r="E8" s="68"/>
      <c r="F8" s="69"/>
      <c r="K8" s="61"/>
    </row>
    <row r="9">
      <c r="B9" s="69">
        <v>0.2</v>
      </c>
      <c r="C9" s="69">
        <v>0.143</v>
      </c>
      <c r="D9" s="68">
        <f t="shared" si="1"/>
        <v>0.232985146</v>
      </c>
      <c r="E9" s="68"/>
      <c r="F9" s="69"/>
      <c r="K9" s="61"/>
    </row>
    <row r="10">
      <c r="B10" s="69">
        <v>0.4</v>
      </c>
      <c r="C10" s="69">
        <v>0.248</v>
      </c>
      <c r="D10" s="68">
        <f t="shared" si="1"/>
        <v>0.4144551236</v>
      </c>
      <c r="E10" s="68"/>
      <c r="F10" s="69"/>
      <c r="K10" s="61"/>
    </row>
    <row r="11">
      <c r="B11" s="69">
        <v>0.8</v>
      </c>
      <c r="C11" s="69">
        <v>0.461</v>
      </c>
      <c r="D11" s="68">
        <f t="shared" si="1"/>
        <v>0.7825799355</v>
      </c>
      <c r="E11" s="68"/>
      <c r="F11" s="69"/>
      <c r="K11" s="61"/>
    </row>
    <row r="12">
      <c r="K12" s="61"/>
    </row>
    <row r="13">
      <c r="B13" s="70" t="s">
        <v>503</v>
      </c>
      <c r="C13" s="66" t="s">
        <v>0</v>
      </c>
      <c r="D13" s="66" t="s">
        <v>1</v>
      </c>
      <c r="E13" s="66" t="s">
        <v>504</v>
      </c>
      <c r="F13" s="66" t="s">
        <v>505</v>
      </c>
      <c r="G13" s="66" t="s">
        <v>501</v>
      </c>
      <c r="H13" s="66" t="s">
        <v>506</v>
      </c>
      <c r="I13" s="67" t="s">
        <v>507</v>
      </c>
      <c r="J13" s="67" t="s">
        <v>508</v>
      </c>
      <c r="K13" s="71" t="s">
        <v>509</v>
      </c>
    </row>
    <row r="14">
      <c r="B14" s="68">
        <v>1.0</v>
      </c>
      <c r="C14" s="68" t="s">
        <v>60</v>
      </c>
      <c r="D14" s="72">
        <v>42191.0</v>
      </c>
      <c r="E14" s="73">
        <v>1.0</v>
      </c>
      <c r="F14" s="68" t="s">
        <v>510</v>
      </c>
      <c r="G14" s="68">
        <v>0.401</v>
      </c>
      <c r="H14" s="74">
        <f t="shared" ref="H14:H55" si="2">1.7282855018*(G14) - 0.0141596808</f>
        <v>0.6788828054</v>
      </c>
      <c r="I14" s="74">
        <f t="shared" ref="I14:I27" si="3">H14*K14</f>
        <v>2.715531222</v>
      </c>
      <c r="J14" s="75">
        <f>AVERAGE(I14:I15)</f>
        <v>2.663682657</v>
      </c>
      <c r="K14" s="73">
        <v>4.0</v>
      </c>
    </row>
    <row r="15">
      <c r="B15" s="69">
        <v>2.0</v>
      </c>
      <c r="C15" s="68" t="s">
        <v>60</v>
      </c>
      <c r="D15" s="72">
        <v>42191.0</v>
      </c>
      <c r="E15" s="73">
        <v>2.0</v>
      </c>
      <c r="F15" s="68" t="s">
        <v>510</v>
      </c>
      <c r="G15" s="69">
        <v>0.386</v>
      </c>
      <c r="H15" s="74">
        <f t="shared" si="2"/>
        <v>0.6529585229</v>
      </c>
      <c r="I15" s="74">
        <f t="shared" si="3"/>
        <v>2.611834092</v>
      </c>
      <c r="J15" s="68"/>
      <c r="K15" s="76">
        <v>4.0</v>
      </c>
    </row>
    <row r="16">
      <c r="B16" s="69">
        <v>3.0</v>
      </c>
      <c r="C16" s="69" t="s">
        <v>64</v>
      </c>
      <c r="D16" s="72">
        <v>42191.0</v>
      </c>
      <c r="E16" s="73">
        <v>1.0</v>
      </c>
      <c r="F16" s="68" t="s">
        <v>510</v>
      </c>
      <c r="G16" s="69">
        <v>0.295</v>
      </c>
      <c r="H16" s="74">
        <f t="shared" si="2"/>
        <v>0.4956845422</v>
      </c>
      <c r="I16" s="74">
        <f t="shared" si="3"/>
        <v>3.965476338</v>
      </c>
      <c r="J16" s="75">
        <f>AVERAGE(I16:I17)</f>
        <v>3.716603226</v>
      </c>
      <c r="K16" s="76">
        <v>8.0</v>
      </c>
    </row>
    <row r="17">
      <c r="B17" s="69">
        <v>4.0</v>
      </c>
      <c r="C17" s="69" t="s">
        <v>64</v>
      </c>
      <c r="D17" s="72">
        <v>42191.0</v>
      </c>
      <c r="E17" s="73">
        <v>2.0</v>
      </c>
      <c r="F17" s="68" t="s">
        <v>510</v>
      </c>
      <c r="G17" s="69">
        <v>0.259</v>
      </c>
      <c r="H17" s="74">
        <f t="shared" si="2"/>
        <v>0.4334662642</v>
      </c>
      <c r="I17" s="74">
        <f t="shared" si="3"/>
        <v>3.467730113</v>
      </c>
      <c r="J17" s="68"/>
      <c r="K17" s="76">
        <v>8.0</v>
      </c>
    </row>
    <row r="18">
      <c r="B18" s="69">
        <v>5.0</v>
      </c>
      <c r="C18" s="69" t="s">
        <v>47</v>
      </c>
      <c r="D18" s="72">
        <v>42191.0</v>
      </c>
      <c r="E18" s="73">
        <v>1.0</v>
      </c>
      <c r="F18" s="68" t="s">
        <v>510</v>
      </c>
      <c r="G18" s="69">
        <v>0.45</v>
      </c>
      <c r="H18" s="74">
        <f t="shared" si="2"/>
        <v>0.763568795</v>
      </c>
      <c r="I18" s="74">
        <f t="shared" si="3"/>
        <v>1.52713759</v>
      </c>
      <c r="J18" s="75">
        <f>AVERAGE(I18:I19)</f>
        <v>1.364345356</v>
      </c>
      <c r="K18" s="76">
        <v>2.0</v>
      </c>
    </row>
    <row r="19">
      <c r="B19" s="69">
        <v>6.0</v>
      </c>
      <c r="C19" s="69" t="s">
        <v>47</v>
      </c>
      <c r="D19" s="72">
        <v>42191.0</v>
      </c>
      <c r="E19" s="73">
        <v>2.0</v>
      </c>
      <c r="F19" s="68" t="s">
        <v>510</v>
      </c>
      <c r="G19" s="69">
        <v>0.182</v>
      </c>
      <c r="H19" s="74">
        <f t="shared" si="2"/>
        <v>0.3003882805</v>
      </c>
      <c r="I19" s="74">
        <f t="shared" si="3"/>
        <v>1.201553122</v>
      </c>
      <c r="J19" s="68"/>
      <c r="K19" s="76">
        <v>4.0</v>
      </c>
    </row>
    <row r="20">
      <c r="B20" s="69">
        <v>7.0</v>
      </c>
      <c r="C20" s="69" t="s">
        <v>511</v>
      </c>
      <c r="D20" s="72">
        <v>42191.0</v>
      </c>
      <c r="E20" s="73">
        <v>1.0</v>
      </c>
      <c r="F20" s="68" t="s">
        <v>510</v>
      </c>
      <c r="G20" s="69">
        <v>0.246</v>
      </c>
      <c r="H20" s="74">
        <f t="shared" si="2"/>
        <v>0.4109985526</v>
      </c>
      <c r="I20" s="74">
        <f t="shared" si="3"/>
        <v>3.287988421</v>
      </c>
      <c r="J20" s="75">
        <f>AVERAGE(I20:I21)</f>
        <v>3.142812439</v>
      </c>
      <c r="K20" s="76">
        <v>8.0</v>
      </c>
    </row>
    <row r="21" ht="15.75" customHeight="1">
      <c r="B21" s="69">
        <v>8.0</v>
      </c>
      <c r="C21" s="69" t="s">
        <v>511</v>
      </c>
      <c r="D21" s="72">
        <v>42191.0</v>
      </c>
      <c r="E21" s="73">
        <v>2.0</v>
      </c>
      <c r="F21" s="68" t="s">
        <v>510</v>
      </c>
      <c r="G21" s="69">
        <v>0.225</v>
      </c>
      <c r="H21" s="74">
        <f t="shared" si="2"/>
        <v>0.3747045571</v>
      </c>
      <c r="I21" s="74">
        <f t="shared" si="3"/>
        <v>2.997636457</v>
      </c>
      <c r="J21" s="68"/>
      <c r="K21" s="76">
        <v>8.0</v>
      </c>
    </row>
    <row r="22" ht="15.75" customHeight="1">
      <c r="B22" s="69">
        <v>9.0</v>
      </c>
      <c r="C22" s="69" t="s">
        <v>68</v>
      </c>
      <c r="D22" s="72">
        <v>42191.0</v>
      </c>
      <c r="E22" s="73">
        <v>1.0</v>
      </c>
      <c r="F22" s="68" t="s">
        <v>510</v>
      </c>
      <c r="G22" s="69">
        <v>0.281</v>
      </c>
      <c r="H22" s="74">
        <f t="shared" si="2"/>
        <v>0.4714885452</v>
      </c>
      <c r="I22" s="74">
        <f t="shared" si="3"/>
        <v>1.885954181</v>
      </c>
      <c r="J22" s="75">
        <f>AVERAGE(I22:I23)</f>
        <v>1.77880048</v>
      </c>
      <c r="K22" s="76">
        <v>4.0</v>
      </c>
    </row>
    <row r="23" ht="15.75" customHeight="1">
      <c r="B23" s="69">
        <v>10.0</v>
      </c>
      <c r="C23" s="69" t="s">
        <v>68</v>
      </c>
      <c r="D23" s="72">
        <v>42191.0</v>
      </c>
      <c r="E23" s="73">
        <v>2.0</v>
      </c>
      <c r="F23" s="68" t="s">
        <v>510</v>
      </c>
      <c r="G23" s="69">
        <v>0.25</v>
      </c>
      <c r="H23" s="74">
        <f t="shared" si="2"/>
        <v>0.4179116947</v>
      </c>
      <c r="I23" s="74">
        <f t="shared" si="3"/>
        <v>1.671646779</v>
      </c>
      <c r="J23" s="68"/>
      <c r="K23" s="76">
        <v>4.0</v>
      </c>
    </row>
    <row r="24" ht="15.75" customHeight="1">
      <c r="B24" s="69">
        <v>11.0</v>
      </c>
      <c r="C24" s="69" t="s">
        <v>43</v>
      </c>
      <c r="D24" s="72">
        <v>42191.0</v>
      </c>
      <c r="E24" s="73">
        <v>1.0</v>
      </c>
      <c r="F24" s="68" t="s">
        <v>510</v>
      </c>
      <c r="G24" s="69">
        <v>0.224</v>
      </c>
      <c r="H24" s="74">
        <f t="shared" si="2"/>
        <v>0.3729762716</v>
      </c>
      <c r="I24" s="74">
        <f t="shared" si="3"/>
        <v>1.491905086</v>
      </c>
      <c r="J24" s="75">
        <f>AVERAGE(I24:I25)</f>
        <v>1.516101083</v>
      </c>
      <c r="K24" s="76">
        <v>4.0</v>
      </c>
    </row>
    <row r="25" ht="15.75" customHeight="1">
      <c r="B25" s="69">
        <v>12.0</v>
      </c>
      <c r="C25" s="69" t="s">
        <v>43</v>
      </c>
      <c r="D25" s="72">
        <v>42191.0</v>
      </c>
      <c r="E25" s="73">
        <v>2.0</v>
      </c>
      <c r="F25" s="68" t="s">
        <v>510</v>
      </c>
      <c r="G25" s="69">
        <v>0.231</v>
      </c>
      <c r="H25" s="74">
        <f t="shared" si="2"/>
        <v>0.3850742701</v>
      </c>
      <c r="I25" s="74">
        <f t="shared" si="3"/>
        <v>1.54029708</v>
      </c>
      <c r="J25" s="68"/>
      <c r="K25" s="76">
        <v>4.0</v>
      </c>
    </row>
    <row r="26" ht="15.75" customHeight="1">
      <c r="B26" s="69">
        <v>13.0</v>
      </c>
      <c r="C26" s="69" t="s">
        <v>55</v>
      </c>
      <c r="D26" s="72">
        <v>42191.0</v>
      </c>
      <c r="E26" s="73">
        <v>1.0</v>
      </c>
      <c r="F26" s="68" t="s">
        <v>510</v>
      </c>
      <c r="G26" s="69">
        <v>0.353</v>
      </c>
      <c r="H26" s="74">
        <f t="shared" si="2"/>
        <v>0.5959251013</v>
      </c>
      <c r="I26" s="74">
        <f t="shared" si="3"/>
        <v>1.191850203</v>
      </c>
      <c r="J26" s="75">
        <f>AVERAGE(I26:I27)</f>
        <v>1.06222879</v>
      </c>
      <c r="K26" s="76">
        <v>2.0</v>
      </c>
    </row>
    <row r="27" ht="15.75" customHeight="1">
      <c r="B27" s="69">
        <v>14.0</v>
      </c>
      <c r="C27" s="69" t="s">
        <v>55</v>
      </c>
      <c r="D27" s="72">
        <v>42191.0</v>
      </c>
      <c r="E27" s="73">
        <v>2.0</v>
      </c>
      <c r="F27" s="68" t="s">
        <v>510</v>
      </c>
      <c r="G27" s="69">
        <v>0.278</v>
      </c>
      <c r="H27" s="74">
        <f t="shared" si="2"/>
        <v>0.4663036887</v>
      </c>
      <c r="I27" s="74">
        <f t="shared" si="3"/>
        <v>0.9326073774</v>
      </c>
      <c r="J27" s="68"/>
      <c r="K27" s="76">
        <v>2.0</v>
      </c>
    </row>
    <row r="28" ht="15.75" customHeight="1">
      <c r="B28" s="69">
        <v>15.0</v>
      </c>
      <c r="C28" s="69" t="s">
        <v>37</v>
      </c>
      <c r="D28" s="72">
        <v>42191.0</v>
      </c>
      <c r="E28" s="73">
        <v>1.0</v>
      </c>
      <c r="F28" s="68" t="s">
        <v>510</v>
      </c>
      <c r="G28" s="69">
        <v>0.144</v>
      </c>
      <c r="H28" s="74">
        <f t="shared" si="2"/>
        <v>0.2347134315</v>
      </c>
      <c r="I28" s="74"/>
      <c r="J28" s="75">
        <f>AVERAGE(H28:H29)</f>
        <v>0.2528604292</v>
      </c>
      <c r="K28" s="76"/>
    </row>
    <row r="29" ht="15.75" customHeight="1">
      <c r="B29" s="69">
        <v>16.0</v>
      </c>
      <c r="C29" s="69" t="s">
        <v>37</v>
      </c>
      <c r="D29" s="72">
        <v>42191.0</v>
      </c>
      <c r="E29" s="73">
        <v>2.0</v>
      </c>
      <c r="F29" s="68" t="s">
        <v>510</v>
      </c>
      <c r="G29" s="69">
        <v>0.165</v>
      </c>
      <c r="H29" s="74">
        <f t="shared" si="2"/>
        <v>0.271007427</v>
      </c>
      <c r="I29" s="74"/>
      <c r="J29" s="68"/>
      <c r="K29" s="76"/>
    </row>
    <row r="30" ht="15.75" customHeight="1">
      <c r="B30" s="69">
        <v>17.0</v>
      </c>
      <c r="C30" s="69" t="s">
        <v>147</v>
      </c>
      <c r="D30" s="77">
        <v>42192.0</v>
      </c>
      <c r="E30" s="73">
        <v>1.0</v>
      </c>
      <c r="F30" s="68" t="s">
        <v>510</v>
      </c>
      <c r="G30" s="69">
        <v>0.24</v>
      </c>
      <c r="H30" s="74">
        <f t="shared" si="2"/>
        <v>0.4006288396</v>
      </c>
      <c r="I30" s="74"/>
      <c r="J30" s="75">
        <f>AVERAGE(H30:H31)</f>
        <v>0.3824818419</v>
      </c>
      <c r="K30" s="76"/>
    </row>
    <row r="31" ht="15.75" customHeight="1">
      <c r="B31" s="69">
        <v>18.0</v>
      </c>
      <c r="C31" s="69" t="s">
        <v>147</v>
      </c>
      <c r="D31" s="77">
        <v>42192.0</v>
      </c>
      <c r="E31" s="73">
        <v>2.0</v>
      </c>
      <c r="F31" s="68" t="s">
        <v>510</v>
      </c>
      <c r="G31" s="69">
        <v>0.219</v>
      </c>
      <c r="H31" s="74">
        <f t="shared" si="2"/>
        <v>0.3643348441</v>
      </c>
      <c r="I31" s="74"/>
      <c r="J31" s="68"/>
      <c r="K31" s="76"/>
    </row>
    <row r="32" ht="15.75" customHeight="1">
      <c r="B32" s="69">
        <v>19.0</v>
      </c>
      <c r="C32" s="69" t="s">
        <v>162</v>
      </c>
      <c r="D32" s="77">
        <v>42192.0</v>
      </c>
      <c r="E32" s="73">
        <v>1.0</v>
      </c>
      <c r="F32" s="68" t="s">
        <v>510</v>
      </c>
      <c r="G32" s="69">
        <v>0.221</v>
      </c>
      <c r="H32" s="74">
        <f t="shared" si="2"/>
        <v>0.3677914151</v>
      </c>
      <c r="I32" s="74"/>
      <c r="J32" s="75">
        <f>AVERAGE(H32:H33)</f>
        <v>0.3824818419</v>
      </c>
      <c r="K32" s="76"/>
    </row>
    <row r="33" ht="15.75" customHeight="1">
      <c r="B33" s="69">
        <v>20.0</v>
      </c>
      <c r="C33" s="69" t="s">
        <v>162</v>
      </c>
      <c r="D33" s="77">
        <v>42192.0</v>
      </c>
      <c r="E33" s="73">
        <v>2.0</v>
      </c>
      <c r="F33" s="68" t="s">
        <v>510</v>
      </c>
      <c r="G33" s="69">
        <v>0.238</v>
      </c>
      <c r="H33" s="74">
        <f t="shared" si="2"/>
        <v>0.3971722686</v>
      </c>
      <c r="I33" s="74"/>
      <c r="J33" s="68"/>
      <c r="K33" s="76"/>
    </row>
    <row r="34" ht="15.75" customHeight="1">
      <c r="B34" s="69">
        <v>21.0</v>
      </c>
      <c r="C34" s="69" t="s">
        <v>129</v>
      </c>
      <c r="D34" s="77">
        <v>42192.0</v>
      </c>
      <c r="E34" s="73">
        <v>1.0</v>
      </c>
      <c r="F34" s="68" t="s">
        <v>510</v>
      </c>
      <c r="G34" s="69">
        <v>0.181</v>
      </c>
      <c r="H34" s="74">
        <f t="shared" si="2"/>
        <v>0.298659995</v>
      </c>
      <c r="I34" s="74"/>
      <c r="J34" s="75">
        <f>AVERAGE(H34:H35)</f>
        <v>0.2908827103</v>
      </c>
      <c r="K34" s="76"/>
    </row>
    <row r="35" ht="15.75" customHeight="1">
      <c r="B35" s="69">
        <v>22.0</v>
      </c>
      <c r="C35" s="69" t="s">
        <v>129</v>
      </c>
      <c r="D35" s="77">
        <v>42192.0</v>
      </c>
      <c r="E35" s="73">
        <v>2.0</v>
      </c>
      <c r="F35" s="68" t="s">
        <v>510</v>
      </c>
      <c r="G35" s="69">
        <v>0.172</v>
      </c>
      <c r="H35" s="74">
        <f t="shared" si="2"/>
        <v>0.2831054255</v>
      </c>
      <c r="I35" s="74"/>
      <c r="J35" s="68"/>
      <c r="K35" s="76"/>
    </row>
    <row r="36" ht="15.75" customHeight="1">
      <c r="B36" s="69">
        <v>23.0</v>
      </c>
      <c r="C36" s="69" t="s">
        <v>365</v>
      </c>
      <c r="D36" s="77">
        <v>42192.0</v>
      </c>
      <c r="E36" s="73">
        <v>1.0</v>
      </c>
      <c r="F36" s="68" t="s">
        <v>510</v>
      </c>
      <c r="G36" s="69">
        <v>0.237</v>
      </c>
      <c r="H36" s="74">
        <f t="shared" si="2"/>
        <v>0.3954439831</v>
      </c>
      <c r="I36" s="74"/>
      <c r="J36" s="75">
        <f>AVERAGE(H36:H37)</f>
        <v>0.4170475519</v>
      </c>
      <c r="K36" s="76"/>
    </row>
    <row r="37" ht="15.75" customHeight="1">
      <c r="B37" s="69">
        <v>24.0</v>
      </c>
      <c r="C37" s="69" t="s">
        <v>365</v>
      </c>
      <c r="D37" s="77">
        <v>42192.0</v>
      </c>
      <c r="E37" s="73">
        <v>2.0</v>
      </c>
      <c r="F37" s="68" t="s">
        <v>510</v>
      </c>
      <c r="G37" s="69">
        <v>0.262</v>
      </c>
      <c r="H37" s="74">
        <f t="shared" si="2"/>
        <v>0.4386511207</v>
      </c>
      <c r="I37" s="74"/>
      <c r="J37" s="68"/>
      <c r="K37" s="76"/>
    </row>
    <row r="38" ht="15.75" customHeight="1">
      <c r="B38" s="69">
        <v>25.0</v>
      </c>
      <c r="C38" s="69" t="s">
        <v>178</v>
      </c>
      <c r="D38" s="77">
        <v>42192.0</v>
      </c>
      <c r="E38" s="73">
        <v>1.0</v>
      </c>
      <c r="F38" s="68" t="s">
        <v>510</v>
      </c>
      <c r="G38" s="69">
        <v>0.214</v>
      </c>
      <c r="H38" s="74">
        <f t="shared" si="2"/>
        <v>0.3556934166</v>
      </c>
      <c r="I38" s="74"/>
      <c r="J38" s="75">
        <f>AVERAGE(H38:H39)</f>
        <v>0.3764328426</v>
      </c>
      <c r="K38" s="76"/>
    </row>
    <row r="39" ht="15.75" customHeight="1">
      <c r="B39" s="69">
        <v>26.0</v>
      </c>
      <c r="C39" s="69" t="s">
        <v>178</v>
      </c>
      <c r="D39" s="77">
        <v>42192.0</v>
      </c>
      <c r="E39" s="73">
        <v>2.0</v>
      </c>
      <c r="F39" s="68" t="s">
        <v>510</v>
      </c>
      <c r="G39" s="69">
        <v>0.238</v>
      </c>
      <c r="H39" s="74">
        <f t="shared" si="2"/>
        <v>0.3971722686</v>
      </c>
      <c r="I39" s="74"/>
      <c r="J39" s="68"/>
      <c r="K39" s="76"/>
    </row>
    <row r="40" ht="15.75" customHeight="1">
      <c r="B40" s="69">
        <v>27.0</v>
      </c>
      <c r="C40" s="69" t="s">
        <v>184</v>
      </c>
      <c r="D40" s="77">
        <v>42192.0</v>
      </c>
      <c r="E40" s="73">
        <v>1.0</v>
      </c>
      <c r="F40" s="68" t="s">
        <v>510</v>
      </c>
      <c r="G40" s="69">
        <v>0.284</v>
      </c>
      <c r="H40" s="74">
        <f t="shared" si="2"/>
        <v>0.4766734017</v>
      </c>
      <c r="I40" s="74"/>
      <c r="J40" s="75">
        <f>AVERAGE(H40:H41)</f>
        <v>0.4663036887</v>
      </c>
      <c r="K40" s="76"/>
    </row>
    <row r="41" ht="15.75" customHeight="1">
      <c r="B41" s="69">
        <v>28.0</v>
      </c>
      <c r="C41" s="69" t="s">
        <v>184</v>
      </c>
      <c r="D41" s="77">
        <v>42192.0</v>
      </c>
      <c r="E41" s="73">
        <v>2.0</v>
      </c>
      <c r="F41" s="68" t="s">
        <v>510</v>
      </c>
      <c r="G41" s="69">
        <v>0.272</v>
      </c>
      <c r="H41" s="74">
        <f t="shared" si="2"/>
        <v>0.4559339757</v>
      </c>
      <c r="I41" s="74"/>
      <c r="J41" s="68"/>
      <c r="K41" s="76"/>
    </row>
    <row r="42" ht="15.75" customHeight="1">
      <c r="B42" s="69">
        <v>29.0</v>
      </c>
      <c r="C42" s="69" t="s">
        <v>512</v>
      </c>
      <c r="D42" s="77">
        <v>42192.0</v>
      </c>
      <c r="E42" s="73">
        <v>1.0</v>
      </c>
      <c r="F42" s="68" t="s">
        <v>510</v>
      </c>
      <c r="G42" s="69">
        <v>0.14</v>
      </c>
      <c r="H42" s="74">
        <f t="shared" si="2"/>
        <v>0.2278002895</v>
      </c>
      <c r="I42" s="74"/>
      <c r="J42" s="75">
        <f>AVERAGE(H42:H43)</f>
        <v>0.2390341452</v>
      </c>
      <c r="K42" s="76"/>
    </row>
    <row r="43" ht="15.75" customHeight="1">
      <c r="B43" s="69">
        <v>30.0</v>
      </c>
      <c r="C43" s="69" t="s">
        <v>512</v>
      </c>
      <c r="D43" s="77">
        <v>42192.0</v>
      </c>
      <c r="E43" s="73">
        <v>2.0</v>
      </c>
      <c r="F43" s="68" t="s">
        <v>510</v>
      </c>
      <c r="G43" s="69">
        <v>0.153</v>
      </c>
      <c r="H43" s="74">
        <f t="shared" si="2"/>
        <v>0.250268001</v>
      </c>
      <c r="I43" s="74"/>
      <c r="J43" s="68"/>
      <c r="K43" s="76"/>
    </row>
    <row r="44" ht="15.75" customHeight="1">
      <c r="B44" s="69">
        <v>31.0</v>
      </c>
      <c r="C44" s="69" t="s">
        <v>166</v>
      </c>
      <c r="D44" s="77">
        <v>42192.0</v>
      </c>
      <c r="E44" s="73">
        <v>1.0</v>
      </c>
      <c r="F44" s="68" t="s">
        <v>510</v>
      </c>
      <c r="G44" s="69">
        <v>0.288</v>
      </c>
      <c r="H44" s="74">
        <f t="shared" si="2"/>
        <v>0.4835865437</v>
      </c>
      <c r="I44" s="74">
        <f t="shared" ref="I44:I47" si="4">H44*K44</f>
        <v>0.9671730874</v>
      </c>
      <c r="J44" s="75">
        <f>AVERAGE(I44:I45)</f>
        <v>1.02766308</v>
      </c>
      <c r="K44" s="76">
        <v>2.0</v>
      </c>
    </row>
    <row r="45" ht="15.75" customHeight="1">
      <c r="B45" s="69">
        <v>32.0</v>
      </c>
      <c r="C45" s="69" t="s">
        <v>166</v>
      </c>
      <c r="D45" s="77">
        <v>42192.0</v>
      </c>
      <c r="E45" s="73">
        <v>2.0</v>
      </c>
      <c r="F45" s="68" t="s">
        <v>510</v>
      </c>
      <c r="G45" s="69">
        <v>0.323</v>
      </c>
      <c r="H45" s="74">
        <f t="shared" si="2"/>
        <v>0.5440765363</v>
      </c>
      <c r="I45" s="74">
        <f t="shared" si="4"/>
        <v>1.088153073</v>
      </c>
      <c r="J45" s="68"/>
      <c r="K45" s="76">
        <v>2.0</v>
      </c>
    </row>
    <row r="46" ht="15.75" customHeight="1">
      <c r="B46" s="69">
        <v>33.0</v>
      </c>
      <c r="C46" s="69" t="s">
        <v>359</v>
      </c>
      <c r="D46" s="77">
        <v>42192.0</v>
      </c>
      <c r="E46" s="73">
        <v>1.0</v>
      </c>
      <c r="F46" s="68" t="s">
        <v>510</v>
      </c>
      <c r="G46" s="69">
        <v>0.389</v>
      </c>
      <c r="H46" s="74">
        <f t="shared" si="2"/>
        <v>0.6581433794</v>
      </c>
      <c r="I46" s="74">
        <f t="shared" si="4"/>
        <v>1.316286759</v>
      </c>
      <c r="J46" s="75">
        <f>AVERAGE(I46:I47)</f>
        <v>1.366407038</v>
      </c>
      <c r="K46" s="76">
        <v>2.0</v>
      </c>
    </row>
    <row r="47" ht="15.75" customHeight="1">
      <c r="B47" s="69">
        <v>34.0</v>
      </c>
      <c r="C47" s="69" t="s">
        <v>359</v>
      </c>
      <c r="D47" s="77">
        <v>42192.0</v>
      </c>
      <c r="E47" s="73">
        <v>2.0</v>
      </c>
      <c r="F47" s="68" t="s">
        <v>510</v>
      </c>
      <c r="G47" s="69">
        <v>0.418</v>
      </c>
      <c r="H47" s="74">
        <f t="shared" si="2"/>
        <v>0.708263659</v>
      </c>
      <c r="I47" s="74">
        <f t="shared" si="4"/>
        <v>1.416527318</v>
      </c>
      <c r="J47" s="68"/>
      <c r="K47" s="76">
        <v>2.0</v>
      </c>
    </row>
    <row r="48" ht="15.75" customHeight="1">
      <c r="B48" s="69">
        <v>35.0</v>
      </c>
      <c r="C48" s="69" t="s">
        <v>205</v>
      </c>
      <c r="D48" s="77">
        <v>42193.0</v>
      </c>
      <c r="E48" s="73">
        <v>1.0</v>
      </c>
      <c r="F48" s="68" t="s">
        <v>510</v>
      </c>
      <c r="G48" s="69">
        <v>0.114</v>
      </c>
      <c r="H48" s="74">
        <f t="shared" si="2"/>
        <v>0.1828648664</v>
      </c>
      <c r="I48" s="74"/>
      <c r="J48" s="75">
        <f>AVERAGE(H48:H49)</f>
        <v>0.1742234389</v>
      </c>
      <c r="K48" s="76"/>
    </row>
    <row r="49" ht="15.75" customHeight="1">
      <c r="B49" s="69">
        <v>42.0</v>
      </c>
      <c r="C49" s="69" t="s">
        <v>205</v>
      </c>
      <c r="D49" s="77">
        <v>42193.0</v>
      </c>
      <c r="E49" s="73">
        <v>2.0</v>
      </c>
      <c r="F49" s="68" t="s">
        <v>510</v>
      </c>
      <c r="G49" s="69">
        <v>0.104</v>
      </c>
      <c r="H49" s="74">
        <f t="shared" si="2"/>
        <v>0.1655820114</v>
      </c>
      <c r="I49" s="74"/>
      <c r="J49" s="68"/>
      <c r="K49" s="76"/>
    </row>
    <row r="50" ht="15.75" customHeight="1">
      <c r="B50" s="69">
        <v>36.0</v>
      </c>
      <c r="C50" s="69" t="s">
        <v>209</v>
      </c>
      <c r="D50" s="77">
        <v>42193.0</v>
      </c>
      <c r="E50" s="73">
        <v>1.0</v>
      </c>
      <c r="F50" s="68" t="s">
        <v>510</v>
      </c>
      <c r="G50" s="69">
        <v>0.105</v>
      </c>
      <c r="H50" s="74">
        <f t="shared" si="2"/>
        <v>0.1673102969</v>
      </c>
      <c r="I50" s="74"/>
      <c r="J50" s="75">
        <f>AVERAGE(H50:H51)</f>
        <v>0.1724951534</v>
      </c>
      <c r="K50" s="76"/>
    </row>
    <row r="51" ht="15.75" customHeight="1">
      <c r="B51" s="69">
        <v>41.0</v>
      </c>
      <c r="C51" s="69" t="s">
        <v>209</v>
      </c>
      <c r="D51" s="77">
        <v>42193.0</v>
      </c>
      <c r="E51" s="73">
        <v>2.0</v>
      </c>
      <c r="F51" s="68" t="s">
        <v>510</v>
      </c>
      <c r="G51" s="69">
        <v>0.111</v>
      </c>
      <c r="H51" s="74">
        <f t="shared" si="2"/>
        <v>0.1776800099</v>
      </c>
      <c r="I51" s="74"/>
      <c r="J51" s="68"/>
      <c r="K51" s="76"/>
    </row>
    <row r="52" ht="15.75" customHeight="1">
      <c r="B52" s="69">
        <v>37.0</v>
      </c>
      <c r="C52" s="69" t="s">
        <v>201</v>
      </c>
      <c r="D52" s="77">
        <v>42193.0</v>
      </c>
      <c r="E52" s="73">
        <v>1.0</v>
      </c>
      <c r="F52" s="68" t="s">
        <v>510</v>
      </c>
      <c r="G52" s="69">
        <v>0.242</v>
      </c>
      <c r="H52" s="74">
        <f t="shared" si="2"/>
        <v>0.4040854106</v>
      </c>
      <c r="I52" s="74">
        <f t="shared" ref="I52:I53" si="5">H52*K52</f>
        <v>0.8081708213</v>
      </c>
      <c r="J52" s="75">
        <f>AVERAGE(I52:I53)</f>
        <v>0.8392799603</v>
      </c>
      <c r="K52" s="76">
        <v>2.0</v>
      </c>
    </row>
    <row r="53" ht="15.75" customHeight="1">
      <c r="B53" s="69">
        <v>40.0</v>
      </c>
      <c r="C53" s="69" t="s">
        <v>201</v>
      </c>
      <c r="D53" s="77">
        <v>42193.0</v>
      </c>
      <c r="E53" s="73">
        <v>2.0</v>
      </c>
      <c r="F53" s="68" t="s">
        <v>510</v>
      </c>
      <c r="G53" s="69">
        <v>0.26</v>
      </c>
      <c r="H53" s="74">
        <f t="shared" si="2"/>
        <v>0.4351945497</v>
      </c>
      <c r="I53" s="74">
        <f t="shared" si="5"/>
        <v>0.8703890993</v>
      </c>
      <c r="J53" s="68"/>
      <c r="K53" s="76">
        <v>2.0</v>
      </c>
    </row>
    <row r="54" ht="15.75" customHeight="1">
      <c r="B54" s="69">
        <v>38.0</v>
      </c>
      <c r="C54" s="69" t="s">
        <v>197</v>
      </c>
      <c r="D54" s="77">
        <v>42193.0</v>
      </c>
      <c r="E54" s="73">
        <v>1.0</v>
      </c>
      <c r="F54" s="68" t="s">
        <v>510</v>
      </c>
      <c r="G54" s="69">
        <v>0.157</v>
      </c>
      <c r="H54" s="74">
        <f t="shared" si="2"/>
        <v>0.257181143</v>
      </c>
      <c r="I54" s="74"/>
      <c r="J54" s="75">
        <f>AVERAGE(H54:H55)</f>
        <v>0.2347134315</v>
      </c>
      <c r="K54" s="76"/>
    </row>
    <row r="55" ht="15.75" customHeight="1">
      <c r="B55" s="69">
        <v>39.0</v>
      </c>
      <c r="C55" s="69" t="s">
        <v>197</v>
      </c>
      <c r="D55" s="77">
        <v>42193.0</v>
      </c>
      <c r="E55" s="73">
        <v>2.0</v>
      </c>
      <c r="F55" s="68" t="s">
        <v>510</v>
      </c>
      <c r="G55" s="69">
        <v>0.131</v>
      </c>
      <c r="H55" s="74">
        <f t="shared" si="2"/>
        <v>0.2122457199</v>
      </c>
      <c r="I55" s="74"/>
      <c r="J55" s="68"/>
      <c r="K55" s="76"/>
    </row>
    <row r="56" ht="15.75" customHeight="1">
      <c r="K56" s="61"/>
    </row>
    <row r="57" ht="15.75" customHeight="1">
      <c r="K57" s="61"/>
    </row>
    <row r="58" ht="15.75" customHeight="1">
      <c r="K58" s="61"/>
    </row>
    <row r="59" ht="15.75" customHeight="1">
      <c r="K59" s="61"/>
    </row>
    <row r="60" ht="15.75" customHeight="1">
      <c r="K60" s="61"/>
    </row>
    <row r="61" ht="15.75" customHeight="1">
      <c r="K61" s="61"/>
    </row>
    <row r="62" ht="15.75" customHeight="1">
      <c r="K62" s="61"/>
    </row>
    <row r="63" ht="15.75" customHeight="1">
      <c r="K63" s="61"/>
    </row>
    <row r="64" ht="15.75" customHeight="1">
      <c r="K64" s="61"/>
    </row>
    <row r="65" ht="15.75" customHeight="1">
      <c r="K65" s="61"/>
    </row>
    <row r="66" ht="15.75" customHeight="1">
      <c r="K66" s="61"/>
    </row>
    <row r="67" ht="15.75" customHeight="1">
      <c r="K67" s="61"/>
    </row>
    <row r="68" ht="15.75" customHeight="1">
      <c r="K68" s="61"/>
    </row>
    <row r="69" ht="15.75" customHeight="1">
      <c r="K69" s="61"/>
    </row>
    <row r="70" ht="15.75" customHeight="1">
      <c r="K70" s="61"/>
    </row>
    <row r="71" ht="15.75" customHeight="1">
      <c r="K71" s="61"/>
    </row>
    <row r="72" ht="15.75" customHeight="1">
      <c r="K72" s="61"/>
    </row>
    <row r="73" ht="15.75" customHeight="1">
      <c r="K73" s="61"/>
    </row>
    <row r="74" ht="15.75" customHeight="1">
      <c r="K74" s="61"/>
    </row>
    <row r="75" ht="15.75" customHeight="1">
      <c r="K75" s="61"/>
    </row>
    <row r="76" ht="15.75" customHeight="1">
      <c r="K76" s="61"/>
    </row>
    <row r="77" ht="15.75" customHeight="1">
      <c r="K77" s="61"/>
    </row>
    <row r="78" ht="15.75" customHeight="1">
      <c r="K78" s="61"/>
    </row>
    <row r="79" ht="15.75" customHeight="1">
      <c r="K79" s="61"/>
    </row>
    <row r="80" ht="15.75" customHeight="1">
      <c r="K80" s="61"/>
    </row>
    <row r="81" ht="15.75" customHeight="1">
      <c r="K81" s="61"/>
    </row>
    <row r="82" ht="15.75" customHeight="1">
      <c r="K82" s="61"/>
    </row>
    <row r="83" ht="15.75" customHeight="1">
      <c r="K83" s="61"/>
    </row>
    <row r="84" ht="15.75" customHeight="1">
      <c r="K84" s="61"/>
    </row>
    <row r="85" ht="15.75" customHeight="1">
      <c r="K85" s="61"/>
    </row>
    <row r="86" ht="15.75" customHeight="1">
      <c r="K86" s="61"/>
    </row>
    <row r="87" ht="15.75" customHeight="1">
      <c r="K87" s="61"/>
    </row>
    <row r="88" ht="15.75" customHeight="1">
      <c r="K88" s="61"/>
    </row>
    <row r="89" ht="15.75" customHeight="1">
      <c r="K89" s="61"/>
    </row>
    <row r="90" ht="15.75" customHeight="1">
      <c r="K90" s="61"/>
    </row>
    <row r="91" ht="15.75" customHeight="1">
      <c r="K91" s="61"/>
    </row>
    <row r="92" ht="15.75" customHeight="1">
      <c r="K92" s="61"/>
    </row>
    <row r="93" ht="15.75" customHeight="1">
      <c r="K93" s="61"/>
    </row>
    <row r="94" ht="15.75" customHeight="1">
      <c r="K94" s="61"/>
    </row>
    <row r="95" ht="15.75" customHeight="1">
      <c r="K95" s="61"/>
    </row>
    <row r="96" ht="15.75" customHeight="1">
      <c r="K96" s="61"/>
    </row>
    <row r="97" ht="15.75" customHeight="1">
      <c r="K97" s="61"/>
    </row>
    <row r="98" ht="15.75" customHeight="1">
      <c r="K98" s="61"/>
    </row>
    <row r="99" ht="15.75" customHeight="1">
      <c r="K99" s="61"/>
    </row>
    <row r="100" ht="15.75" customHeight="1">
      <c r="K100" s="61"/>
    </row>
    <row r="101" ht="15.75" customHeight="1">
      <c r="K101" s="61"/>
    </row>
    <row r="102" ht="15.75" customHeight="1">
      <c r="K102" s="61"/>
    </row>
    <row r="103" ht="15.75" customHeight="1">
      <c r="K103" s="61"/>
    </row>
    <row r="104" ht="15.75" customHeight="1">
      <c r="K104" s="61"/>
    </row>
    <row r="105" ht="15.75" customHeight="1">
      <c r="K105" s="61"/>
    </row>
    <row r="106" ht="15.75" customHeight="1">
      <c r="K106" s="61"/>
    </row>
    <row r="107" ht="15.75" customHeight="1">
      <c r="K107" s="61"/>
    </row>
    <row r="108" ht="15.75" customHeight="1">
      <c r="K108" s="61"/>
    </row>
    <row r="109" ht="15.75" customHeight="1">
      <c r="K109" s="61"/>
    </row>
    <row r="110" ht="15.75" customHeight="1">
      <c r="K110" s="61"/>
    </row>
    <row r="111" ht="15.75" customHeight="1">
      <c r="K111" s="61"/>
    </row>
    <row r="112" ht="15.75" customHeight="1">
      <c r="K112" s="61"/>
    </row>
    <row r="113" ht="15.75" customHeight="1">
      <c r="K113" s="61"/>
    </row>
    <row r="114" ht="15.75" customHeight="1">
      <c r="K114" s="61"/>
    </row>
    <row r="115" ht="15.75" customHeight="1">
      <c r="K115" s="61"/>
    </row>
    <row r="116" ht="15.75" customHeight="1">
      <c r="K116" s="61"/>
    </row>
    <row r="117" ht="15.75" customHeight="1">
      <c r="K117" s="61"/>
    </row>
    <row r="118" ht="15.75" customHeight="1">
      <c r="K118" s="61"/>
    </row>
    <row r="119" ht="15.75" customHeight="1">
      <c r="K119" s="61"/>
    </row>
    <row r="120" ht="15.75" customHeight="1">
      <c r="K120" s="61"/>
    </row>
    <row r="121" ht="15.75" customHeight="1">
      <c r="K121" s="61"/>
    </row>
    <row r="122" ht="15.75" customHeight="1">
      <c r="K122" s="61"/>
    </row>
    <row r="123" ht="15.75" customHeight="1">
      <c r="K123" s="61"/>
    </row>
    <row r="124" ht="15.75" customHeight="1">
      <c r="K124" s="61"/>
    </row>
    <row r="125" ht="15.75" customHeight="1">
      <c r="K125" s="61"/>
    </row>
    <row r="126" ht="15.75" customHeight="1">
      <c r="K126" s="61"/>
    </row>
    <row r="127" ht="15.75" customHeight="1">
      <c r="K127" s="61"/>
    </row>
    <row r="128" ht="15.75" customHeight="1">
      <c r="K128" s="61"/>
    </row>
    <row r="129" ht="15.75" customHeight="1">
      <c r="K129" s="61"/>
    </row>
    <row r="130" ht="15.75" customHeight="1">
      <c r="K130" s="61"/>
    </row>
    <row r="131" ht="15.75" customHeight="1">
      <c r="K131" s="61"/>
    </row>
    <row r="132" ht="15.75" customHeight="1">
      <c r="K132" s="61"/>
    </row>
    <row r="133" ht="15.75" customHeight="1">
      <c r="K133" s="61"/>
    </row>
    <row r="134" ht="15.75" customHeight="1">
      <c r="K134" s="61"/>
    </row>
    <row r="135" ht="15.75" customHeight="1">
      <c r="K135" s="61"/>
    </row>
    <row r="136" ht="15.75" customHeight="1">
      <c r="K136" s="61"/>
    </row>
    <row r="137" ht="15.75" customHeight="1">
      <c r="K137" s="61"/>
    </row>
    <row r="138" ht="15.75" customHeight="1">
      <c r="K138" s="61"/>
    </row>
    <row r="139" ht="15.75" customHeight="1">
      <c r="K139" s="61"/>
    </row>
    <row r="140" ht="15.75" customHeight="1">
      <c r="K140" s="61"/>
    </row>
    <row r="141" ht="15.75" customHeight="1">
      <c r="K141" s="61"/>
    </row>
    <row r="142" ht="15.75" customHeight="1">
      <c r="K142" s="61"/>
    </row>
    <row r="143" ht="15.75" customHeight="1">
      <c r="K143" s="61"/>
    </row>
    <row r="144" ht="15.75" customHeight="1">
      <c r="K144" s="61"/>
    </row>
    <row r="145" ht="15.75" customHeight="1">
      <c r="K145" s="61"/>
    </row>
    <row r="146" ht="15.75" customHeight="1">
      <c r="K146" s="61"/>
    </row>
    <row r="147" ht="15.75" customHeight="1">
      <c r="K147" s="61"/>
    </row>
    <row r="148" ht="15.75" customHeight="1">
      <c r="K148" s="61"/>
    </row>
    <row r="149" ht="15.75" customHeight="1">
      <c r="K149" s="61"/>
    </row>
    <row r="150" ht="15.75" customHeight="1">
      <c r="K150" s="61"/>
    </row>
    <row r="151" ht="15.75" customHeight="1">
      <c r="K151" s="61"/>
    </row>
    <row r="152" ht="15.75" customHeight="1">
      <c r="K152" s="61"/>
    </row>
    <row r="153" ht="15.75" customHeight="1">
      <c r="K153" s="61"/>
    </row>
    <row r="154" ht="15.75" customHeight="1">
      <c r="K154" s="61"/>
    </row>
    <row r="155" ht="15.75" customHeight="1">
      <c r="K155" s="61"/>
    </row>
    <row r="156" ht="15.75" customHeight="1">
      <c r="K156" s="61"/>
    </row>
    <row r="157" ht="15.75" customHeight="1">
      <c r="K157" s="61"/>
    </row>
    <row r="158" ht="15.75" customHeight="1">
      <c r="K158" s="61"/>
    </row>
    <row r="159" ht="15.75" customHeight="1">
      <c r="K159" s="61"/>
    </row>
    <row r="160" ht="15.75" customHeight="1">
      <c r="K160" s="61"/>
    </row>
    <row r="161" ht="15.75" customHeight="1">
      <c r="K161" s="61"/>
    </row>
    <row r="162" ht="15.75" customHeight="1">
      <c r="K162" s="61"/>
    </row>
    <row r="163" ht="15.75" customHeight="1">
      <c r="K163" s="61"/>
    </row>
    <row r="164" ht="15.75" customHeight="1">
      <c r="K164" s="61"/>
    </row>
    <row r="165" ht="15.75" customHeight="1">
      <c r="K165" s="61"/>
    </row>
    <row r="166" ht="15.75" customHeight="1">
      <c r="K166" s="61"/>
    </row>
    <row r="167" ht="15.75" customHeight="1">
      <c r="K167" s="61"/>
    </row>
    <row r="168" ht="15.75" customHeight="1">
      <c r="K168" s="61"/>
    </row>
    <row r="169" ht="15.75" customHeight="1">
      <c r="K169" s="61"/>
    </row>
    <row r="170" ht="15.75" customHeight="1">
      <c r="K170" s="61"/>
    </row>
    <row r="171" ht="15.75" customHeight="1">
      <c r="K171" s="61"/>
    </row>
    <row r="172" ht="15.75" customHeight="1">
      <c r="K172" s="61"/>
    </row>
    <row r="173" ht="15.75" customHeight="1">
      <c r="K173" s="61"/>
    </row>
    <row r="174" ht="15.75" customHeight="1">
      <c r="K174" s="61"/>
    </row>
    <row r="175" ht="15.75" customHeight="1">
      <c r="K175" s="61"/>
    </row>
    <row r="176" ht="15.75" customHeight="1">
      <c r="K176" s="61"/>
    </row>
    <row r="177" ht="15.75" customHeight="1">
      <c r="K177" s="61"/>
    </row>
    <row r="178" ht="15.75" customHeight="1">
      <c r="K178" s="61"/>
    </row>
    <row r="179" ht="15.75" customHeight="1">
      <c r="K179" s="61"/>
    </row>
    <row r="180" ht="15.75" customHeight="1">
      <c r="K180" s="61"/>
    </row>
    <row r="181" ht="15.75" customHeight="1">
      <c r="K181" s="61"/>
    </row>
    <row r="182" ht="15.75" customHeight="1">
      <c r="K182" s="61"/>
    </row>
    <row r="183" ht="15.75" customHeight="1">
      <c r="K183" s="61"/>
    </row>
    <row r="184" ht="15.75" customHeight="1">
      <c r="K184" s="61"/>
    </row>
    <row r="185" ht="15.75" customHeight="1">
      <c r="K185" s="61"/>
    </row>
    <row r="186" ht="15.75" customHeight="1">
      <c r="K186" s="61"/>
    </row>
    <row r="187" ht="15.75" customHeight="1">
      <c r="K187" s="61"/>
    </row>
    <row r="188" ht="15.75" customHeight="1">
      <c r="K188" s="61"/>
    </row>
    <row r="189" ht="15.75" customHeight="1">
      <c r="K189" s="61"/>
    </row>
    <row r="190" ht="15.75" customHeight="1">
      <c r="K190" s="61"/>
    </row>
    <row r="191" ht="15.75" customHeight="1">
      <c r="K191" s="61"/>
    </row>
    <row r="192" ht="15.75" customHeight="1">
      <c r="K192" s="61"/>
    </row>
    <row r="193" ht="15.75" customHeight="1">
      <c r="K193" s="61"/>
    </row>
    <row r="194" ht="15.75" customHeight="1">
      <c r="K194" s="61"/>
    </row>
    <row r="195" ht="15.75" customHeight="1">
      <c r="K195" s="61"/>
    </row>
    <row r="196" ht="15.75" customHeight="1">
      <c r="K196" s="61"/>
    </row>
    <row r="197" ht="15.75" customHeight="1">
      <c r="K197" s="61"/>
    </row>
    <row r="198" ht="15.75" customHeight="1">
      <c r="K198" s="61"/>
    </row>
    <row r="199" ht="15.75" customHeight="1">
      <c r="K199" s="61"/>
    </row>
    <row r="200" ht="15.75" customHeight="1">
      <c r="K200" s="61"/>
    </row>
    <row r="201" ht="15.75" customHeight="1">
      <c r="K201" s="61"/>
    </row>
    <row r="202" ht="15.75" customHeight="1">
      <c r="K202" s="61"/>
    </row>
    <row r="203" ht="15.75" customHeight="1">
      <c r="K203" s="61"/>
    </row>
    <row r="204" ht="15.75" customHeight="1">
      <c r="K204" s="61"/>
    </row>
    <row r="205" ht="15.75" customHeight="1">
      <c r="K205" s="61"/>
    </row>
    <row r="206" ht="15.75" customHeight="1">
      <c r="K206" s="61"/>
    </row>
    <row r="207" ht="15.75" customHeight="1">
      <c r="K207" s="61"/>
    </row>
    <row r="208" ht="15.75" customHeight="1">
      <c r="K208" s="61"/>
    </row>
    <row r="209" ht="15.75" customHeight="1">
      <c r="K209" s="61"/>
    </row>
    <row r="210" ht="15.75" customHeight="1">
      <c r="K210" s="61"/>
    </row>
    <row r="211" ht="15.75" customHeight="1">
      <c r="K211" s="61"/>
    </row>
    <row r="212" ht="15.75" customHeight="1">
      <c r="K212" s="61"/>
    </row>
    <row r="213" ht="15.75" customHeight="1">
      <c r="K213" s="61"/>
    </row>
    <row r="214" ht="15.75" customHeight="1">
      <c r="K214" s="61"/>
    </row>
    <row r="215" ht="15.75" customHeight="1">
      <c r="K215" s="61"/>
    </row>
    <row r="216" ht="15.75" customHeight="1">
      <c r="K216" s="61"/>
    </row>
    <row r="217" ht="15.75" customHeight="1">
      <c r="K217" s="61"/>
    </row>
    <row r="218" ht="15.75" customHeight="1">
      <c r="K218" s="61"/>
    </row>
    <row r="219" ht="15.75" customHeight="1">
      <c r="K219" s="61"/>
    </row>
    <row r="220" ht="15.75" customHeight="1">
      <c r="K220" s="61"/>
    </row>
    <row r="221" ht="15.75" customHeight="1">
      <c r="K221" s="61"/>
    </row>
    <row r="222" ht="15.75" customHeight="1">
      <c r="K222" s="61"/>
    </row>
    <row r="223" ht="15.75" customHeight="1">
      <c r="K223" s="61"/>
    </row>
    <row r="224" ht="15.75" customHeight="1">
      <c r="K224" s="61"/>
    </row>
    <row r="225" ht="15.75" customHeight="1">
      <c r="K225" s="61"/>
    </row>
    <row r="226" ht="15.75" customHeight="1">
      <c r="K226" s="61"/>
    </row>
    <row r="227" ht="15.75" customHeight="1">
      <c r="K227" s="61"/>
    </row>
    <row r="228" ht="15.75" customHeight="1">
      <c r="K228" s="61"/>
    </row>
    <row r="229" ht="15.75" customHeight="1">
      <c r="K229" s="61"/>
    </row>
    <row r="230" ht="15.75" customHeight="1">
      <c r="K230" s="61"/>
    </row>
    <row r="231" ht="15.75" customHeight="1">
      <c r="K231" s="61"/>
    </row>
    <row r="232" ht="15.75" customHeight="1">
      <c r="K232" s="61"/>
    </row>
    <row r="233" ht="15.75" customHeight="1">
      <c r="K233" s="61"/>
    </row>
    <row r="234" ht="15.75" customHeight="1">
      <c r="K234" s="61"/>
    </row>
    <row r="235" ht="15.75" customHeight="1">
      <c r="K235" s="61"/>
    </row>
    <row r="236" ht="15.75" customHeight="1">
      <c r="K236" s="61"/>
    </row>
    <row r="237" ht="15.75" customHeight="1">
      <c r="K237" s="61"/>
    </row>
    <row r="238" ht="15.75" customHeight="1">
      <c r="K238" s="61"/>
    </row>
    <row r="239" ht="15.75" customHeight="1">
      <c r="K239" s="61"/>
    </row>
    <row r="240" ht="15.75" customHeight="1">
      <c r="K240" s="61"/>
    </row>
    <row r="241" ht="15.75" customHeight="1">
      <c r="K241" s="61"/>
    </row>
    <row r="242" ht="15.75" customHeight="1">
      <c r="K242" s="61"/>
    </row>
    <row r="243" ht="15.75" customHeight="1">
      <c r="K243" s="61"/>
    </row>
    <row r="244" ht="15.75" customHeight="1">
      <c r="K244" s="61"/>
    </row>
    <row r="245" ht="15.75" customHeight="1">
      <c r="K245" s="61"/>
    </row>
    <row r="246" ht="15.75" customHeight="1">
      <c r="K246" s="61"/>
    </row>
    <row r="247" ht="15.75" customHeight="1">
      <c r="K247" s="61"/>
    </row>
    <row r="248" ht="15.75" customHeight="1">
      <c r="K248" s="61"/>
    </row>
    <row r="249" ht="15.75" customHeight="1">
      <c r="K249" s="61"/>
    </row>
    <row r="250" ht="15.75" customHeight="1">
      <c r="K250" s="61"/>
    </row>
    <row r="251" ht="15.75" customHeight="1">
      <c r="K251" s="61"/>
    </row>
    <row r="252" ht="15.75" customHeight="1">
      <c r="K252" s="61"/>
    </row>
    <row r="253" ht="15.75" customHeight="1">
      <c r="K253" s="61"/>
    </row>
    <row r="254" ht="15.75" customHeight="1">
      <c r="K254" s="61"/>
    </row>
    <row r="255" ht="15.75" customHeight="1">
      <c r="K255" s="61"/>
    </row>
    <row r="256" ht="15.75" customHeight="1">
      <c r="K256" s="61"/>
    </row>
    <row r="257" ht="15.75" customHeight="1">
      <c r="K257" s="61"/>
    </row>
    <row r="258" ht="15.75" customHeight="1">
      <c r="K258" s="61"/>
    </row>
    <row r="259" ht="15.75" customHeight="1">
      <c r="K259" s="61"/>
    </row>
    <row r="260" ht="15.75" customHeight="1">
      <c r="K260" s="61"/>
    </row>
    <row r="261" ht="15.75" customHeight="1">
      <c r="K261" s="61"/>
    </row>
    <row r="262" ht="15.75" customHeight="1">
      <c r="K262" s="61"/>
    </row>
    <row r="263" ht="15.75" customHeight="1">
      <c r="K263" s="61"/>
    </row>
    <row r="264" ht="15.75" customHeight="1">
      <c r="K264" s="61"/>
    </row>
    <row r="265" ht="15.75" customHeight="1">
      <c r="K265" s="61"/>
    </row>
    <row r="266" ht="15.75" customHeight="1">
      <c r="K266" s="61"/>
    </row>
    <row r="267" ht="15.75" customHeight="1">
      <c r="K267" s="61"/>
    </row>
    <row r="268" ht="15.75" customHeight="1">
      <c r="K268" s="61"/>
    </row>
    <row r="269" ht="15.75" customHeight="1">
      <c r="K269" s="61"/>
    </row>
    <row r="270" ht="15.75" customHeight="1">
      <c r="K270" s="61"/>
    </row>
    <row r="271" ht="15.75" customHeight="1">
      <c r="K271" s="61"/>
    </row>
    <row r="272" ht="15.75" customHeight="1">
      <c r="K272" s="61"/>
    </row>
    <row r="273" ht="15.75" customHeight="1">
      <c r="K273" s="61"/>
    </row>
    <row r="274" ht="15.75" customHeight="1">
      <c r="K274" s="61"/>
    </row>
    <row r="275" ht="15.75" customHeight="1">
      <c r="K275" s="61"/>
    </row>
    <row r="276" ht="15.75" customHeight="1">
      <c r="K276" s="61"/>
    </row>
    <row r="277" ht="15.75" customHeight="1">
      <c r="K277" s="61"/>
    </row>
    <row r="278" ht="15.75" customHeight="1">
      <c r="K278" s="61"/>
    </row>
    <row r="279" ht="15.75" customHeight="1">
      <c r="K279" s="61"/>
    </row>
    <row r="280" ht="15.75" customHeight="1">
      <c r="K280" s="61"/>
    </row>
    <row r="281" ht="15.75" customHeight="1">
      <c r="K281" s="61"/>
    </row>
    <row r="282" ht="15.75" customHeight="1">
      <c r="K282" s="61"/>
    </row>
    <row r="283" ht="15.75" customHeight="1">
      <c r="K283" s="61"/>
    </row>
    <row r="284" ht="15.75" customHeight="1">
      <c r="K284" s="61"/>
    </row>
    <row r="285" ht="15.75" customHeight="1">
      <c r="K285" s="61"/>
    </row>
    <row r="286" ht="15.75" customHeight="1">
      <c r="K286" s="61"/>
    </row>
    <row r="287" ht="15.75" customHeight="1">
      <c r="K287" s="61"/>
    </row>
    <row r="288" ht="15.75" customHeight="1">
      <c r="K288" s="61"/>
    </row>
    <row r="289" ht="15.75" customHeight="1">
      <c r="K289" s="61"/>
    </row>
    <row r="290" ht="15.75" customHeight="1">
      <c r="K290" s="61"/>
    </row>
    <row r="291" ht="15.75" customHeight="1">
      <c r="K291" s="61"/>
    </row>
    <row r="292" ht="15.75" customHeight="1">
      <c r="K292" s="61"/>
    </row>
    <row r="293" ht="15.75" customHeight="1">
      <c r="K293" s="61"/>
    </row>
    <row r="294" ht="15.75" customHeight="1">
      <c r="K294" s="61"/>
    </row>
    <row r="295" ht="15.75" customHeight="1">
      <c r="K295" s="61"/>
    </row>
    <row r="296" ht="15.75" customHeight="1">
      <c r="K296" s="61"/>
    </row>
    <row r="297" ht="15.75" customHeight="1">
      <c r="K297" s="61"/>
    </row>
    <row r="298" ht="15.75" customHeight="1">
      <c r="K298" s="61"/>
    </row>
    <row r="299" ht="15.75" customHeight="1">
      <c r="K299" s="61"/>
    </row>
    <row r="300" ht="15.75" customHeight="1">
      <c r="K300" s="61"/>
    </row>
    <row r="301" ht="15.75" customHeight="1">
      <c r="K301" s="61"/>
    </row>
    <row r="302" ht="15.75" customHeight="1">
      <c r="K302" s="61"/>
    </row>
    <row r="303" ht="15.75" customHeight="1">
      <c r="K303" s="61"/>
    </row>
    <row r="304" ht="15.75" customHeight="1">
      <c r="K304" s="61"/>
    </row>
    <row r="305" ht="15.75" customHeight="1">
      <c r="K305" s="61"/>
    </row>
    <row r="306" ht="15.75" customHeight="1">
      <c r="K306" s="61"/>
    </row>
    <row r="307" ht="15.75" customHeight="1">
      <c r="K307" s="61"/>
    </row>
    <row r="308" ht="15.75" customHeight="1">
      <c r="K308" s="61"/>
    </row>
    <row r="309" ht="15.75" customHeight="1">
      <c r="K309" s="61"/>
    </row>
    <row r="310" ht="15.75" customHeight="1">
      <c r="K310" s="61"/>
    </row>
    <row r="311" ht="15.75" customHeight="1">
      <c r="K311" s="61"/>
    </row>
    <row r="312" ht="15.75" customHeight="1">
      <c r="K312" s="61"/>
    </row>
    <row r="313" ht="15.75" customHeight="1">
      <c r="K313" s="61"/>
    </row>
    <row r="314" ht="15.75" customHeight="1">
      <c r="K314" s="61"/>
    </row>
    <row r="315" ht="15.75" customHeight="1">
      <c r="K315" s="61"/>
    </row>
    <row r="316" ht="15.75" customHeight="1">
      <c r="K316" s="61"/>
    </row>
    <row r="317" ht="15.75" customHeight="1">
      <c r="K317" s="61"/>
    </row>
    <row r="318" ht="15.75" customHeight="1">
      <c r="K318" s="61"/>
    </row>
    <row r="319" ht="15.75" customHeight="1">
      <c r="K319" s="61"/>
    </row>
    <row r="320" ht="15.75" customHeight="1">
      <c r="K320" s="61"/>
    </row>
    <row r="321" ht="15.75" customHeight="1">
      <c r="K321" s="61"/>
    </row>
    <row r="322" ht="15.75" customHeight="1">
      <c r="K322" s="61"/>
    </row>
    <row r="323" ht="15.75" customHeight="1">
      <c r="K323" s="61"/>
    </row>
    <row r="324" ht="15.75" customHeight="1">
      <c r="K324" s="61"/>
    </row>
    <row r="325" ht="15.75" customHeight="1">
      <c r="K325" s="61"/>
    </row>
    <row r="326" ht="15.75" customHeight="1">
      <c r="K326" s="61"/>
    </row>
    <row r="327" ht="15.75" customHeight="1">
      <c r="K327" s="61"/>
    </row>
    <row r="328" ht="15.75" customHeight="1">
      <c r="K328" s="61"/>
    </row>
    <row r="329" ht="15.75" customHeight="1">
      <c r="K329" s="61"/>
    </row>
    <row r="330" ht="15.75" customHeight="1">
      <c r="K330" s="61"/>
    </row>
    <row r="331" ht="15.75" customHeight="1">
      <c r="K331" s="61"/>
    </row>
    <row r="332" ht="15.75" customHeight="1">
      <c r="K332" s="61"/>
    </row>
    <row r="333" ht="15.75" customHeight="1">
      <c r="K333" s="61"/>
    </row>
    <row r="334" ht="15.75" customHeight="1">
      <c r="K334" s="61"/>
    </row>
    <row r="335" ht="15.75" customHeight="1">
      <c r="K335" s="61"/>
    </row>
    <row r="336" ht="15.75" customHeight="1">
      <c r="K336" s="61"/>
    </row>
    <row r="337" ht="15.75" customHeight="1">
      <c r="K337" s="61"/>
    </row>
    <row r="338" ht="15.75" customHeight="1">
      <c r="K338" s="61"/>
    </row>
    <row r="339" ht="15.75" customHeight="1">
      <c r="K339" s="61"/>
    </row>
    <row r="340" ht="15.75" customHeight="1">
      <c r="K340" s="61"/>
    </row>
    <row r="341" ht="15.75" customHeight="1">
      <c r="K341" s="61"/>
    </row>
    <row r="342" ht="15.75" customHeight="1">
      <c r="K342" s="61"/>
    </row>
    <row r="343" ht="15.75" customHeight="1">
      <c r="K343" s="61"/>
    </row>
    <row r="344" ht="15.75" customHeight="1">
      <c r="K344" s="61"/>
    </row>
    <row r="345" ht="15.75" customHeight="1">
      <c r="K345" s="61"/>
    </row>
    <row r="346" ht="15.75" customHeight="1">
      <c r="K346" s="61"/>
    </row>
    <row r="347" ht="15.75" customHeight="1">
      <c r="K347" s="61"/>
    </row>
    <row r="348" ht="15.75" customHeight="1">
      <c r="K348" s="61"/>
    </row>
    <row r="349" ht="15.75" customHeight="1">
      <c r="K349" s="61"/>
    </row>
    <row r="350" ht="15.75" customHeight="1">
      <c r="K350" s="61"/>
    </row>
    <row r="351" ht="15.75" customHeight="1">
      <c r="K351" s="61"/>
    </row>
    <row r="352" ht="15.75" customHeight="1">
      <c r="K352" s="61"/>
    </row>
    <row r="353" ht="15.75" customHeight="1">
      <c r="K353" s="61"/>
    </row>
    <row r="354" ht="15.75" customHeight="1">
      <c r="K354" s="61"/>
    </row>
    <row r="355" ht="15.75" customHeight="1">
      <c r="K355" s="61"/>
    </row>
    <row r="356" ht="15.75" customHeight="1">
      <c r="K356" s="61"/>
    </row>
    <row r="357" ht="15.75" customHeight="1">
      <c r="K357" s="61"/>
    </row>
    <row r="358" ht="15.75" customHeight="1">
      <c r="K358" s="61"/>
    </row>
    <row r="359" ht="15.75" customHeight="1">
      <c r="K359" s="61"/>
    </row>
    <row r="360" ht="15.75" customHeight="1">
      <c r="K360" s="61"/>
    </row>
    <row r="361" ht="15.75" customHeight="1">
      <c r="K361" s="61"/>
    </row>
    <row r="362" ht="15.75" customHeight="1">
      <c r="K362" s="61"/>
    </row>
    <row r="363" ht="15.75" customHeight="1">
      <c r="K363" s="61"/>
    </row>
    <row r="364" ht="15.75" customHeight="1">
      <c r="K364" s="61"/>
    </row>
    <row r="365" ht="15.75" customHeight="1">
      <c r="K365" s="61"/>
    </row>
    <row r="366" ht="15.75" customHeight="1">
      <c r="K366" s="61"/>
    </row>
    <row r="367" ht="15.75" customHeight="1">
      <c r="K367" s="61"/>
    </row>
    <row r="368" ht="15.75" customHeight="1">
      <c r="K368" s="61"/>
    </row>
    <row r="369" ht="15.75" customHeight="1">
      <c r="K369" s="61"/>
    </row>
    <row r="370" ht="15.75" customHeight="1">
      <c r="K370" s="61"/>
    </row>
    <row r="371" ht="15.75" customHeight="1">
      <c r="K371" s="61"/>
    </row>
    <row r="372" ht="15.75" customHeight="1">
      <c r="K372" s="61"/>
    </row>
    <row r="373" ht="15.75" customHeight="1">
      <c r="K373" s="61"/>
    </row>
    <row r="374" ht="15.75" customHeight="1">
      <c r="K374" s="61"/>
    </row>
    <row r="375" ht="15.75" customHeight="1">
      <c r="K375" s="61"/>
    </row>
    <row r="376" ht="15.75" customHeight="1">
      <c r="K376" s="61"/>
    </row>
    <row r="377" ht="15.75" customHeight="1">
      <c r="K377" s="61"/>
    </row>
    <row r="378" ht="15.75" customHeight="1">
      <c r="K378" s="61"/>
    </row>
    <row r="379" ht="15.75" customHeight="1">
      <c r="K379" s="61"/>
    </row>
    <row r="380" ht="15.75" customHeight="1">
      <c r="K380" s="61"/>
    </row>
    <row r="381" ht="15.75" customHeight="1">
      <c r="K381" s="61"/>
    </row>
    <row r="382" ht="15.75" customHeight="1">
      <c r="K382" s="61"/>
    </row>
    <row r="383" ht="15.75" customHeight="1">
      <c r="K383" s="61"/>
    </row>
    <row r="384" ht="15.75" customHeight="1">
      <c r="K384" s="61"/>
    </row>
    <row r="385" ht="15.75" customHeight="1">
      <c r="K385" s="61"/>
    </row>
    <row r="386" ht="15.75" customHeight="1">
      <c r="K386" s="61"/>
    </row>
    <row r="387" ht="15.75" customHeight="1">
      <c r="K387" s="61"/>
    </row>
    <row r="388" ht="15.75" customHeight="1">
      <c r="K388" s="61"/>
    </row>
    <row r="389" ht="15.75" customHeight="1">
      <c r="K389" s="61"/>
    </row>
    <row r="390" ht="15.75" customHeight="1">
      <c r="K390" s="61"/>
    </row>
    <row r="391" ht="15.75" customHeight="1">
      <c r="K391" s="61"/>
    </row>
    <row r="392" ht="15.75" customHeight="1">
      <c r="K392" s="61"/>
    </row>
    <row r="393" ht="15.75" customHeight="1">
      <c r="K393" s="61"/>
    </row>
    <row r="394" ht="15.75" customHeight="1">
      <c r="K394" s="61"/>
    </row>
    <row r="395" ht="15.75" customHeight="1">
      <c r="K395" s="61"/>
    </row>
    <row r="396" ht="15.75" customHeight="1">
      <c r="K396" s="61"/>
    </row>
    <row r="397" ht="15.75" customHeight="1">
      <c r="K397" s="61"/>
    </row>
    <row r="398" ht="15.75" customHeight="1">
      <c r="K398" s="61"/>
    </row>
    <row r="399" ht="15.75" customHeight="1">
      <c r="K399" s="61"/>
    </row>
    <row r="400" ht="15.75" customHeight="1">
      <c r="K400" s="61"/>
    </row>
    <row r="401" ht="15.75" customHeight="1">
      <c r="K401" s="61"/>
    </row>
    <row r="402" ht="15.75" customHeight="1">
      <c r="K402" s="61"/>
    </row>
    <row r="403" ht="15.75" customHeight="1">
      <c r="K403" s="61"/>
    </row>
    <row r="404" ht="15.75" customHeight="1">
      <c r="K404" s="61"/>
    </row>
    <row r="405" ht="15.75" customHeight="1">
      <c r="K405" s="61"/>
    </row>
    <row r="406" ht="15.75" customHeight="1">
      <c r="K406" s="61"/>
    </row>
    <row r="407" ht="15.75" customHeight="1">
      <c r="K407" s="61"/>
    </row>
    <row r="408" ht="15.75" customHeight="1">
      <c r="K408" s="61"/>
    </row>
    <row r="409" ht="15.75" customHeight="1">
      <c r="K409" s="61"/>
    </row>
    <row r="410" ht="15.75" customHeight="1">
      <c r="K410" s="61"/>
    </row>
    <row r="411" ht="15.75" customHeight="1">
      <c r="K411" s="61"/>
    </row>
    <row r="412" ht="15.75" customHeight="1">
      <c r="K412" s="61"/>
    </row>
    <row r="413" ht="15.75" customHeight="1">
      <c r="K413" s="61"/>
    </row>
    <row r="414" ht="15.75" customHeight="1">
      <c r="K414" s="61"/>
    </row>
    <row r="415" ht="15.75" customHeight="1">
      <c r="K415" s="61"/>
    </row>
    <row r="416" ht="15.75" customHeight="1">
      <c r="K416" s="61"/>
    </row>
    <row r="417" ht="15.75" customHeight="1">
      <c r="K417" s="61"/>
    </row>
    <row r="418" ht="15.75" customHeight="1">
      <c r="K418" s="61"/>
    </row>
    <row r="419" ht="15.75" customHeight="1">
      <c r="K419" s="61"/>
    </row>
    <row r="420" ht="15.75" customHeight="1">
      <c r="K420" s="61"/>
    </row>
    <row r="421" ht="15.75" customHeight="1">
      <c r="K421" s="61"/>
    </row>
    <row r="422" ht="15.75" customHeight="1">
      <c r="K422" s="61"/>
    </row>
    <row r="423" ht="15.75" customHeight="1">
      <c r="K423" s="61"/>
    </row>
    <row r="424" ht="15.75" customHeight="1">
      <c r="K424" s="61"/>
    </row>
    <row r="425" ht="15.75" customHeight="1">
      <c r="K425" s="61"/>
    </row>
    <row r="426" ht="15.75" customHeight="1">
      <c r="K426" s="61"/>
    </row>
    <row r="427" ht="15.75" customHeight="1">
      <c r="K427" s="61"/>
    </row>
    <row r="428" ht="15.75" customHeight="1">
      <c r="K428" s="61"/>
    </row>
    <row r="429" ht="15.75" customHeight="1">
      <c r="K429" s="61"/>
    </row>
    <row r="430" ht="15.75" customHeight="1">
      <c r="K430" s="61"/>
    </row>
    <row r="431" ht="15.75" customHeight="1">
      <c r="K431" s="61"/>
    </row>
    <row r="432" ht="15.75" customHeight="1">
      <c r="K432" s="61"/>
    </row>
    <row r="433" ht="15.75" customHeight="1">
      <c r="K433" s="61"/>
    </row>
    <row r="434" ht="15.75" customHeight="1">
      <c r="K434" s="61"/>
    </row>
    <row r="435" ht="15.75" customHeight="1">
      <c r="K435" s="61"/>
    </row>
    <row r="436" ht="15.75" customHeight="1">
      <c r="K436" s="61"/>
    </row>
    <row r="437" ht="15.75" customHeight="1">
      <c r="K437" s="61"/>
    </row>
    <row r="438" ht="15.75" customHeight="1">
      <c r="K438" s="61"/>
    </row>
    <row r="439" ht="15.75" customHeight="1">
      <c r="K439" s="61"/>
    </row>
    <row r="440" ht="15.75" customHeight="1">
      <c r="K440" s="61"/>
    </row>
    <row r="441" ht="15.75" customHeight="1">
      <c r="K441" s="61"/>
    </row>
    <row r="442" ht="15.75" customHeight="1">
      <c r="K442" s="61"/>
    </row>
    <row r="443" ht="15.75" customHeight="1">
      <c r="K443" s="61"/>
    </row>
    <row r="444" ht="15.75" customHeight="1">
      <c r="K444" s="61"/>
    </row>
    <row r="445" ht="15.75" customHeight="1">
      <c r="K445" s="61"/>
    </row>
    <row r="446" ht="15.75" customHeight="1">
      <c r="K446" s="61"/>
    </row>
    <row r="447" ht="15.75" customHeight="1">
      <c r="K447" s="61"/>
    </row>
    <row r="448" ht="15.75" customHeight="1">
      <c r="K448" s="61"/>
    </row>
    <row r="449" ht="15.75" customHeight="1">
      <c r="K449" s="61"/>
    </row>
    <row r="450" ht="15.75" customHeight="1">
      <c r="K450" s="61"/>
    </row>
    <row r="451" ht="15.75" customHeight="1">
      <c r="K451" s="61"/>
    </row>
    <row r="452" ht="15.75" customHeight="1">
      <c r="K452" s="61"/>
    </row>
    <row r="453" ht="15.75" customHeight="1">
      <c r="K453" s="61"/>
    </row>
    <row r="454" ht="15.75" customHeight="1">
      <c r="K454" s="61"/>
    </row>
    <row r="455" ht="15.75" customHeight="1">
      <c r="K455" s="61"/>
    </row>
    <row r="456" ht="15.75" customHeight="1">
      <c r="K456" s="61"/>
    </row>
    <row r="457" ht="15.75" customHeight="1">
      <c r="K457" s="61"/>
    </row>
    <row r="458" ht="15.75" customHeight="1">
      <c r="K458" s="61"/>
    </row>
    <row r="459" ht="15.75" customHeight="1">
      <c r="K459" s="61"/>
    </row>
    <row r="460" ht="15.75" customHeight="1">
      <c r="K460" s="61"/>
    </row>
    <row r="461" ht="15.75" customHeight="1">
      <c r="K461" s="61"/>
    </row>
    <row r="462" ht="15.75" customHeight="1">
      <c r="K462" s="61"/>
    </row>
    <row r="463" ht="15.75" customHeight="1">
      <c r="K463" s="61"/>
    </row>
    <row r="464" ht="15.75" customHeight="1">
      <c r="K464" s="61"/>
    </row>
    <row r="465" ht="15.75" customHeight="1">
      <c r="K465" s="61"/>
    </row>
    <row r="466" ht="15.75" customHeight="1">
      <c r="K466" s="61"/>
    </row>
    <row r="467" ht="15.75" customHeight="1">
      <c r="K467" s="61"/>
    </row>
    <row r="468" ht="15.75" customHeight="1">
      <c r="K468" s="61"/>
    </row>
    <row r="469" ht="15.75" customHeight="1">
      <c r="K469" s="61"/>
    </row>
    <row r="470" ht="15.75" customHeight="1">
      <c r="K470" s="61"/>
    </row>
    <row r="471" ht="15.75" customHeight="1">
      <c r="K471" s="61"/>
    </row>
    <row r="472" ht="15.75" customHeight="1">
      <c r="K472" s="61"/>
    </row>
    <row r="473" ht="15.75" customHeight="1">
      <c r="K473" s="61"/>
    </row>
    <row r="474" ht="15.75" customHeight="1">
      <c r="K474" s="61"/>
    </row>
    <row r="475" ht="15.75" customHeight="1">
      <c r="K475" s="61"/>
    </row>
    <row r="476" ht="15.75" customHeight="1">
      <c r="K476" s="61"/>
    </row>
    <row r="477" ht="15.75" customHeight="1">
      <c r="K477" s="61"/>
    </row>
    <row r="478" ht="15.75" customHeight="1">
      <c r="K478" s="61"/>
    </row>
    <row r="479" ht="15.75" customHeight="1">
      <c r="K479" s="61"/>
    </row>
    <row r="480" ht="15.75" customHeight="1">
      <c r="K480" s="61"/>
    </row>
    <row r="481" ht="15.75" customHeight="1">
      <c r="K481" s="61"/>
    </row>
    <row r="482" ht="15.75" customHeight="1">
      <c r="K482" s="61"/>
    </row>
    <row r="483" ht="15.75" customHeight="1">
      <c r="K483" s="61"/>
    </row>
    <row r="484" ht="15.75" customHeight="1">
      <c r="K484" s="61"/>
    </row>
    <row r="485" ht="15.75" customHeight="1">
      <c r="K485" s="61"/>
    </row>
    <row r="486" ht="15.75" customHeight="1">
      <c r="K486" s="61"/>
    </row>
    <row r="487" ht="15.75" customHeight="1">
      <c r="K487" s="61"/>
    </row>
    <row r="488" ht="15.75" customHeight="1">
      <c r="K488" s="61"/>
    </row>
    <row r="489" ht="15.75" customHeight="1">
      <c r="K489" s="61"/>
    </row>
    <row r="490" ht="15.75" customHeight="1">
      <c r="K490" s="61"/>
    </row>
    <row r="491" ht="15.75" customHeight="1">
      <c r="K491" s="61"/>
    </row>
    <row r="492" ht="15.75" customHeight="1">
      <c r="K492" s="61"/>
    </row>
    <row r="493" ht="15.75" customHeight="1">
      <c r="K493" s="61"/>
    </row>
    <row r="494" ht="15.75" customHeight="1">
      <c r="K494" s="61"/>
    </row>
    <row r="495" ht="15.75" customHeight="1">
      <c r="K495" s="61"/>
    </row>
    <row r="496" ht="15.75" customHeight="1">
      <c r="K496" s="61"/>
    </row>
    <row r="497" ht="15.75" customHeight="1">
      <c r="K497" s="61"/>
    </row>
    <row r="498" ht="15.75" customHeight="1">
      <c r="K498" s="61"/>
    </row>
    <row r="499" ht="15.75" customHeight="1">
      <c r="K499" s="61"/>
    </row>
    <row r="500" ht="15.75" customHeight="1">
      <c r="K500" s="61"/>
    </row>
    <row r="501" ht="15.75" customHeight="1">
      <c r="K501" s="61"/>
    </row>
    <row r="502" ht="15.75" customHeight="1">
      <c r="K502" s="61"/>
    </row>
    <row r="503" ht="15.75" customHeight="1">
      <c r="K503" s="61"/>
    </row>
    <row r="504" ht="15.75" customHeight="1">
      <c r="K504" s="61"/>
    </row>
    <row r="505" ht="15.75" customHeight="1">
      <c r="K505" s="61"/>
    </row>
    <row r="506" ht="15.75" customHeight="1">
      <c r="K506" s="61"/>
    </row>
    <row r="507" ht="15.75" customHeight="1">
      <c r="K507" s="61"/>
    </row>
    <row r="508" ht="15.75" customHeight="1">
      <c r="K508" s="61"/>
    </row>
    <row r="509" ht="15.75" customHeight="1">
      <c r="K509" s="61"/>
    </row>
    <row r="510" ht="15.75" customHeight="1">
      <c r="K510" s="61"/>
    </row>
    <row r="511" ht="15.75" customHeight="1">
      <c r="K511" s="61"/>
    </row>
    <row r="512" ht="15.75" customHeight="1">
      <c r="K512" s="61"/>
    </row>
    <row r="513" ht="15.75" customHeight="1">
      <c r="K513" s="61"/>
    </row>
    <row r="514" ht="15.75" customHeight="1">
      <c r="K514" s="61"/>
    </row>
    <row r="515" ht="15.75" customHeight="1">
      <c r="K515" s="61"/>
    </row>
    <row r="516" ht="15.75" customHeight="1">
      <c r="K516" s="61"/>
    </row>
    <row r="517" ht="15.75" customHeight="1">
      <c r="K517" s="61"/>
    </row>
    <row r="518" ht="15.75" customHeight="1">
      <c r="K518" s="61"/>
    </row>
    <row r="519" ht="15.75" customHeight="1">
      <c r="K519" s="61"/>
    </row>
    <row r="520" ht="15.75" customHeight="1">
      <c r="K520" s="61"/>
    </row>
    <row r="521" ht="15.75" customHeight="1">
      <c r="K521" s="61"/>
    </row>
    <row r="522" ht="15.75" customHeight="1">
      <c r="K522" s="61"/>
    </row>
    <row r="523" ht="15.75" customHeight="1">
      <c r="K523" s="61"/>
    </row>
    <row r="524" ht="15.75" customHeight="1">
      <c r="K524" s="61"/>
    </row>
    <row r="525" ht="15.75" customHeight="1">
      <c r="K525" s="61"/>
    </row>
    <row r="526" ht="15.75" customHeight="1">
      <c r="K526" s="61"/>
    </row>
    <row r="527" ht="15.75" customHeight="1">
      <c r="K527" s="61"/>
    </row>
    <row r="528" ht="15.75" customHeight="1">
      <c r="K528" s="61"/>
    </row>
    <row r="529" ht="15.75" customHeight="1">
      <c r="K529" s="61"/>
    </row>
    <row r="530" ht="15.75" customHeight="1">
      <c r="K530" s="61"/>
    </row>
    <row r="531" ht="15.75" customHeight="1">
      <c r="K531" s="61"/>
    </row>
    <row r="532" ht="15.75" customHeight="1">
      <c r="K532" s="61"/>
    </row>
    <row r="533" ht="15.75" customHeight="1">
      <c r="K533" s="61"/>
    </row>
    <row r="534" ht="15.75" customHeight="1">
      <c r="K534" s="61"/>
    </row>
    <row r="535" ht="15.75" customHeight="1">
      <c r="K535" s="61"/>
    </row>
    <row r="536" ht="15.75" customHeight="1">
      <c r="K536" s="61"/>
    </row>
    <row r="537" ht="15.75" customHeight="1">
      <c r="K537" s="61"/>
    </row>
    <row r="538" ht="15.75" customHeight="1">
      <c r="K538" s="61"/>
    </row>
    <row r="539" ht="15.75" customHeight="1">
      <c r="K539" s="61"/>
    </row>
    <row r="540" ht="15.75" customHeight="1">
      <c r="K540" s="61"/>
    </row>
    <row r="541" ht="15.75" customHeight="1">
      <c r="K541" s="61"/>
    </row>
    <row r="542" ht="15.75" customHeight="1">
      <c r="K542" s="61"/>
    </row>
    <row r="543" ht="15.75" customHeight="1">
      <c r="K543" s="61"/>
    </row>
    <row r="544" ht="15.75" customHeight="1">
      <c r="K544" s="61"/>
    </row>
    <row r="545" ht="15.75" customHeight="1">
      <c r="K545" s="61"/>
    </row>
    <row r="546" ht="15.75" customHeight="1">
      <c r="K546" s="61"/>
    </row>
    <row r="547" ht="15.75" customHeight="1">
      <c r="K547" s="61"/>
    </row>
    <row r="548" ht="15.75" customHeight="1">
      <c r="K548" s="61"/>
    </row>
    <row r="549" ht="15.75" customHeight="1">
      <c r="K549" s="61"/>
    </row>
    <row r="550" ht="15.75" customHeight="1">
      <c r="K550" s="61"/>
    </row>
    <row r="551" ht="15.75" customHeight="1">
      <c r="K551" s="61"/>
    </row>
    <row r="552" ht="15.75" customHeight="1">
      <c r="K552" s="61"/>
    </row>
    <row r="553" ht="15.75" customHeight="1">
      <c r="K553" s="61"/>
    </row>
    <row r="554" ht="15.75" customHeight="1">
      <c r="K554" s="61"/>
    </row>
    <row r="555" ht="15.75" customHeight="1">
      <c r="K555" s="61"/>
    </row>
    <row r="556" ht="15.75" customHeight="1">
      <c r="K556" s="61"/>
    </row>
    <row r="557" ht="15.75" customHeight="1">
      <c r="K557" s="61"/>
    </row>
    <row r="558" ht="15.75" customHeight="1">
      <c r="K558" s="61"/>
    </row>
    <row r="559" ht="15.75" customHeight="1">
      <c r="K559" s="61"/>
    </row>
    <row r="560" ht="15.75" customHeight="1">
      <c r="K560" s="61"/>
    </row>
    <row r="561" ht="15.75" customHeight="1">
      <c r="K561" s="61"/>
    </row>
    <row r="562" ht="15.75" customHeight="1">
      <c r="K562" s="61"/>
    </row>
    <row r="563" ht="15.75" customHeight="1">
      <c r="K563" s="61"/>
    </row>
    <row r="564" ht="15.75" customHeight="1">
      <c r="K564" s="61"/>
    </row>
    <row r="565" ht="15.75" customHeight="1">
      <c r="K565" s="61"/>
    </row>
    <row r="566" ht="15.75" customHeight="1">
      <c r="K566" s="61"/>
    </row>
    <row r="567" ht="15.75" customHeight="1">
      <c r="K567" s="61"/>
    </row>
    <row r="568" ht="15.75" customHeight="1">
      <c r="K568" s="61"/>
    </row>
    <row r="569" ht="15.75" customHeight="1">
      <c r="K569" s="61"/>
    </row>
    <row r="570" ht="15.75" customHeight="1">
      <c r="K570" s="61"/>
    </row>
    <row r="571" ht="15.75" customHeight="1">
      <c r="K571" s="61"/>
    </row>
    <row r="572" ht="15.75" customHeight="1">
      <c r="K572" s="61"/>
    </row>
    <row r="573" ht="15.75" customHeight="1">
      <c r="K573" s="61"/>
    </row>
    <row r="574" ht="15.75" customHeight="1">
      <c r="K574" s="61"/>
    </row>
    <row r="575" ht="15.75" customHeight="1">
      <c r="K575" s="61"/>
    </row>
    <row r="576" ht="15.75" customHeight="1">
      <c r="K576" s="61"/>
    </row>
    <row r="577" ht="15.75" customHeight="1">
      <c r="K577" s="61"/>
    </row>
    <row r="578" ht="15.75" customHeight="1">
      <c r="K578" s="61"/>
    </row>
    <row r="579" ht="15.75" customHeight="1">
      <c r="K579" s="61"/>
    </row>
    <row r="580" ht="15.75" customHeight="1">
      <c r="K580" s="61"/>
    </row>
    <row r="581" ht="15.75" customHeight="1">
      <c r="K581" s="61"/>
    </row>
    <row r="582" ht="15.75" customHeight="1">
      <c r="K582" s="61"/>
    </row>
    <row r="583" ht="15.75" customHeight="1">
      <c r="K583" s="61"/>
    </row>
    <row r="584" ht="15.75" customHeight="1">
      <c r="K584" s="61"/>
    </row>
    <row r="585" ht="15.75" customHeight="1">
      <c r="K585" s="61"/>
    </row>
    <row r="586" ht="15.75" customHeight="1">
      <c r="K586" s="61"/>
    </row>
    <row r="587" ht="15.75" customHeight="1">
      <c r="K587" s="61"/>
    </row>
    <row r="588" ht="15.75" customHeight="1">
      <c r="K588" s="61"/>
    </row>
    <row r="589" ht="15.75" customHeight="1">
      <c r="K589" s="61"/>
    </row>
    <row r="590" ht="15.75" customHeight="1">
      <c r="K590" s="61"/>
    </row>
    <row r="591" ht="15.75" customHeight="1">
      <c r="K591" s="61"/>
    </row>
    <row r="592" ht="15.75" customHeight="1">
      <c r="K592" s="61"/>
    </row>
    <row r="593" ht="15.75" customHeight="1">
      <c r="K593" s="61"/>
    </row>
    <row r="594" ht="15.75" customHeight="1">
      <c r="K594" s="61"/>
    </row>
    <row r="595" ht="15.75" customHeight="1">
      <c r="K595" s="61"/>
    </row>
    <row r="596" ht="15.75" customHeight="1">
      <c r="K596" s="61"/>
    </row>
    <row r="597" ht="15.75" customHeight="1">
      <c r="K597" s="61"/>
    </row>
    <row r="598" ht="15.75" customHeight="1">
      <c r="K598" s="61"/>
    </row>
    <row r="599" ht="15.75" customHeight="1">
      <c r="K599" s="61"/>
    </row>
    <row r="600" ht="15.75" customHeight="1">
      <c r="K600" s="61"/>
    </row>
    <row r="601" ht="15.75" customHeight="1">
      <c r="K601" s="61"/>
    </row>
    <row r="602" ht="15.75" customHeight="1">
      <c r="K602" s="61"/>
    </row>
    <row r="603" ht="15.75" customHeight="1">
      <c r="K603" s="61"/>
    </row>
    <row r="604" ht="15.75" customHeight="1">
      <c r="K604" s="61"/>
    </row>
    <row r="605" ht="15.75" customHeight="1">
      <c r="K605" s="61"/>
    </row>
    <row r="606" ht="15.75" customHeight="1">
      <c r="K606" s="61"/>
    </row>
    <row r="607" ht="15.75" customHeight="1">
      <c r="K607" s="61"/>
    </row>
    <row r="608" ht="15.75" customHeight="1">
      <c r="K608" s="61"/>
    </row>
    <row r="609" ht="15.75" customHeight="1">
      <c r="K609" s="61"/>
    </row>
    <row r="610" ht="15.75" customHeight="1">
      <c r="K610" s="61"/>
    </row>
    <row r="611" ht="15.75" customHeight="1">
      <c r="K611" s="61"/>
    </row>
    <row r="612" ht="15.75" customHeight="1">
      <c r="K612" s="61"/>
    </row>
    <row r="613" ht="15.75" customHeight="1">
      <c r="K613" s="61"/>
    </row>
    <row r="614" ht="15.75" customHeight="1">
      <c r="K614" s="61"/>
    </row>
    <row r="615" ht="15.75" customHeight="1">
      <c r="K615" s="61"/>
    </row>
    <row r="616" ht="15.75" customHeight="1">
      <c r="K616" s="61"/>
    </row>
    <row r="617" ht="15.75" customHeight="1">
      <c r="K617" s="61"/>
    </row>
    <row r="618" ht="15.75" customHeight="1">
      <c r="K618" s="61"/>
    </row>
    <row r="619" ht="15.75" customHeight="1">
      <c r="K619" s="61"/>
    </row>
    <row r="620" ht="15.75" customHeight="1">
      <c r="K620" s="61"/>
    </row>
    <row r="621" ht="15.75" customHeight="1">
      <c r="K621" s="61"/>
    </row>
    <row r="622" ht="15.75" customHeight="1">
      <c r="K622" s="61"/>
    </row>
    <row r="623" ht="15.75" customHeight="1">
      <c r="K623" s="61"/>
    </row>
    <row r="624" ht="15.75" customHeight="1">
      <c r="K624" s="61"/>
    </row>
    <row r="625" ht="15.75" customHeight="1">
      <c r="K625" s="61"/>
    </row>
    <row r="626" ht="15.75" customHeight="1">
      <c r="K626" s="61"/>
    </row>
    <row r="627" ht="15.75" customHeight="1">
      <c r="K627" s="61"/>
    </row>
    <row r="628" ht="15.75" customHeight="1">
      <c r="K628" s="61"/>
    </row>
    <row r="629" ht="15.75" customHeight="1">
      <c r="K629" s="61"/>
    </row>
    <row r="630" ht="15.75" customHeight="1">
      <c r="K630" s="61"/>
    </row>
    <row r="631" ht="15.75" customHeight="1">
      <c r="K631" s="61"/>
    </row>
    <row r="632" ht="15.75" customHeight="1">
      <c r="K632" s="61"/>
    </row>
    <row r="633" ht="15.75" customHeight="1">
      <c r="K633" s="61"/>
    </row>
    <row r="634" ht="15.75" customHeight="1">
      <c r="K634" s="61"/>
    </row>
    <row r="635" ht="15.75" customHeight="1">
      <c r="K635" s="61"/>
    </row>
    <row r="636" ht="15.75" customHeight="1">
      <c r="K636" s="61"/>
    </row>
    <row r="637" ht="15.75" customHeight="1">
      <c r="K637" s="61"/>
    </row>
    <row r="638" ht="15.75" customHeight="1">
      <c r="K638" s="61"/>
    </row>
    <row r="639" ht="15.75" customHeight="1">
      <c r="K639" s="61"/>
    </row>
    <row r="640" ht="15.75" customHeight="1">
      <c r="K640" s="61"/>
    </row>
    <row r="641" ht="15.75" customHeight="1">
      <c r="K641" s="61"/>
    </row>
    <row r="642" ht="15.75" customHeight="1">
      <c r="K642" s="61"/>
    </row>
    <row r="643" ht="15.75" customHeight="1">
      <c r="K643" s="61"/>
    </row>
    <row r="644" ht="15.75" customHeight="1">
      <c r="K644" s="61"/>
    </row>
    <row r="645" ht="15.75" customHeight="1">
      <c r="K645" s="61"/>
    </row>
    <row r="646" ht="15.75" customHeight="1">
      <c r="K646" s="61"/>
    </row>
    <row r="647" ht="15.75" customHeight="1">
      <c r="K647" s="61"/>
    </row>
    <row r="648" ht="15.75" customHeight="1">
      <c r="K648" s="61"/>
    </row>
    <row r="649" ht="15.75" customHeight="1">
      <c r="K649" s="61"/>
    </row>
    <row r="650" ht="15.75" customHeight="1">
      <c r="K650" s="61"/>
    </row>
    <row r="651" ht="15.75" customHeight="1">
      <c r="K651" s="61"/>
    </row>
    <row r="652" ht="15.75" customHeight="1">
      <c r="K652" s="61"/>
    </row>
    <row r="653" ht="15.75" customHeight="1">
      <c r="K653" s="61"/>
    </row>
    <row r="654" ht="15.75" customHeight="1">
      <c r="K654" s="61"/>
    </row>
    <row r="655" ht="15.75" customHeight="1">
      <c r="K655" s="61"/>
    </row>
    <row r="656" ht="15.75" customHeight="1">
      <c r="K656" s="61"/>
    </row>
    <row r="657" ht="15.75" customHeight="1">
      <c r="K657" s="61"/>
    </row>
    <row r="658" ht="15.75" customHeight="1">
      <c r="K658" s="61"/>
    </row>
    <row r="659" ht="15.75" customHeight="1">
      <c r="K659" s="61"/>
    </row>
    <row r="660" ht="15.75" customHeight="1">
      <c r="K660" s="61"/>
    </row>
    <row r="661" ht="15.75" customHeight="1">
      <c r="K661" s="61"/>
    </row>
    <row r="662" ht="15.75" customHeight="1">
      <c r="K662" s="61"/>
    </row>
    <row r="663" ht="15.75" customHeight="1">
      <c r="K663" s="61"/>
    </row>
    <row r="664" ht="15.75" customHeight="1">
      <c r="K664" s="61"/>
    </row>
    <row r="665" ht="15.75" customHeight="1">
      <c r="K665" s="61"/>
    </row>
    <row r="666" ht="15.75" customHeight="1">
      <c r="K666" s="61"/>
    </row>
    <row r="667" ht="15.75" customHeight="1">
      <c r="K667" s="61"/>
    </row>
    <row r="668" ht="15.75" customHeight="1">
      <c r="K668" s="61"/>
    </row>
    <row r="669" ht="15.75" customHeight="1">
      <c r="K669" s="61"/>
    </row>
    <row r="670" ht="15.75" customHeight="1">
      <c r="K670" s="61"/>
    </row>
    <row r="671" ht="15.75" customHeight="1">
      <c r="K671" s="61"/>
    </row>
    <row r="672" ht="15.75" customHeight="1">
      <c r="K672" s="61"/>
    </row>
    <row r="673" ht="15.75" customHeight="1">
      <c r="K673" s="61"/>
    </row>
    <row r="674" ht="15.75" customHeight="1">
      <c r="K674" s="61"/>
    </row>
    <row r="675" ht="15.75" customHeight="1">
      <c r="K675" s="61"/>
    </row>
    <row r="676" ht="15.75" customHeight="1">
      <c r="K676" s="61"/>
    </row>
    <row r="677" ht="15.75" customHeight="1">
      <c r="K677" s="61"/>
    </row>
    <row r="678" ht="15.75" customHeight="1">
      <c r="K678" s="61"/>
    </row>
    <row r="679" ht="15.75" customHeight="1">
      <c r="K679" s="61"/>
    </row>
    <row r="680" ht="15.75" customHeight="1">
      <c r="K680" s="61"/>
    </row>
    <row r="681" ht="15.75" customHeight="1">
      <c r="K681" s="61"/>
    </row>
    <row r="682" ht="15.75" customHeight="1">
      <c r="K682" s="61"/>
    </row>
    <row r="683" ht="15.75" customHeight="1">
      <c r="K683" s="61"/>
    </row>
    <row r="684" ht="15.75" customHeight="1">
      <c r="K684" s="61"/>
    </row>
    <row r="685" ht="15.75" customHeight="1">
      <c r="K685" s="61"/>
    </row>
    <row r="686" ht="15.75" customHeight="1">
      <c r="K686" s="61"/>
    </row>
    <row r="687" ht="15.75" customHeight="1">
      <c r="K687" s="61"/>
    </row>
    <row r="688" ht="15.75" customHeight="1">
      <c r="K688" s="61"/>
    </row>
    <row r="689" ht="15.75" customHeight="1">
      <c r="K689" s="61"/>
    </row>
    <row r="690" ht="15.75" customHeight="1">
      <c r="K690" s="61"/>
    </row>
    <row r="691" ht="15.75" customHeight="1">
      <c r="K691" s="61"/>
    </row>
    <row r="692" ht="15.75" customHeight="1">
      <c r="K692" s="61"/>
    </row>
    <row r="693" ht="15.75" customHeight="1">
      <c r="K693" s="61"/>
    </row>
    <row r="694" ht="15.75" customHeight="1">
      <c r="K694" s="61"/>
    </row>
    <row r="695" ht="15.75" customHeight="1">
      <c r="K695" s="61"/>
    </row>
    <row r="696" ht="15.75" customHeight="1">
      <c r="K696" s="61"/>
    </row>
    <row r="697" ht="15.75" customHeight="1">
      <c r="K697" s="61"/>
    </row>
    <row r="698" ht="15.75" customHeight="1">
      <c r="K698" s="61"/>
    </row>
    <row r="699" ht="15.75" customHeight="1">
      <c r="K699" s="61"/>
    </row>
    <row r="700" ht="15.75" customHeight="1">
      <c r="K700" s="61"/>
    </row>
    <row r="701" ht="15.75" customHeight="1">
      <c r="K701" s="61"/>
    </row>
    <row r="702" ht="15.75" customHeight="1">
      <c r="K702" s="61"/>
    </row>
    <row r="703" ht="15.75" customHeight="1">
      <c r="K703" s="61"/>
    </row>
    <row r="704" ht="15.75" customHeight="1">
      <c r="K704" s="61"/>
    </row>
    <row r="705" ht="15.75" customHeight="1">
      <c r="K705" s="61"/>
    </row>
    <row r="706" ht="15.75" customHeight="1">
      <c r="K706" s="61"/>
    </row>
    <row r="707" ht="15.75" customHeight="1">
      <c r="K707" s="61"/>
    </row>
    <row r="708" ht="15.75" customHeight="1">
      <c r="K708" s="61"/>
    </row>
    <row r="709" ht="15.75" customHeight="1">
      <c r="K709" s="61"/>
    </row>
    <row r="710" ht="15.75" customHeight="1">
      <c r="K710" s="61"/>
    </row>
    <row r="711" ht="15.75" customHeight="1">
      <c r="K711" s="61"/>
    </row>
    <row r="712" ht="15.75" customHeight="1">
      <c r="K712" s="61"/>
    </row>
    <row r="713" ht="15.75" customHeight="1">
      <c r="K713" s="61"/>
    </row>
    <row r="714" ht="15.75" customHeight="1">
      <c r="K714" s="61"/>
    </row>
    <row r="715" ht="15.75" customHeight="1">
      <c r="K715" s="61"/>
    </row>
    <row r="716" ht="15.75" customHeight="1">
      <c r="K716" s="61"/>
    </row>
    <row r="717" ht="15.75" customHeight="1">
      <c r="K717" s="61"/>
    </row>
    <row r="718" ht="15.75" customHeight="1">
      <c r="K718" s="61"/>
    </row>
    <row r="719" ht="15.75" customHeight="1">
      <c r="K719" s="61"/>
    </row>
    <row r="720" ht="15.75" customHeight="1">
      <c r="K720" s="61"/>
    </row>
    <row r="721" ht="15.75" customHeight="1">
      <c r="K721" s="61"/>
    </row>
    <row r="722" ht="15.75" customHeight="1">
      <c r="K722" s="61"/>
    </row>
    <row r="723" ht="15.75" customHeight="1">
      <c r="K723" s="61"/>
    </row>
    <row r="724" ht="15.75" customHeight="1">
      <c r="K724" s="61"/>
    </row>
    <row r="725" ht="15.75" customHeight="1">
      <c r="K725" s="61"/>
    </row>
    <row r="726" ht="15.75" customHeight="1">
      <c r="K726" s="61"/>
    </row>
    <row r="727" ht="15.75" customHeight="1">
      <c r="K727" s="61"/>
    </row>
    <row r="728" ht="15.75" customHeight="1">
      <c r="K728" s="61"/>
    </row>
    <row r="729" ht="15.75" customHeight="1">
      <c r="K729" s="61"/>
    </row>
    <row r="730" ht="15.75" customHeight="1">
      <c r="K730" s="61"/>
    </row>
    <row r="731" ht="15.75" customHeight="1">
      <c r="K731" s="61"/>
    </row>
    <row r="732" ht="15.75" customHeight="1">
      <c r="K732" s="61"/>
    </row>
    <row r="733" ht="15.75" customHeight="1">
      <c r="K733" s="61"/>
    </row>
    <row r="734" ht="15.75" customHeight="1">
      <c r="K734" s="61"/>
    </row>
    <row r="735" ht="15.75" customHeight="1">
      <c r="K735" s="61"/>
    </row>
    <row r="736" ht="15.75" customHeight="1">
      <c r="K736" s="61"/>
    </row>
    <row r="737" ht="15.75" customHeight="1">
      <c r="K737" s="61"/>
    </row>
    <row r="738" ht="15.75" customHeight="1">
      <c r="K738" s="61"/>
    </row>
    <row r="739" ht="15.75" customHeight="1">
      <c r="K739" s="61"/>
    </row>
    <row r="740" ht="15.75" customHeight="1">
      <c r="K740" s="61"/>
    </row>
    <row r="741" ht="15.75" customHeight="1">
      <c r="K741" s="61"/>
    </row>
    <row r="742" ht="15.75" customHeight="1">
      <c r="K742" s="61"/>
    </row>
    <row r="743" ht="15.75" customHeight="1">
      <c r="K743" s="61"/>
    </row>
    <row r="744" ht="15.75" customHeight="1">
      <c r="K744" s="61"/>
    </row>
    <row r="745" ht="15.75" customHeight="1">
      <c r="K745" s="61"/>
    </row>
    <row r="746" ht="15.75" customHeight="1">
      <c r="K746" s="61"/>
    </row>
    <row r="747" ht="15.75" customHeight="1">
      <c r="K747" s="61"/>
    </row>
    <row r="748" ht="15.75" customHeight="1">
      <c r="K748" s="61"/>
    </row>
    <row r="749" ht="15.75" customHeight="1">
      <c r="K749" s="61"/>
    </row>
    <row r="750" ht="15.75" customHeight="1">
      <c r="K750" s="61"/>
    </row>
    <row r="751" ht="15.75" customHeight="1">
      <c r="K751" s="61"/>
    </row>
    <row r="752" ht="15.75" customHeight="1">
      <c r="K752" s="61"/>
    </row>
    <row r="753" ht="15.75" customHeight="1">
      <c r="K753" s="61"/>
    </row>
    <row r="754" ht="15.75" customHeight="1">
      <c r="K754" s="61"/>
    </row>
    <row r="755" ht="15.75" customHeight="1">
      <c r="K755" s="61"/>
    </row>
    <row r="756" ht="15.75" customHeight="1">
      <c r="K756" s="61"/>
    </row>
    <row r="757" ht="15.75" customHeight="1">
      <c r="K757" s="61"/>
    </row>
    <row r="758" ht="15.75" customHeight="1">
      <c r="K758" s="61"/>
    </row>
    <row r="759" ht="15.75" customHeight="1">
      <c r="K759" s="61"/>
    </row>
    <row r="760" ht="15.75" customHeight="1">
      <c r="K760" s="61"/>
    </row>
    <row r="761" ht="15.75" customHeight="1">
      <c r="K761" s="61"/>
    </row>
    <row r="762" ht="15.75" customHeight="1">
      <c r="K762" s="61"/>
    </row>
    <row r="763" ht="15.75" customHeight="1">
      <c r="K763" s="61"/>
    </row>
    <row r="764" ht="15.75" customHeight="1">
      <c r="K764" s="61"/>
    </row>
    <row r="765" ht="15.75" customHeight="1">
      <c r="K765" s="61"/>
    </row>
    <row r="766" ht="15.75" customHeight="1">
      <c r="K766" s="61"/>
    </row>
    <row r="767" ht="15.75" customHeight="1">
      <c r="K767" s="61"/>
    </row>
    <row r="768" ht="15.75" customHeight="1">
      <c r="K768" s="61"/>
    </row>
    <row r="769" ht="15.75" customHeight="1">
      <c r="K769" s="61"/>
    </row>
    <row r="770" ht="15.75" customHeight="1">
      <c r="K770" s="61"/>
    </row>
    <row r="771" ht="15.75" customHeight="1">
      <c r="K771" s="61"/>
    </row>
    <row r="772" ht="15.75" customHeight="1">
      <c r="K772" s="61"/>
    </row>
    <row r="773" ht="15.75" customHeight="1">
      <c r="K773" s="61"/>
    </row>
    <row r="774" ht="15.75" customHeight="1">
      <c r="K774" s="61"/>
    </row>
    <row r="775" ht="15.75" customHeight="1">
      <c r="K775" s="61"/>
    </row>
    <row r="776" ht="15.75" customHeight="1">
      <c r="K776" s="61"/>
    </row>
    <row r="777" ht="15.75" customHeight="1">
      <c r="K777" s="61"/>
    </row>
    <row r="778" ht="15.75" customHeight="1">
      <c r="K778" s="61"/>
    </row>
    <row r="779" ht="15.75" customHeight="1">
      <c r="K779" s="61"/>
    </row>
    <row r="780" ht="15.75" customHeight="1">
      <c r="K780" s="61"/>
    </row>
    <row r="781" ht="15.75" customHeight="1">
      <c r="K781" s="61"/>
    </row>
    <row r="782" ht="15.75" customHeight="1">
      <c r="K782" s="61"/>
    </row>
    <row r="783" ht="15.75" customHeight="1">
      <c r="K783" s="61"/>
    </row>
    <row r="784" ht="15.75" customHeight="1">
      <c r="K784" s="61"/>
    </row>
    <row r="785" ht="15.75" customHeight="1">
      <c r="K785" s="61"/>
    </row>
    <row r="786" ht="15.75" customHeight="1">
      <c r="K786" s="61"/>
    </row>
    <row r="787" ht="15.75" customHeight="1">
      <c r="K787" s="61"/>
    </row>
    <row r="788" ht="15.75" customHeight="1">
      <c r="K788" s="61"/>
    </row>
    <row r="789" ht="15.75" customHeight="1">
      <c r="K789" s="61"/>
    </row>
    <row r="790" ht="15.75" customHeight="1">
      <c r="K790" s="61"/>
    </row>
    <row r="791" ht="15.75" customHeight="1">
      <c r="K791" s="61"/>
    </row>
    <row r="792" ht="15.75" customHeight="1">
      <c r="K792" s="61"/>
    </row>
    <row r="793" ht="15.75" customHeight="1">
      <c r="K793" s="61"/>
    </row>
    <row r="794" ht="15.75" customHeight="1">
      <c r="K794" s="61"/>
    </row>
    <row r="795" ht="15.75" customHeight="1">
      <c r="K795" s="61"/>
    </row>
    <row r="796" ht="15.75" customHeight="1">
      <c r="K796" s="61"/>
    </row>
    <row r="797" ht="15.75" customHeight="1">
      <c r="K797" s="61"/>
    </row>
    <row r="798" ht="15.75" customHeight="1">
      <c r="K798" s="61"/>
    </row>
    <row r="799" ht="15.75" customHeight="1">
      <c r="K799" s="61"/>
    </row>
    <row r="800" ht="15.75" customHeight="1">
      <c r="K800" s="61"/>
    </row>
    <row r="801" ht="15.75" customHeight="1">
      <c r="K801" s="61"/>
    </row>
    <row r="802" ht="15.75" customHeight="1">
      <c r="K802" s="61"/>
    </row>
    <row r="803" ht="15.75" customHeight="1">
      <c r="K803" s="61"/>
    </row>
    <row r="804" ht="15.75" customHeight="1">
      <c r="K804" s="61"/>
    </row>
    <row r="805" ht="15.75" customHeight="1">
      <c r="K805" s="61"/>
    </row>
    <row r="806" ht="15.75" customHeight="1">
      <c r="K806" s="61"/>
    </row>
    <row r="807" ht="15.75" customHeight="1">
      <c r="K807" s="61"/>
    </row>
    <row r="808" ht="15.75" customHeight="1">
      <c r="K808" s="61"/>
    </row>
    <row r="809" ht="15.75" customHeight="1">
      <c r="K809" s="61"/>
    </row>
    <row r="810" ht="15.75" customHeight="1">
      <c r="K810" s="61"/>
    </row>
    <row r="811" ht="15.75" customHeight="1">
      <c r="K811" s="61"/>
    </row>
    <row r="812" ht="15.75" customHeight="1">
      <c r="K812" s="61"/>
    </row>
    <row r="813" ht="15.75" customHeight="1">
      <c r="K813" s="61"/>
    </row>
    <row r="814" ht="15.75" customHeight="1">
      <c r="K814" s="61"/>
    </row>
    <row r="815" ht="15.75" customHeight="1">
      <c r="K815" s="61"/>
    </row>
    <row r="816" ht="15.75" customHeight="1">
      <c r="K816" s="61"/>
    </row>
    <row r="817" ht="15.75" customHeight="1">
      <c r="K817" s="61"/>
    </row>
    <row r="818" ht="15.75" customHeight="1">
      <c r="K818" s="61"/>
    </row>
    <row r="819" ht="15.75" customHeight="1">
      <c r="K819" s="61"/>
    </row>
    <row r="820" ht="15.75" customHeight="1">
      <c r="K820" s="61"/>
    </row>
    <row r="821" ht="15.75" customHeight="1">
      <c r="K821" s="61"/>
    </row>
    <row r="822" ht="15.75" customHeight="1">
      <c r="K822" s="61"/>
    </row>
    <row r="823" ht="15.75" customHeight="1">
      <c r="K823" s="61"/>
    </row>
    <row r="824" ht="15.75" customHeight="1">
      <c r="K824" s="61"/>
    </row>
    <row r="825" ht="15.75" customHeight="1">
      <c r="K825" s="61"/>
    </row>
    <row r="826" ht="15.75" customHeight="1">
      <c r="K826" s="61"/>
    </row>
    <row r="827" ht="15.75" customHeight="1">
      <c r="K827" s="61"/>
    </row>
    <row r="828" ht="15.75" customHeight="1">
      <c r="K828" s="61"/>
    </row>
    <row r="829" ht="15.75" customHeight="1">
      <c r="K829" s="61"/>
    </row>
    <row r="830" ht="15.75" customHeight="1">
      <c r="K830" s="61"/>
    </row>
    <row r="831" ht="15.75" customHeight="1">
      <c r="K831" s="61"/>
    </row>
    <row r="832" ht="15.75" customHeight="1">
      <c r="K832" s="61"/>
    </row>
    <row r="833" ht="15.75" customHeight="1">
      <c r="K833" s="61"/>
    </row>
    <row r="834" ht="15.75" customHeight="1">
      <c r="K834" s="61"/>
    </row>
    <row r="835" ht="15.75" customHeight="1">
      <c r="K835" s="61"/>
    </row>
    <row r="836" ht="15.75" customHeight="1">
      <c r="K836" s="61"/>
    </row>
    <row r="837" ht="15.75" customHeight="1">
      <c r="K837" s="61"/>
    </row>
    <row r="838" ht="15.75" customHeight="1">
      <c r="K838" s="61"/>
    </row>
    <row r="839" ht="15.75" customHeight="1">
      <c r="K839" s="61"/>
    </row>
    <row r="840" ht="15.75" customHeight="1">
      <c r="K840" s="61"/>
    </row>
    <row r="841" ht="15.75" customHeight="1">
      <c r="K841" s="61"/>
    </row>
    <row r="842" ht="15.75" customHeight="1">
      <c r="K842" s="61"/>
    </row>
    <row r="843" ht="15.75" customHeight="1">
      <c r="K843" s="61"/>
    </row>
    <row r="844" ht="15.75" customHeight="1">
      <c r="K844" s="61"/>
    </row>
    <row r="845" ht="15.75" customHeight="1">
      <c r="K845" s="61"/>
    </row>
    <row r="846" ht="15.75" customHeight="1">
      <c r="K846" s="61"/>
    </row>
    <row r="847" ht="15.75" customHeight="1">
      <c r="K847" s="61"/>
    </row>
    <row r="848" ht="15.75" customHeight="1">
      <c r="K848" s="61"/>
    </row>
    <row r="849" ht="15.75" customHeight="1">
      <c r="K849" s="61"/>
    </row>
    <row r="850" ht="15.75" customHeight="1">
      <c r="K850" s="61"/>
    </row>
    <row r="851" ht="15.75" customHeight="1">
      <c r="K851" s="61"/>
    </row>
    <row r="852" ht="15.75" customHeight="1">
      <c r="K852" s="61"/>
    </row>
    <row r="853" ht="15.75" customHeight="1">
      <c r="K853" s="61"/>
    </row>
    <row r="854" ht="15.75" customHeight="1">
      <c r="K854" s="61"/>
    </row>
    <row r="855" ht="15.75" customHeight="1">
      <c r="K855" s="61"/>
    </row>
    <row r="856" ht="15.75" customHeight="1">
      <c r="K856" s="61"/>
    </row>
    <row r="857" ht="15.75" customHeight="1">
      <c r="K857" s="61"/>
    </row>
    <row r="858" ht="15.75" customHeight="1">
      <c r="K858" s="61"/>
    </row>
    <row r="859" ht="15.75" customHeight="1">
      <c r="K859" s="61"/>
    </row>
    <row r="860" ht="15.75" customHeight="1">
      <c r="K860" s="61"/>
    </row>
    <row r="861" ht="15.75" customHeight="1">
      <c r="K861" s="61"/>
    </row>
    <row r="862" ht="15.75" customHeight="1">
      <c r="K862" s="61"/>
    </row>
    <row r="863" ht="15.75" customHeight="1">
      <c r="K863" s="61"/>
    </row>
    <row r="864" ht="15.75" customHeight="1">
      <c r="K864" s="61"/>
    </row>
    <row r="865" ht="15.75" customHeight="1">
      <c r="K865" s="61"/>
    </row>
    <row r="866" ht="15.75" customHeight="1">
      <c r="K866" s="61"/>
    </row>
    <row r="867" ht="15.75" customHeight="1">
      <c r="K867" s="61"/>
    </row>
    <row r="868" ht="15.75" customHeight="1">
      <c r="K868" s="61"/>
    </row>
    <row r="869" ht="15.75" customHeight="1">
      <c r="K869" s="61"/>
    </row>
    <row r="870" ht="15.75" customHeight="1">
      <c r="K870" s="61"/>
    </row>
    <row r="871" ht="15.75" customHeight="1">
      <c r="K871" s="61"/>
    </row>
    <row r="872" ht="15.75" customHeight="1">
      <c r="K872" s="61"/>
    </row>
    <row r="873" ht="15.75" customHeight="1">
      <c r="K873" s="61"/>
    </row>
    <row r="874" ht="15.75" customHeight="1">
      <c r="K874" s="61"/>
    </row>
    <row r="875" ht="15.75" customHeight="1">
      <c r="K875" s="61"/>
    </row>
    <row r="876" ht="15.75" customHeight="1">
      <c r="K876" s="61"/>
    </row>
    <row r="877" ht="15.75" customHeight="1">
      <c r="K877" s="61"/>
    </row>
    <row r="878" ht="15.75" customHeight="1">
      <c r="K878" s="61"/>
    </row>
    <row r="879" ht="15.75" customHeight="1">
      <c r="K879" s="61"/>
    </row>
    <row r="880" ht="15.75" customHeight="1">
      <c r="K880" s="61"/>
    </row>
    <row r="881" ht="15.75" customHeight="1">
      <c r="K881" s="61"/>
    </row>
    <row r="882" ht="15.75" customHeight="1">
      <c r="K882" s="61"/>
    </row>
    <row r="883" ht="15.75" customHeight="1">
      <c r="K883" s="61"/>
    </row>
    <row r="884" ht="15.75" customHeight="1">
      <c r="K884" s="61"/>
    </row>
    <row r="885" ht="15.75" customHeight="1">
      <c r="K885" s="61"/>
    </row>
    <row r="886" ht="15.75" customHeight="1">
      <c r="K886" s="61"/>
    </row>
    <row r="887" ht="15.75" customHeight="1">
      <c r="K887" s="61"/>
    </row>
    <row r="888" ht="15.75" customHeight="1">
      <c r="K888" s="61"/>
    </row>
    <row r="889" ht="15.75" customHeight="1">
      <c r="K889" s="61"/>
    </row>
    <row r="890" ht="15.75" customHeight="1">
      <c r="K890" s="61"/>
    </row>
    <row r="891" ht="15.75" customHeight="1">
      <c r="K891" s="61"/>
    </row>
    <row r="892" ht="15.75" customHeight="1">
      <c r="K892" s="61"/>
    </row>
    <row r="893" ht="15.75" customHeight="1">
      <c r="K893" s="61"/>
    </row>
    <row r="894" ht="15.75" customHeight="1">
      <c r="K894" s="61"/>
    </row>
    <row r="895" ht="15.75" customHeight="1">
      <c r="K895" s="61"/>
    </row>
    <row r="896" ht="15.75" customHeight="1">
      <c r="K896" s="61"/>
    </row>
    <row r="897" ht="15.75" customHeight="1">
      <c r="K897" s="61"/>
    </row>
    <row r="898" ht="15.75" customHeight="1">
      <c r="K898" s="61"/>
    </row>
    <row r="899" ht="15.75" customHeight="1">
      <c r="K899" s="61"/>
    </row>
    <row r="900" ht="15.75" customHeight="1">
      <c r="K900" s="61"/>
    </row>
    <row r="901" ht="15.75" customHeight="1">
      <c r="K901" s="61"/>
    </row>
    <row r="902" ht="15.75" customHeight="1">
      <c r="K902" s="61"/>
    </row>
    <row r="903" ht="15.75" customHeight="1">
      <c r="K903" s="61"/>
    </row>
    <row r="904" ht="15.75" customHeight="1">
      <c r="K904" s="61"/>
    </row>
    <row r="905" ht="15.75" customHeight="1">
      <c r="K905" s="61"/>
    </row>
    <row r="906" ht="15.75" customHeight="1">
      <c r="K906" s="61"/>
    </row>
    <row r="907" ht="15.75" customHeight="1">
      <c r="K907" s="61"/>
    </row>
    <row r="908" ht="15.75" customHeight="1">
      <c r="K908" s="61"/>
    </row>
    <row r="909" ht="15.75" customHeight="1">
      <c r="K909" s="61"/>
    </row>
    <row r="910" ht="15.75" customHeight="1">
      <c r="K910" s="61"/>
    </row>
    <row r="911" ht="15.75" customHeight="1">
      <c r="K911" s="61"/>
    </row>
    <row r="912" ht="15.75" customHeight="1">
      <c r="K912" s="61"/>
    </row>
    <row r="913" ht="15.75" customHeight="1">
      <c r="K913" s="61"/>
    </row>
    <row r="914" ht="15.75" customHeight="1">
      <c r="K914" s="61"/>
    </row>
    <row r="915" ht="15.75" customHeight="1">
      <c r="K915" s="61"/>
    </row>
    <row r="916" ht="15.75" customHeight="1">
      <c r="K916" s="61"/>
    </row>
    <row r="917" ht="15.75" customHeight="1">
      <c r="K917" s="61"/>
    </row>
    <row r="918" ht="15.75" customHeight="1">
      <c r="K918" s="61"/>
    </row>
    <row r="919" ht="15.75" customHeight="1">
      <c r="K919" s="61"/>
    </row>
    <row r="920" ht="15.75" customHeight="1">
      <c r="K920" s="61"/>
    </row>
    <row r="921" ht="15.75" customHeight="1">
      <c r="K921" s="61"/>
    </row>
    <row r="922" ht="15.75" customHeight="1">
      <c r="K922" s="61"/>
    </row>
    <row r="923" ht="15.75" customHeight="1">
      <c r="K923" s="61"/>
    </row>
    <row r="924" ht="15.75" customHeight="1">
      <c r="K924" s="61"/>
    </row>
    <row r="925" ht="15.75" customHeight="1">
      <c r="K925" s="61"/>
    </row>
    <row r="926" ht="15.75" customHeight="1">
      <c r="K926" s="61"/>
    </row>
    <row r="927" ht="15.75" customHeight="1">
      <c r="K927" s="61"/>
    </row>
    <row r="928" ht="15.75" customHeight="1">
      <c r="K928" s="61"/>
    </row>
    <row r="929" ht="15.75" customHeight="1">
      <c r="K929" s="61"/>
    </row>
    <row r="930" ht="15.75" customHeight="1">
      <c r="K930" s="61"/>
    </row>
    <row r="931" ht="15.75" customHeight="1">
      <c r="K931" s="61"/>
    </row>
    <row r="932" ht="15.75" customHeight="1">
      <c r="K932" s="61"/>
    </row>
    <row r="933" ht="15.75" customHeight="1">
      <c r="K933" s="61"/>
    </row>
    <row r="934" ht="15.75" customHeight="1">
      <c r="K934" s="61"/>
    </row>
    <row r="935" ht="15.75" customHeight="1">
      <c r="K935" s="61"/>
    </row>
    <row r="936" ht="15.75" customHeight="1">
      <c r="K936" s="61"/>
    </row>
    <row r="937" ht="15.75" customHeight="1">
      <c r="K937" s="61"/>
    </row>
    <row r="938" ht="15.75" customHeight="1">
      <c r="K938" s="61"/>
    </row>
    <row r="939" ht="15.75" customHeight="1">
      <c r="K939" s="61"/>
    </row>
    <row r="940" ht="15.75" customHeight="1">
      <c r="K940" s="61"/>
    </row>
    <row r="941" ht="15.75" customHeight="1">
      <c r="K941" s="61"/>
    </row>
    <row r="942" ht="15.75" customHeight="1">
      <c r="K942" s="61"/>
    </row>
    <row r="943" ht="15.75" customHeight="1">
      <c r="K943" s="61"/>
    </row>
    <row r="944" ht="15.75" customHeight="1">
      <c r="K944" s="61"/>
    </row>
    <row r="945" ht="15.75" customHeight="1">
      <c r="K945" s="61"/>
    </row>
    <row r="946" ht="15.75" customHeight="1">
      <c r="K946" s="61"/>
    </row>
    <row r="947" ht="15.75" customHeight="1">
      <c r="K947" s="61"/>
    </row>
    <row r="948" ht="15.75" customHeight="1">
      <c r="K948" s="61"/>
    </row>
    <row r="949" ht="15.75" customHeight="1">
      <c r="K949" s="61"/>
    </row>
    <row r="950" ht="15.75" customHeight="1">
      <c r="K950" s="61"/>
    </row>
    <row r="951" ht="15.75" customHeight="1">
      <c r="K951" s="61"/>
    </row>
    <row r="952" ht="15.75" customHeight="1">
      <c r="K952" s="61"/>
    </row>
    <row r="953" ht="15.75" customHeight="1">
      <c r="K953" s="61"/>
    </row>
    <row r="954" ht="15.75" customHeight="1">
      <c r="K954" s="61"/>
    </row>
    <row r="955" ht="15.75" customHeight="1">
      <c r="K955" s="61"/>
    </row>
    <row r="956" ht="15.75" customHeight="1">
      <c r="K956" s="61"/>
    </row>
    <row r="957" ht="15.75" customHeight="1">
      <c r="K957" s="61"/>
    </row>
    <row r="958" ht="15.75" customHeight="1">
      <c r="K958" s="61"/>
    </row>
    <row r="959" ht="15.75" customHeight="1">
      <c r="K959" s="61"/>
    </row>
    <row r="960" ht="15.75" customHeight="1">
      <c r="K960" s="61"/>
    </row>
    <row r="961" ht="15.75" customHeight="1">
      <c r="K961" s="61"/>
    </row>
    <row r="962" ht="15.75" customHeight="1">
      <c r="K962" s="61"/>
    </row>
    <row r="963" ht="15.75" customHeight="1">
      <c r="K963" s="61"/>
    </row>
    <row r="964" ht="15.75" customHeight="1">
      <c r="K964" s="61"/>
    </row>
    <row r="965" ht="15.75" customHeight="1">
      <c r="K965" s="61"/>
    </row>
    <row r="966" ht="15.75" customHeight="1">
      <c r="K966" s="61"/>
    </row>
    <row r="967" ht="15.75" customHeight="1">
      <c r="K967" s="61"/>
    </row>
    <row r="968" ht="15.75" customHeight="1">
      <c r="K968" s="61"/>
    </row>
    <row r="969" ht="15.75" customHeight="1">
      <c r="K969" s="61"/>
    </row>
    <row r="970" ht="15.75" customHeight="1">
      <c r="K970" s="61"/>
    </row>
    <row r="971" ht="15.75" customHeight="1">
      <c r="K971" s="61"/>
    </row>
    <row r="972" ht="15.75" customHeight="1">
      <c r="K972" s="61"/>
    </row>
    <row r="973" ht="15.75" customHeight="1">
      <c r="K973" s="61"/>
    </row>
    <row r="974" ht="15.75" customHeight="1">
      <c r="K974" s="61"/>
    </row>
    <row r="975" ht="15.75" customHeight="1">
      <c r="K975" s="61"/>
    </row>
    <row r="976" ht="15.75" customHeight="1">
      <c r="K976" s="61"/>
    </row>
    <row r="977" ht="15.75" customHeight="1">
      <c r="K977" s="61"/>
    </row>
    <row r="978" ht="15.75" customHeight="1">
      <c r="K978" s="61"/>
    </row>
    <row r="979" ht="15.75" customHeight="1">
      <c r="K979" s="61"/>
    </row>
    <row r="980" ht="15.75" customHeight="1">
      <c r="K980" s="61"/>
    </row>
    <row r="981" ht="15.75" customHeight="1">
      <c r="K981" s="61"/>
    </row>
    <row r="982" ht="15.75" customHeight="1">
      <c r="K982" s="61"/>
    </row>
    <row r="983" ht="15.75" customHeight="1">
      <c r="K983" s="61"/>
    </row>
    <row r="984" ht="15.75" customHeight="1">
      <c r="K984" s="61"/>
    </row>
    <row r="985" ht="15.75" customHeight="1">
      <c r="K985" s="61"/>
    </row>
    <row r="986" ht="15.75" customHeight="1">
      <c r="K986" s="61"/>
    </row>
    <row r="987" ht="15.75" customHeight="1">
      <c r="K987" s="61"/>
    </row>
    <row r="988" ht="15.75" customHeight="1">
      <c r="K988" s="61"/>
    </row>
    <row r="989" ht="15.75" customHeight="1">
      <c r="K989" s="61"/>
    </row>
    <row r="990" ht="15.75" customHeight="1">
      <c r="K990" s="61"/>
    </row>
    <row r="991" ht="15.75" customHeight="1">
      <c r="K991" s="61"/>
    </row>
    <row r="992" ht="15.75" customHeight="1">
      <c r="K992" s="61"/>
    </row>
    <row r="993" ht="15.75" customHeight="1">
      <c r="K993" s="61"/>
    </row>
    <row r="994" ht="15.75" customHeight="1">
      <c r="K994" s="61"/>
    </row>
    <row r="995" ht="15.75" customHeight="1">
      <c r="K995" s="61"/>
    </row>
    <row r="996" ht="15.75" customHeight="1">
      <c r="K996" s="61"/>
    </row>
    <row r="997" ht="15.75" customHeight="1">
      <c r="K997" s="61"/>
    </row>
    <row r="998" ht="15.75" customHeight="1">
      <c r="K998" s="61"/>
    </row>
    <row r="999" ht="15.75" customHeight="1">
      <c r="K999" s="61"/>
    </row>
    <row r="1000" ht="15.75" customHeight="1">
      <c r="K1000" s="61"/>
    </row>
  </sheetData>
  <autoFilter ref="$B$13:$K$55"/>
  <mergeCells count="2">
    <mergeCell ref="B2:F2"/>
    <mergeCell ref="B3:F3"/>
  </mergeCells>
  <printOptions/>
  <pageMargins bottom="0.75" footer="0.0" header="0.0" left="0.7" right="0.7" top="0.75"/>
  <pageSetup orientation="landscape"/>
  <drawing r:id="rId1"/>
</worksheet>
</file>