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43322A7B-EB6A-4283-9E78-6DC4CA59E111}" xr6:coauthVersionLast="47" xr6:coauthVersionMax="47" xr10:uidLastSave="{00000000-0000-0000-0000-000000000000}"/>
  <bookViews>
    <workbookView xWindow="-108" yWindow="-108" windowWidth="23256" windowHeight="12720" tabRatio="731" activeTab="4" xr2:uid="{964D397D-53BD-4878-8F10-464D1923C68B}"/>
  </bookViews>
  <sheets>
    <sheet name="intro" sheetId="1" r:id="rId1"/>
    <sheet name="A. Feldspar struc form" sheetId="5" r:id="rId2"/>
    <sheet name="B. Mica struc form" sheetId="7" r:id="rId3"/>
    <sheet name="C. Magnetite struc form" sheetId="8" r:id="rId4"/>
    <sheet name="D. Routine analysis" sheetId="9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9" i="9" s="1"/>
  <c r="C13" i="9"/>
  <c r="C20" i="9" s="1"/>
  <c r="C14" i="9"/>
  <c r="C21" i="9" s="1"/>
  <c r="C15" i="9"/>
  <c r="C22" i="9" s="1"/>
  <c r="C16" i="9"/>
  <c r="C23" i="9" s="1"/>
  <c r="C11" i="9"/>
  <c r="C18" i="9" s="1"/>
  <c r="C16" i="8" l="1"/>
  <c r="D16" i="8"/>
  <c r="E16" i="8"/>
  <c r="F16" i="8"/>
  <c r="G16" i="8"/>
  <c r="B16" i="8"/>
  <c r="B39" i="5" l="1"/>
  <c r="G20" i="7"/>
  <c r="C20" i="7"/>
  <c r="D20" i="7"/>
  <c r="F20" i="7"/>
  <c r="E20" i="7"/>
  <c r="I20" i="7"/>
  <c r="H20" i="7"/>
  <c r="J20" i="7"/>
  <c r="B20" i="7"/>
  <c r="G39" i="5" l="1"/>
  <c r="H39" i="5"/>
  <c r="C39" i="5"/>
  <c r="D39" i="5"/>
  <c r="E39" i="5"/>
  <c r="I39" i="5"/>
  <c r="J39" i="5"/>
  <c r="K39" i="5"/>
  <c r="L39" i="5"/>
  <c r="F39" i="5"/>
  <c r="M39" i="5"/>
  <c r="N39" i="5"/>
  <c r="O39" i="5"/>
  <c r="P39" i="5"/>
  <c r="Q39" i="5"/>
  <c r="R39" i="5"/>
  <c r="S39" i="5"/>
  <c r="T39" i="5"/>
  <c r="U39" i="5"/>
  <c r="X39" i="5"/>
  <c r="V39" i="5"/>
  <c r="W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G40" i="5"/>
  <c r="H40" i="5"/>
  <c r="C40" i="5"/>
  <c r="D40" i="5"/>
  <c r="E40" i="5"/>
  <c r="I40" i="5"/>
  <c r="J40" i="5"/>
  <c r="K40" i="5"/>
  <c r="L40" i="5"/>
  <c r="F40" i="5"/>
  <c r="M40" i="5"/>
  <c r="N40" i="5"/>
  <c r="O40" i="5"/>
  <c r="P40" i="5"/>
  <c r="Q40" i="5"/>
  <c r="R40" i="5"/>
  <c r="S40" i="5"/>
  <c r="T40" i="5"/>
  <c r="U40" i="5"/>
  <c r="X40" i="5"/>
  <c r="V40" i="5"/>
  <c r="W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B40" i="5"/>
  <c r="G30" i="5" l="1"/>
  <c r="H30" i="5"/>
  <c r="C30" i="5"/>
  <c r="D30" i="5"/>
  <c r="E30" i="5"/>
  <c r="I30" i="5"/>
  <c r="J30" i="5"/>
  <c r="K30" i="5"/>
  <c r="L30" i="5"/>
  <c r="F30" i="5"/>
  <c r="M30" i="5"/>
  <c r="N30" i="5"/>
  <c r="O30" i="5"/>
  <c r="P30" i="5"/>
  <c r="Q30" i="5"/>
  <c r="R30" i="5"/>
  <c r="S30" i="5"/>
  <c r="T30" i="5"/>
  <c r="U30" i="5"/>
  <c r="X30" i="5"/>
  <c r="V30" i="5"/>
  <c r="W30" i="5"/>
  <c r="Y30" i="5"/>
  <c r="Z30" i="5"/>
  <c r="AA30" i="5"/>
  <c r="AB30" i="5"/>
  <c r="AC30" i="5"/>
  <c r="B30" i="5"/>
  <c r="G22" i="5"/>
  <c r="H22" i="5"/>
  <c r="C22" i="5"/>
  <c r="D22" i="5"/>
  <c r="E22" i="5"/>
  <c r="I22" i="5"/>
  <c r="J22" i="5"/>
  <c r="K22" i="5"/>
  <c r="L22" i="5"/>
  <c r="F22" i="5"/>
  <c r="M22" i="5"/>
  <c r="N22" i="5"/>
  <c r="O22" i="5"/>
  <c r="P22" i="5"/>
  <c r="Q22" i="5"/>
  <c r="R22" i="5"/>
  <c r="S22" i="5"/>
  <c r="T22" i="5"/>
  <c r="U22" i="5"/>
  <c r="X22" i="5"/>
  <c r="V22" i="5"/>
  <c r="W22" i="5"/>
  <c r="Y22" i="5"/>
  <c r="Z22" i="5"/>
  <c r="AA22" i="5"/>
  <c r="AB22" i="5"/>
  <c r="AC22" i="5"/>
  <c r="B22" i="5"/>
  <c r="G37" i="5"/>
  <c r="H37" i="5"/>
  <c r="C37" i="5"/>
  <c r="D37" i="5"/>
  <c r="E37" i="5"/>
  <c r="I37" i="5"/>
  <c r="J37" i="5"/>
  <c r="K37" i="5"/>
  <c r="L37" i="5"/>
  <c r="F37" i="5"/>
  <c r="M37" i="5"/>
  <c r="N37" i="5"/>
  <c r="O37" i="5"/>
  <c r="P37" i="5"/>
  <c r="Q37" i="5"/>
  <c r="R37" i="5"/>
  <c r="S37" i="5"/>
  <c r="T37" i="5"/>
  <c r="U37" i="5"/>
  <c r="X37" i="5"/>
  <c r="V37" i="5"/>
  <c r="W37" i="5"/>
  <c r="Y37" i="5"/>
  <c r="Z37" i="5"/>
  <c r="AA37" i="5"/>
  <c r="AB37" i="5"/>
  <c r="AC37" i="5"/>
  <c r="B37" i="5"/>
  <c r="G17" i="5"/>
  <c r="H17" i="5"/>
  <c r="C17" i="5"/>
  <c r="D17" i="5"/>
  <c r="E17" i="5"/>
  <c r="I17" i="5"/>
  <c r="J17" i="5"/>
  <c r="K17" i="5"/>
  <c r="L17" i="5"/>
  <c r="F17" i="5"/>
  <c r="M17" i="5"/>
  <c r="N17" i="5"/>
  <c r="O17" i="5"/>
  <c r="P17" i="5"/>
  <c r="Q17" i="5"/>
  <c r="R17" i="5"/>
  <c r="S17" i="5"/>
  <c r="T17" i="5"/>
  <c r="U17" i="5"/>
  <c r="X17" i="5"/>
  <c r="V17" i="5"/>
  <c r="W17" i="5"/>
  <c r="Y17" i="5"/>
  <c r="Z17" i="5"/>
  <c r="AA17" i="5"/>
  <c r="AB17" i="5"/>
  <c r="AC17" i="5"/>
  <c r="B17" i="5"/>
  <c r="G47" i="7"/>
  <c r="C47" i="7"/>
  <c r="D47" i="7"/>
  <c r="F47" i="7"/>
  <c r="E47" i="7"/>
  <c r="I47" i="7"/>
  <c r="H47" i="7"/>
  <c r="J47" i="7"/>
  <c r="G48" i="7"/>
  <c r="C48" i="7"/>
  <c r="D48" i="7"/>
  <c r="F48" i="7"/>
  <c r="E48" i="7"/>
  <c r="I48" i="7"/>
  <c r="H48" i="7"/>
  <c r="J48" i="7"/>
  <c r="G49" i="7"/>
  <c r="C49" i="7"/>
  <c r="D49" i="7"/>
  <c r="D54" i="7" s="1"/>
  <c r="F49" i="7"/>
  <c r="F54" i="7" s="1"/>
  <c r="E49" i="7"/>
  <c r="E54" i="7" s="1"/>
  <c r="I49" i="7"/>
  <c r="I54" i="7" s="1"/>
  <c r="H49" i="7"/>
  <c r="H54" i="7" s="1"/>
  <c r="J49" i="7"/>
  <c r="J54" i="7" s="1"/>
  <c r="I50" i="7"/>
  <c r="B49" i="7"/>
  <c r="B54" i="7" s="1"/>
  <c r="B48" i="7"/>
  <c r="B53" i="7" s="1"/>
  <c r="B47" i="7"/>
  <c r="J53" i="7" l="1"/>
  <c r="H53" i="7"/>
  <c r="D53" i="7"/>
  <c r="F53" i="7"/>
  <c r="C50" i="7"/>
  <c r="C54" i="7"/>
  <c r="I53" i="7"/>
  <c r="C53" i="7"/>
  <c r="G50" i="7"/>
  <c r="G54" i="7"/>
  <c r="E53" i="7"/>
  <c r="G53" i="7"/>
  <c r="D50" i="7"/>
  <c r="B50" i="7"/>
  <c r="H50" i="7"/>
  <c r="E50" i="7"/>
  <c r="AA32" i="5"/>
  <c r="V32" i="5"/>
  <c r="S32" i="5"/>
  <c r="P32" i="5"/>
  <c r="K32" i="5"/>
  <c r="I32" i="5"/>
  <c r="AC32" i="5"/>
  <c r="Y32" i="5"/>
  <c r="U32" i="5"/>
  <c r="R32" i="5"/>
  <c r="N32" i="5"/>
  <c r="F32" i="5"/>
  <c r="D32" i="5"/>
  <c r="G32" i="5"/>
  <c r="C32" i="5"/>
  <c r="B32" i="5"/>
  <c r="Z32" i="5"/>
  <c r="X32" i="5"/>
  <c r="O32" i="5"/>
  <c r="E32" i="5"/>
  <c r="H32" i="5"/>
  <c r="AB32" i="5"/>
  <c r="W32" i="5"/>
  <c r="T32" i="5"/>
  <c r="Q32" i="5"/>
  <c r="M32" i="5"/>
  <c r="L32" i="5"/>
  <c r="J32" i="5"/>
  <c r="J50" i="7"/>
  <c r="F50" i="7"/>
</calcChain>
</file>

<file path=xl/sharedStrings.xml><?xml version="1.0" encoding="utf-8"?>
<sst xmlns="http://schemas.openxmlformats.org/spreadsheetml/2006/main" count="696" uniqueCount="156">
  <si>
    <t>Sample</t>
  </si>
  <si>
    <t>C</t>
  </si>
  <si>
    <t>R</t>
  </si>
  <si>
    <t>FeO</t>
  </si>
  <si>
    <t>MnO</t>
  </si>
  <si>
    <t>MgO</t>
  </si>
  <si>
    <t>CaO</t>
  </si>
  <si>
    <t>SUM</t>
  </si>
  <si>
    <t>Si</t>
  </si>
  <si>
    <t>Al</t>
  </si>
  <si>
    <t>Cr</t>
  </si>
  <si>
    <t>Mn</t>
  </si>
  <si>
    <t>Mg</t>
  </si>
  <si>
    <t>Ca</t>
  </si>
  <si>
    <t>Na</t>
  </si>
  <si>
    <t>K</t>
  </si>
  <si>
    <t>PQ-JL-138B</t>
  </si>
  <si>
    <t>PQ-JL-140B</t>
  </si>
  <si>
    <t>PQ-JL-144B</t>
  </si>
  <si>
    <t>Biotite phonolite</t>
  </si>
  <si>
    <t>Hornblende phonolite</t>
  </si>
  <si>
    <t>MT</t>
  </si>
  <si>
    <t>SV</t>
  </si>
  <si>
    <t>TOTAL</t>
  </si>
  <si>
    <r>
      <t>SiO</t>
    </r>
    <r>
      <rPr>
        <vertAlign val="subscript"/>
        <sz val="10"/>
        <color theme="1"/>
        <rFont val="Times New Roman"/>
        <family val="1"/>
      </rPr>
      <t>2</t>
    </r>
  </si>
  <si>
    <r>
      <t>TiO</t>
    </r>
    <r>
      <rPr>
        <vertAlign val="subscript"/>
        <sz val="10"/>
        <color theme="1"/>
        <rFont val="Times New Roman"/>
        <family val="1"/>
      </rPr>
      <t>2</t>
    </r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</si>
  <si>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</si>
  <si>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</si>
  <si>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</si>
  <si>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t>structural formula (4 oxygen basis)</t>
  </si>
  <si>
    <t>Fsp1</t>
  </si>
  <si>
    <t>Fsp2</t>
  </si>
  <si>
    <t>Sa1</t>
  </si>
  <si>
    <t>Sa2</t>
  </si>
  <si>
    <t>Sa3</t>
  </si>
  <si>
    <t>Sa4</t>
  </si>
  <si>
    <t>Sa5</t>
  </si>
  <si>
    <t>Sa6</t>
  </si>
  <si>
    <t>Sa7</t>
  </si>
  <si>
    <t>Fsp3</t>
  </si>
  <si>
    <t>Fsp4</t>
  </si>
  <si>
    <t>Fsp5</t>
  </si>
  <si>
    <t>Fsp6</t>
  </si>
  <si>
    <t>Fsp7</t>
  </si>
  <si>
    <t>Fsp8</t>
  </si>
  <si>
    <t>Fsp10</t>
  </si>
  <si>
    <t>Fsp9</t>
  </si>
  <si>
    <t>Fsp11</t>
  </si>
  <si>
    <t>Fsp12</t>
  </si>
  <si>
    <t>Fsp13</t>
  </si>
  <si>
    <t>Fsp14</t>
  </si>
  <si>
    <t>Fsp15</t>
  </si>
  <si>
    <t>Fsp16</t>
  </si>
  <si>
    <t>I</t>
  </si>
  <si>
    <t>BaO</t>
  </si>
  <si>
    <t>Ba</t>
  </si>
  <si>
    <t>Or</t>
  </si>
  <si>
    <t>Ab</t>
  </si>
  <si>
    <t>An</t>
  </si>
  <si>
    <t>Σ</t>
  </si>
  <si>
    <r>
      <t>Fe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</si>
  <si>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t>main oxides (wt%)</t>
  </si>
  <si>
    <t>structural formula (32 oxygen basis)</t>
  </si>
  <si>
    <t>mineral components (Deer, Howie and Zussman, 1971)</t>
  </si>
  <si>
    <t>F</t>
  </si>
  <si>
    <t>Cl</t>
  </si>
  <si>
    <t>ZnO</t>
  </si>
  <si>
    <t>OH</t>
  </si>
  <si>
    <t>Ti</t>
  </si>
  <si>
    <t>Zn</t>
  </si>
  <si>
    <t>structural formula (22 oxygen basis)</t>
  </si>
  <si>
    <t>Rock name</t>
  </si>
  <si>
    <t>Crystal ID</t>
  </si>
  <si>
    <r>
      <t>Zone analyzed</t>
    </r>
    <r>
      <rPr>
        <vertAlign val="superscript"/>
        <sz val="10"/>
        <color theme="1"/>
        <rFont val="Times New Roman"/>
        <family val="1"/>
      </rPr>
      <t>1</t>
    </r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</si>
  <si>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 and R is Rim.</t>
    </r>
  </si>
  <si>
    <t>Aegirine-augite phonolite</t>
  </si>
  <si>
    <t>Mica1</t>
  </si>
  <si>
    <t>Mica2</t>
  </si>
  <si>
    <t>Mica3</t>
  </si>
  <si>
    <t>Mica4</t>
  </si>
  <si>
    <t>Mica6</t>
  </si>
  <si>
    <r>
      <t>Fe</t>
    </r>
    <r>
      <rPr>
        <vertAlign val="superscript"/>
        <sz val="10"/>
        <color theme="1"/>
        <rFont val="Times New Roman"/>
        <family val="1"/>
      </rPr>
      <t>3+</t>
    </r>
  </si>
  <si>
    <r>
      <t>Fe</t>
    </r>
    <r>
      <rPr>
        <vertAlign val="superscript"/>
        <sz val="10"/>
        <color theme="1"/>
        <rFont val="Times New Roman"/>
        <family val="1"/>
      </rPr>
      <t>2+</t>
    </r>
  </si>
  <si>
    <t>ΣCATIONS</t>
  </si>
  <si>
    <r>
      <t>Al</t>
    </r>
    <r>
      <rPr>
        <vertAlign val="superscript"/>
        <sz val="10"/>
        <color theme="1"/>
        <rFont val="Times New Roman"/>
        <family val="1"/>
      </rPr>
      <t>(IV)</t>
    </r>
  </si>
  <si>
    <r>
      <t>Al</t>
    </r>
    <r>
      <rPr>
        <vertAlign val="superscript"/>
        <sz val="10"/>
        <color theme="1"/>
        <rFont val="Times New Roman"/>
        <family val="1"/>
      </rPr>
      <t>(VI)</t>
    </r>
  </si>
  <si>
    <r>
      <t>Fe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+Mn</t>
    </r>
  </si>
  <si>
    <t>PQ-JL-139C</t>
  </si>
  <si>
    <t>PQ-JL-146B</t>
  </si>
  <si>
    <t>PQ-JL-147C</t>
  </si>
  <si>
    <t>PQ-JL-148D</t>
  </si>
  <si>
    <t>Quartz alkali feldspar syenite</t>
  </si>
  <si>
    <t>Alkali feldspar syenite</t>
  </si>
  <si>
    <t>Trachyte (silica-oversaturated serie)</t>
  </si>
  <si>
    <t>X</t>
  </si>
  <si>
    <t>Y</t>
  </si>
  <si>
    <t>LEFT</t>
  </si>
  <si>
    <t>TOP</t>
  </si>
  <si>
    <t>RIGHT</t>
  </si>
  <si>
    <t>X (ternary plot)</t>
  </si>
  <si>
    <t>Y (ternary plot)</t>
  </si>
  <si>
    <t>Alkali feldspar syenite (not veined)</t>
  </si>
  <si>
    <t>Nb</t>
  </si>
  <si>
    <t>Opc1</t>
  </si>
  <si>
    <t>Opc2</t>
  </si>
  <si>
    <t>Opc3</t>
  </si>
  <si>
    <t>Silica-oversaturated trachyte</t>
  </si>
  <si>
    <t>SiO2</t>
  </si>
  <si>
    <t>TiO2</t>
  </si>
  <si>
    <t>Al2O3</t>
  </si>
  <si>
    <t>Cr2O3</t>
  </si>
  <si>
    <t>Nb2O5</t>
  </si>
  <si>
    <t>Fe3+</t>
  </si>
  <si>
    <t>Fe2+</t>
  </si>
  <si>
    <t>Spreadsheet B. Mica compostion, structural formula and mineral components.</t>
  </si>
  <si>
    <t>Spreadsheet C. Magnetite compostion, structural formula and mineral components.</t>
  </si>
  <si>
    <t>Supplementary material 3 - Mineral chemistry and classification</t>
  </si>
  <si>
    <t>R2</t>
  </si>
  <si>
    <t>R3</t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</si>
  <si>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 and R is Rim. The numbers represent more than one analyse in the same zone.</t>
    </r>
  </si>
  <si>
    <t>Spreadsheet A. Feldspar compostion, structural formula and mineral components.</t>
  </si>
  <si>
    <t>Fe</t>
  </si>
  <si>
    <t>Ni</t>
  </si>
  <si>
    <t>Sr</t>
  </si>
  <si>
    <t>Kα</t>
  </si>
  <si>
    <t>TAP</t>
  </si>
  <si>
    <t>LIFL</t>
  </si>
  <si>
    <t>PETJ</t>
  </si>
  <si>
    <t>TAPH</t>
  </si>
  <si>
    <t>Di</t>
  </si>
  <si>
    <t>Fa</t>
  </si>
  <si>
    <t>Woll</t>
  </si>
  <si>
    <t>Chrm</t>
  </si>
  <si>
    <t>GR #37</t>
  </si>
  <si>
    <t>Rut</t>
  </si>
  <si>
    <t>Hbl #28</t>
  </si>
  <si>
    <t>Sdl</t>
  </si>
  <si>
    <t>Fap</t>
  </si>
  <si>
    <t>Mica</t>
  </si>
  <si>
    <t>Lα</t>
  </si>
  <si>
    <t>Ano</t>
  </si>
  <si>
    <t>Will</t>
  </si>
  <si>
    <t>Ben</t>
  </si>
  <si>
    <t>Spreadsheet D. Details and routine WDS analysis.</t>
  </si>
  <si>
    <t>Magnetite</t>
  </si>
  <si>
    <t>Feldspar</t>
  </si>
  <si>
    <t>Ilm</t>
  </si>
  <si>
    <t>Characteristic spectrum level</t>
  </si>
  <si>
    <t>Chanel WDS</t>
  </si>
  <si>
    <t>Crystal</t>
  </si>
  <si>
    <t>Crystal position (mm)</t>
  </si>
  <si>
    <t>Peak analysis time (seconds)</t>
  </si>
  <si>
    <t>Background analysis time (seconds)</t>
  </si>
  <si>
    <r>
      <t>Smithsonian Standards</t>
    </r>
    <r>
      <rPr>
        <vertAlign val="superscript"/>
        <sz val="11"/>
        <color rgb="FF000000"/>
        <rFont val="Times New Roman"/>
        <family val="1"/>
      </rPr>
      <t>1</t>
    </r>
  </si>
  <si>
    <t>Str</t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</si>
  <si>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Smithsonian standards: diopside (Di.), anorthoclase (Ano), anortite (An), fayalite (Fa), ilmenite (Ilm), rhyolite (GR#37), wollastonite (Woll), orthoclase (Or), rutile (Rut), chromite (Chrm), albite (Ab), hornblende (Hbl #28), sodalite (Sdl), fluorapatite (Fap), benitoíte (Ben), estroncianite (Str) e willemite (Will).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</si>
</sst>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0"/>
    <numFmt numFmtId="167" formatCode="0.00000"/>
    <numFmt numFmtId="168" formatCode="#,##0.000"/>
  </numFmts>
  <fonts count="16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scheme val="minor"/>
    </font>
    <font>
      <b/>
      <sz val="16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66">
    <xf numFmtId="0" fontId="0" fillId="0" borderId="0" xfId="0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2" fillId="0" borderId="0" xfId="2" applyFont="1"/>
    <xf numFmtId="0" fontId="2" fillId="0" borderId="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13" fillId="3" borderId="0" xfId="2" applyFont="1" applyFill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4" borderId="0" xfId="2" applyFont="1" applyFill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0" fontId="13" fillId="3" borderId="6" xfId="2" applyFont="1" applyFill="1" applyBorder="1" applyAlignment="1">
      <alignment horizontal="center" vertical="center" textRotation="90"/>
    </xf>
    <xf numFmtId="0" fontId="13" fillId="3" borderId="7" xfId="2" applyFont="1" applyFill="1" applyBorder="1" applyAlignment="1">
      <alignment horizontal="center" vertical="center" textRotation="90"/>
    </xf>
    <xf numFmtId="0" fontId="13" fillId="3" borderId="8" xfId="2" applyFont="1" applyFill="1" applyBorder="1" applyAlignment="1">
      <alignment horizontal="center" vertical="center" textRotation="90"/>
    </xf>
    <xf numFmtId="0" fontId="13" fillId="4" borderId="6" xfId="2" applyFont="1" applyFill="1" applyBorder="1" applyAlignment="1">
      <alignment horizontal="center" vertical="center" textRotation="90"/>
    </xf>
    <xf numFmtId="0" fontId="13" fillId="4" borderId="7" xfId="2" applyFont="1" applyFill="1" applyBorder="1" applyAlignment="1">
      <alignment horizontal="center" vertical="center" textRotation="90"/>
    </xf>
    <xf numFmtId="0" fontId="13" fillId="5" borderId="10" xfId="2" applyFont="1" applyFill="1" applyBorder="1" applyAlignment="1">
      <alignment horizontal="center" vertical="center" textRotation="90"/>
    </xf>
    <xf numFmtId="0" fontId="13" fillId="5" borderId="7" xfId="2" applyFont="1" applyFill="1" applyBorder="1" applyAlignment="1">
      <alignment horizontal="center" vertical="center" textRotation="90"/>
    </xf>
    <xf numFmtId="0" fontId="13" fillId="5" borderId="9" xfId="2" applyFont="1" applyFill="1" applyBorder="1" applyAlignment="1">
      <alignment horizontal="center" vertical="center" textRotation="90"/>
    </xf>
    <xf numFmtId="0" fontId="2" fillId="0" borderId="12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13" fillId="2" borderId="5" xfId="2" applyFont="1" applyFill="1" applyBorder="1" applyAlignment="1">
      <alignment horizontal="center"/>
    </xf>
    <xf numFmtId="0" fontId="13" fillId="2" borderId="14" xfId="2" applyFont="1" applyFill="1" applyBorder="1" applyAlignment="1">
      <alignment horizontal="center"/>
    </xf>
    <xf numFmtId="0" fontId="13" fillId="2" borderId="1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3" fillId="0" borderId="12" xfId="2" applyFont="1" applyBorder="1" applyAlignment="1">
      <alignment horizontal="center"/>
    </xf>
    <xf numFmtId="168" fontId="13" fillId="0" borderId="0" xfId="2" applyNumberFormat="1" applyFont="1" applyAlignment="1">
      <alignment horizontal="center"/>
    </xf>
    <xf numFmtId="4" fontId="13" fillId="0" borderId="0" xfId="2" applyNumberFormat="1" applyFont="1" applyAlignment="1">
      <alignment horizontal="center"/>
    </xf>
    <xf numFmtId="3" fontId="13" fillId="0" borderId="0" xfId="2" applyNumberFormat="1" applyFont="1" applyAlignment="1">
      <alignment horizontal="center"/>
    </xf>
    <xf numFmtId="0" fontId="13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8" fontId="2" fillId="0" borderId="0" xfId="2" applyNumberFormat="1" applyFont="1" applyAlignment="1">
      <alignment horizontal="center"/>
    </xf>
    <xf numFmtId="0" fontId="2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</cellXfs>
  <cellStyles count="3">
    <cellStyle name="Normal" xfId="0" builtinId="0"/>
    <cellStyle name="Normal 2" xfId="1" xr:uid="{F75E8707-1D2D-428C-810F-23F2AD396252}"/>
    <cellStyle name="Normal 3" xfId="2" xr:uid="{71D58B20-96E3-4C2C-A09F-82FD6B5D6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TOP-LEFT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'A. Feldspar struc form'!$B$44:$B$45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'A. Feldspar struc form'!$C$44:$C$45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9-4E12-9E1D-17EF673DF417}"/>
            </c:ext>
          </c:extLst>
        </c:ser>
        <c:ser>
          <c:idx val="1"/>
          <c:order val="1"/>
          <c:tx>
            <c:v>LEFT-RIGHT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('A. Feldspar struc form'!$B$44,'A. Feldspar struc form'!$B$46)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('A. Feldspar struc form'!$C$44,'A. Feldspar struc form'!$C$46)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9-4E12-9E1D-17EF673DF417}"/>
            </c:ext>
          </c:extLst>
        </c:ser>
        <c:ser>
          <c:idx val="2"/>
          <c:order val="2"/>
          <c:tx>
            <c:v>RIGHT-TOP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'A. Feldspar struc form'!$B$45:$B$46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'A. Feldspar struc form'!$C$45:$C$46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9-4E12-9E1D-17EF673DF417}"/>
            </c:ext>
          </c:extLst>
        </c:ser>
        <c:ser>
          <c:idx val="3"/>
          <c:order val="3"/>
          <c:tx>
            <c:v>Fsp core in quartz alkali feldspar syenite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form'!$B$39:$F$39</c:f>
              <c:numCache>
                <c:formatCode>0</c:formatCode>
                <c:ptCount val="5"/>
                <c:pt idx="0">
                  <c:v>25.49011561034542</c:v>
                </c:pt>
                <c:pt idx="1">
                  <c:v>30.278975565744268</c:v>
                </c:pt>
                <c:pt idx="2">
                  <c:v>46.913838909584292</c:v>
                </c:pt>
                <c:pt idx="3">
                  <c:v>46.462291354031407</c:v>
                </c:pt>
                <c:pt idx="4">
                  <c:v>38.638830256358226</c:v>
                </c:pt>
              </c:numCache>
            </c:numRef>
          </c:xVal>
          <c:yVal>
            <c:numRef>
              <c:f>'A. Feldspar struc form'!$B$40:$F$40</c:f>
              <c:numCache>
                <c:formatCode>0</c:formatCode>
                <c:ptCount val="5"/>
                <c:pt idx="0">
                  <c:v>49.119800619755566</c:v>
                </c:pt>
                <c:pt idx="1">
                  <c:v>60.096565467474896</c:v>
                </c:pt>
                <c:pt idx="2">
                  <c:v>93.827677819168585</c:v>
                </c:pt>
                <c:pt idx="3">
                  <c:v>92.674817647427545</c:v>
                </c:pt>
                <c:pt idx="4">
                  <c:v>74.657037804780913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9-4E12-9E1D-17EF673DF417}"/>
            </c:ext>
          </c:extLst>
        </c:ser>
        <c:ser>
          <c:idx val="4"/>
          <c:order val="4"/>
          <c:tx>
            <c:v>Fsp rim in quartz alkali feldspar syenite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'A. Feldspar struc form'!$G$39:$H$39</c:f>
              <c:numCache>
                <c:formatCode>0</c:formatCode>
                <c:ptCount val="2"/>
                <c:pt idx="0">
                  <c:v>13.313290913740534</c:v>
                </c:pt>
                <c:pt idx="1">
                  <c:v>14.892956862461904</c:v>
                </c:pt>
              </c:numCache>
            </c:numRef>
          </c:xVal>
          <c:yVal>
            <c:numRef>
              <c:f>'A. Feldspar struc form'!$G$40:$H$40</c:f>
              <c:numCache>
                <c:formatCode>0</c:formatCode>
                <c:ptCount val="2"/>
                <c:pt idx="0">
                  <c:v>23.198253607349404</c:v>
                </c:pt>
                <c:pt idx="1">
                  <c:v>28.147259443878696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9-4E12-9E1D-17EF673DF417}"/>
            </c:ext>
          </c:extLst>
        </c:ser>
        <c:ser>
          <c:idx val="5"/>
          <c:order val="5"/>
          <c:tx>
            <c:v>Fsp in cpx-psd in quartz alkali feldspar syenite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form'!$I$39:$L$39</c:f>
              <c:numCache>
                <c:formatCode>0</c:formatCode>
                <c:ptCount val="4"/>
                <c:pt idx="0">
                  <c:v>23.054260769939553</c:v>
                </c:pt>
                <c:pt idx="1">
                  <c:v>23.151761733483195</c:v>
                </c:pt>
                <c:pt idx="2">
                  <c:v>22.630064353998485</c:v>
                </c:pt>
                <c:pt idx="3">
                  <c:v>20.92608278936132</c:v>
                </c:pt>
              </c:numCache>
            </c:numRef>
          </c:xVal>
          <c:yVal>
            <c:numRef>
              <c:f>'A. Feldspar struc form'!$I$40:$L$40</c:f>
              <c:numCache>
                <c:formatCode>0</c:formatCode>
                <c:ptCount val="4"/>
                <c:pt idx="0">
                  <c:v>1.1665299814813137</c:v>
                </c:pt>
                <c:pt idx="1">
                  <c:v>1.4729013967384128</c:v>
                </c:pt>
                <c:pt idx="2">
                  <c:v>1.2465029789734494</c:v>
                </c:pt>
                <c:pt idx="3">
                  <c:v>1.1842243210318975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9-4E12-9E1D-17EF673DF417}"/>
            </c:ext>
          </c:extLst>
        </c:ser>
        <c:ser>
          <c:idx val="6"/>
          <c:order val="6"/>
          <c:tx>
            <c:v>Fsp core in alkali feldspar syenite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form'!$M$39:$R$39</c:f>
              <c:numCache>
                <c:formatCode>0</c:formatCode>
                <c:ptCount val="6"/>
                <c:pt idx="0">
                  <c:v>30.29818213261796</c:v>
                </c:pt>
                <c:pt idx="1">
                  <c:v>35.646442870653409</c:v>
                </c:pt>
                <c:pt idx="2">
                  <c:v>21.344830667607276</c:v>
                </c:pt>
                <c:pt idx="3">
                  <c:v>15.260384454670946</c:v>
                </c:pt>
                <c:pt idx="4">
                  <c:v>11.207487845733125</c:v>
                </c:pt>
                <c:pt idx="5">
                  <c:v>2.4544069076709034</c:v>
                </c:pt>
              </c:numCache>
            </c:numRef>
          </c:xVal>
          <c:yVal>
            <c:numRef>
              <c:f>'A. Feldspar struc form'!$M$40:$R$40</c:f>
              <c:numCache>
                <c:formatCode>0</c:formatCode>
                <c:ptCount val="6"/>
                <c:pt idx="0">
                  <c:v>54.234508205176176</c:v>
                </c:pt>
                <c:pt idx="1">
                  <c:v>65.91942404763968</c:v>
                </c:pt>
                <c:pt idx="2">
                  <c:v>33.396604776915609</c:v>
                </c:pt>
                <c:pt idx="3">
                  <c:v>1.5732518250736252</c:v>
                </c:pt>
                <c:pt idx="4">
                  <c:v>1.5391138675437115</c:v>
                </c:pt>
                <c:pt idx="5">
                  <c:v>0.93989674731237172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9-4E12-9E1D-17EF673DF417}"/>
            </c:ext>
          </c:extLst>
        </c:ser>
        <c:ser>
          <c:idx val="7"/>
          <c:order val="7"/>
          <c:tx>
            <c:v>Fsp core in silica-oversaturated trachyte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form'!$S$39:$W$39</c:f>
              <c:numCache>
                <c:formatCode>0</c:formatCode>
                <c:ptCount val="5"/>
                <c:pt idx="0">
                  <c:v>23.67873824148246</c:v>
                </c:pt>
                <c:pt idx="1">
                  <c:v>21.910880759451171</c:v>
                </c:pt>
                <c:pt idx="2">
                  <c:v>16.542351276499687</c:v>
                </c:pt>
                <c:pt idx="3">
                  <c:v>4.5944362333679045</c:v>
                </c:pt>
                <c:pt idx="4">
                  <c:v>4.4793514659952205</c:v>
                </c:pt>
              </c:numCache>
            </c:numRef>
          </c:xVal>
          <c:yVal>
            <c:numRef>
              <c:f>'A. Feldspar struc form'!$S$40:$W$40</c:f>
              <c:numCache>
                <c:formatCode>0</c:formatCode>
                <c:ptCount val="5"/>
                <c:pt idx="0">
                  <c:v>43.229591793003436</c:v>
                </c:pt>
                <c:pt idx="1">
                  <c:v>39.628513440610142</c:v>
                </c:pt>
                <c:pt idx="2">
                  <c:v>27.710737699028794</c:v>
                </c:pt>
                <c:pt idx="3">
                  <c:v>1.0121180892100627</c:v>
                </c:pt>
                <c:pt idx="4">
                  <c:v>1.7460513794396046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F9-4E12-9E1D-17EF673DF417}"/>
            </c:ext>
          </c:extLst>
        </c:ser>
        <c:ser>
          <c:idx val="8"/>
          <c:order val="8"/>
          <c:tx>
            <c:v>Fsp rim in silica-oversaturated trachytes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'A. Feldspar struc form'!$X$39</c:f>
              <c:numCache>
                <c:formatCode>0</c:formatCode>
                <c:ptCount val="1"/>
                <c:pt idx="0">
                  <c:v>7.8813667932188665</c:v>
                </c:pt>
              </c:numCache>
            </c:numRef>
          </c:xVal>
          <c:yVal>
            <c:numRef>
              <c:f>'A. Feldspar struc form'!$X$40</c:f>
              <c:numCache>
                <c:formatCode>0</c:formatCode>
                <c:ptCount val="1"/>
                <c:pt idx="0">
                  <c:v>7.1287989385852608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F9-4E12-9E1D-17EF673DF417}"/>
            </c:ext>
          </c:extLst>
        </c:ser>
        <c:ser>
          <c:idx val="9"/>
          <c:order val="9"/>
          <c:tx>
            <c:v>Fsp matrix in silica-oversaturated trachytes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'A. Feldspar struc form'!$Y$39:$AC$39</c:f>
              <c:numCache>
                <c:formatCode>0</c:formatCode>
                <c:ptCount val="5"/>
                <c:pt idx="0">
                  <c:v>47.405140189570496</c:v>
                </c:pt>
                <c:pt idx="1">
                  <c:v>46.90721189420843</c:v>
                </c:pt>
                <c:pt idx="2">
                  <c:v>47.857277774657248</c:v>
                </c:pt>
                <c:pt idx="3">
                  <c:v>0.64574498687262105</c:v>
                </c:pt>
                <c:pt idx="4">
                  <c:v>1.5432521378252444</c:v>
                </c:pt>
              </c:numCache>
            </c:numRef>
          </c:xVal>
          <c:yVal>
            <c:numRef>
              <c:f>'A. Feldspar struc form'!$Y$40:$AC$40</c:f>
              <c:numCache>
                <c:formatCode>0</c:formatCode>
                <c:ptCount val="5"/>
                <c:pt idx="0">
                  <c:v>94.810280379140991</c:v>
                </c:pt>
                <c:pt idx="1">
                  <c:v>92.098992018607362</c:v>
                </c:pt>
                <c:pt idx="2">
                  <c:v>95.622413066681474</c:v>
                </c:pt>
                <c:pt idx="3">
                  <c:v>0.62815368659966642</c:v>
                </c:pt>
                <c:pt idx="4">
                  <c:v>2.1975869642420367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F9-4E12-9E1D-17EF673D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93536"/>
        <c:axId val="2028374928"/>
      </c:scatterChart>
      <c:valAx>
        <c:axId val="2039493536"/>
        <c:scaling>
          <c:orientation val="minMax"/>
          <c:max val="100"/>
        </c:scaling>
        <c:delete val="1"/>
        <c:axPos val="b"/>
        <c:numFmt formatCode="General" sourceLinked="1"/>
        <c:majorTickMark val="out"/>
        <c:minorTickMark val="none"/>
        <c:tickLblPos val="nextTo"/>
        <c:crossAx val="2028374928"/>
        <c:crosses val="autoZero"/>
        <c:crossBetween val="midCat"/>
      </c:valAx>
      <c:valAx>
        <c:axId val="2028374928"/>
        <c:scaling>
          <c:orientation val="minMax"/>
          <c:max val="100"/>
        </c:scaling>
        <c:delete val="1"/>
        <c:axPos val="l"/>
        <c:numFmt formatCode="General" sourceLinked="1"/>
        <c:majorTickMark val="out"/>
        <c:minorTickMark val="none"/>
        <c:tickLblPos val="nextTo"/>
        <c:crossAx val="20394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8984055676252904"/>
          <c:y val="0.35449442991828944"/>
          <c:w val="0.59674889263981123"/>
          <c:h val="0.5614676536466755"/>
        </c:manualLayout>
      </c:layout>
      <c:overlay val="1"/>
      <c:spPr>
        <a:solidFill>
          <a:schemeClr val="bg1">
            <a:alpha val="7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212123461610697E-2"/>
          <c:y val="3.4313718265951212E-2"/>
          <c:w val="0.94814814264939606"/>
          <c:h val="0.9313725634680976"/>
        </c:manualLayout>
      </c:layout>
      <c:scatterChart>
        <c:scatterStyle val="lineMarker"/>
        <c:varyColors val="0"/>
        <c:ser>
          <c:idx val="0"/>
          <c:order val="0"/>
          <c:tx>
            <c:v>TOP-LEFT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'B. Mica struc form'!$B$60:$B$61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'B. Mica struc form'!$C$60:$C$61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717-81DF-B4B83EB31FC4}"/>
            </c:ext>
          </c:extLst>
        </c:ser>
        <c:ser>
          <c:idx val="1"/>
          <c:order val="1"/>
          <c:tx>
            <c:v>LEFT-RIGHT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('B. Mica struc form'!$B$60,'B. Mica struc form'!$B$62)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('B. Mica struc form'!$C$60,'B. Mica struc form'!$C$62)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717-81DF-B4B83EB31FC4}"/>
            </c:ext>
          </c:extLst>
        </c:ser>
        <c:ser>
          <c:idx val="2"/>
          <c:order val="2"/>
          <c:tx>
            <c:v>RIGHT-TOP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'B. Mica struc form'!$B$61:$B$62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'B. Mica struc form'!$C$61:$C$62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717-81DF-B4B83EB31FC4}"/>
            </c:ext>
          </c:extLst>
        </c:ser>
        <c:ser>
          <c:idx val="3"/>
          <c:order val="3"/>
          <c:tx>
            <c:v>Bt core in alkali feldspar syenite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form'!$B$53:$H$53</c:f>
              <c:numCache>
                <c:formatCode>0.0</c:formatCode>
                <c:ptCount val="7"/>
                <c:pt idx="0">
                  <c:v>52.366187457957629</c:v>
                </c:pt>
                <c:pt idx="1">
                  <c:v>45.574062252774631</c:v>
                </c:pt>
                <c:pt idx="2">
                  <c:v>48.15723653741972</c:v>
                </c:pt>
                <c:pt idx="3">
                  <c:v>46.115791764767181</c:v>
                </c:pt>
                <c:pt idx="4">
                  <c:v>49.788757868161063</c:v>
                </c:pt>
                <c:pt idx="5">
                  <c:v>53.127301244986</c:v>
                </c:pt>
                <c:pt idx="6">
                  <c:v>44.561730089439806</c:v>
                </c:pt>
              </c:numCache>
            </c:numRef>
          </c:xVal>
          <c:yVal>
            <c:numRef>
              <c:f>'B. Mica struc form'!$B$54:$H$54</c:f>
              <c:numCache>
                <c:formatCode>0.0</c:formatCode>
                <c:ptCount val="7"/>
                <c:pt idx="0">
                  <c:v>32.543477432178591</c:v>
                </c:pt>
                <c:pt idx="1">
                  <c:v>31.975993725184619</c:v>
                </c:pt>
                <c:pt idx="2">
                  <c:v>33.447017944506953</c:v>
                </c:pt>
                <c:pt idx="3">
                  <c:v>32.723524669686149</c:v>
                </c:pt>
                <c:pt idx="4">
                  <c:v>32.355321300164576</c:v>
                </c:pt>
                <c:pt idx="5">
                  <c:v>34.415747336748659</c:v>
                </c:pt>
                <c:pt idx="6">
                  <c:v>32.831684275932695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717-81DF-B4B83EB31FC4}"/>
            </c:ext>
          </c:extLst>
        </c:ser>
        <c:ser>
          <c:idx val="4"/>
          <c:order val="4"/>
          <c:tx>
            <c:v>Bt rim in alkali feldspar syenite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form'!$F$53:$J$53</c:f>
              <c:numCache>
                <c:formatCode>0.0</c:formatCode>
                <c:ptCount val="5"/>
                <c:pt idx="0">
                  <c:v>49.788757868161063</c:v>
                </c:pt>
                <c:pt idx="1">
                  <c:v>53.127301244986</c:v>
                </c:pt>
                <c:pt idx="2">
                  <c:v>44.561730089439806</c:v>
                </c:pt>
                <c:pt idx="3">
                  <c:v>41.953541929111005</c:v>
                </c:pt>
                <c:pt idx="4">
                  <c:v>50.740769306070263</c:v>
                </c:pt>
              </c:numCache>
            </c:numRef>
          </c:xVal>
          <c:yVal>
            <c:numRef>
              <c:f>'B. Mica struc form'!$F$54:$J$54</c:f>
              <c:numCache>
                <c:formatCode>0.0</c:formatCode>
                <c:ptCount val="5"/>
                <c:pt idx="0">
                  <c:v>32.355321300164576</c:v>
                </c:pt>
                <c:pt idx="1">
                  <c:v>34.415747336748659</c:v>
                </c:pt>
                <c:pt idx="2">
                  <c:v>32.831684275932695</c:v>
                </c:pt>
                <c:pt idx="3">
                  <c:v>31.664427873082783</c:v>
                </c:pt>
                <c:pt idx="4">
                  <c:v>33.366715840157816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7-4717-81DF-B4B83EB3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14655"/>
        <c:axId val="745985055"/>
      </c:scatterChart>
      <c:valAx>
        <c:axId val="1709914655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745985055"/>
        <c:crosses val="autoZero"/>
        <c:crossBetween val="midCat"/>
      </c:valAx>
      <c:valAx>
        <c:axId val="745985055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70991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9647748245700585"/>
          <c:y val="0.28232801948622233"/>
          <c:w val="0.45218055233792659"/>
          <c:h val="0.19002798999370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form'!$B$23:$E$23</c:f>
              <c:numCache>
                <c:formatCode>0.0000</c:formatCode>
                <c:ptCount val="4"/>
                <c:pt idx="0">
                  <c:v>2.3044870646844746</c:v>
                </c:pt>
                <c:pt idx="1">
                  <c:v>2.4282866856867118</c:v>
                </c:pt>
                <c:pt idx="2">
                  <c:v>2.3870702322969271</c:v>
                </c:pt>
                <c:pt idx="3">
                  <c:v>2.4472879768254261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A-4854-9B47-D2E0F396A251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form'!$F$23:$J$23</c:f>
              <c:numCache>
                <c:formatCode>0.0000</c:formatCode>
                <c:ptCount val="5"/>
                <c:pt idx="0">
                  <c:v>2.3842355324218971</c:v>
                </c:pt>
                <c:pt idx="1">
                  <c:v>2.331177772081765</c:v>
                </c:pt>
                <c:pt idx="2">
                  <c:v>2.2125905551137395</c:v>
                </c:pt>
                <c:pt idx="3">
                  <c:v>2.1262658754869177</c:v>
                </c:pt>
                <c:pt idx="4">
                  <c:v>2.4047635296598564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A-4854-9B47-D2E0F396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(a.p.f.u.)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8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IV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46895980107748"/>
          <c:y val="0.54294189296136919"/>
          <c:w val="0.52295068379610443"/>
          <c:h val="0.22883691118035973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form'!$B$28:$E$28</c:f>
              <c:numCache>
                <c:formatCode>0.0000</c:formatCode>
                <c:ptCount val="4"/>
                <c:pt idx="0">
                  <c:v>0.61790596196259728</c:v>
                </c:pt>
                <c:pt idx="1">
                  <c:v>0.68361339692691714</c:v>
                </c:pt>
                <c:pt idx="2">
                  <c:v>0.63888191879827394</c:v>
                </c:pt>
                <c:pt idx="3">
                  <c:v>0.70199112092773974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6B8-976C-D037382226F1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form'!$F$28:$J$28</c:f>
              <c:numCache>
                <c:formatCode>0.0000</c:formatCode>
                <c:ptCount val="5"/>
                <c:pt idx="0">
                  <c:v>0.47179849246318134</c:v>
                </c:pt>
                <c:pt idx="1">
                  <c:v>0.58744925709775175</c:v>
                </c:pt>
                <c:pt idx="2">
                  <c:v>0.15084514359390586</c:v>
                </c:pt>
                <c:pt idx="3">
                  <c:v>7.5027208513973709E-2</c:v>
                </c:pt>
                <c:pt idx="4">
                  <c:v>0.61702094279075326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6B8-976C-D0373822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(a.p.f.u.)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form'!$B$27:$E$27</c:f>
              <c:numCache>
                <c:formatCode>0.0000</c:formatCode>
                <c:ptCount val="4"/>
                <c:pt idx="0">
                  <c:v>6.7582784756818892E-2</c:v>
                </c:pt>
                <c:pt idx="1">
                  <c:v>0</c:v>
                </c:pt>
                <c:pt idx="2">
                  <c:v>0.13107333185525194</c:v>
                </c:pt>
                <c:pt idx="3">
                  <c:v>1.4715980481015301E-2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D-4FA8-BDF1-F3CD30FA6047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form'!$F$27:$J$27</c:f>
              <c:numCache>
                <c:formatCode>0.0000</c:formatCode>
                <c:ptCount val="5"/>
                <c:pt idx="0">
                  <c:v>0.14280781855638969</c:v>
                </c:pt>
                <c:pt idx="1">
                  <c:v>0.22794246389436568</c:v>
                </c:pt>
                <c:pt idx="2">
                  <c:v>0.45721385123314651</c:v>
                </c:pt>
                <c:pt idx="3">
                  <c:v>0.48329259491005949</c:v>
                </c:pt>
                <c:pt idx="4">
                  <c:v>0.10727731114500649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D-4FA8-BDF1-F3CD30FA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(a.p.f.u.)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8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form'!$B$37:$E$37</c:f>
              <c:numCache>
                <c:formatCode>0.0000</c:formatCode>
                <c:ptCount val="4"/>
                <c:pt idx="0">
                  <c:v>1.6428417906829305</c:v>
                </c:pt>
                <c:pt idx="1">
                  <c:v>1.7322507856942457</c:v>
                </c:pt>
                <c:pt idx="2">
                  <c:v>1.6778953819141529</c:v>
                </c:pt>
                <c:pt idx="3">
                  <c:v>1.7184655205716446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E-463E-B791-F6BB4591FB4B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form'!$F$37:$J$37</c:f>
              <c:numCache>
                <c:formatCode>0.0000</c:formatCode>
                <c:ptCount val="5"/>
                <c:pt idx="0">
                  <c:v>1.6770422164931398</c:v>
                </c:pt>
                <c:pt idx="1">
                  <c:v>1.6834540453004507</c:v>
                </c:pt>
                <c:pt idx="2">
                  <c:v>1.6008144077305395</c:v>
                </c:pt>
                <c:pt idx="3">
                  <c:v>1.5176745253228738</c:v>
                </c:pt>
                <c:pt idx="4">
                  <c:v>1.7589432185350229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E-463E-B791-F6BB4591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(a.p.f.u.)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480320</xdr:colOff>
      <xdr:row>41</xdr:row>
      <xdr:rowOff>114084</xdr:rowOff>
    </xdr:from>
    <xdr:to>
      <xdr:col>13</xdr:col>
      <xdr:colOff>70675</xdr:colOff>
      <xdr:row>76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DA064B-B06D-0B90-C43D-A8D194DE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56</xdr:row>
      <xdr:rowOff>2720</xdr:rowOff>
    </xdr:from>
    <xdr:to>
      <xdr:col>12</xdr:col>
      <xdr:colOff>408214</xdr:colOff>
      <xdr:row>86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969882-B3ED-8107-8884-F3109286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13</xdr:row>
      <xdr:rowOff>139700</xdr:rowOff>
    </xdr:from>
    <xdr:to>
      <xdr:col>21</xdr:col>
      <xdr:colOff>88900</xdr:colOff>
      <xdr:row>36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05A214-9706-467D-B481-FE181C21B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32</xdr:col>
      <xdr:colOff>203200</xdr:colOff>
      <xdr:row>37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E6AEF6-7A7B-46EB-A2CF-9CB51D9D9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38</xdr:row>
      <xdr:rowOff>88900</xdr:rowOff>
    </xdr:from>
    <xdr:to>
      <xdr:col>32</xdr:col>
      <xdr:colOff>50800</xdr:colOff>
      <xdr:row>62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EA7F12-6D83-4EF4-A9AD-27A227516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431800</xdr:colOff>
      <xdr:row>38</xdr:row>
      <xdr:rowOff>76200</xdr:rowOff>
    </xdr:from>
    <xdr:to>
      <xdr:col>21</xdr:col>
      <xdr:colOff>25400</xdr:colOff>
      <xdr:row>62</xdr:row>
      <xdr:rowOff>50800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71EEABA-06EE-49CA-BB29-52201480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9810-2CC2-407A-AD24-3E5DF98A206B}">
  <dimension ref="B2:B6"/>
  <sheetViews>
    <sheetView workbookViewId="0">
      <selection activeCell="D17" sqref="D17"/>
    </sheetView>
  </sheetViews>
  <sheetFormatPr defaultRowHeight="13.8" x14ac:dyDescent="0.25"/>
  <cols>
    <col min="1" max="16384" width="8.88671875" style="11"/>
  </cols>
  <sheetData>
    <row r="2" spans="2:2" ht="22.8" x14ac:dyDescent="0.4">
      <c r="B2" s="14" t="s">
        <v>116</v>
      </c>
    </row>
    <row r="3" spans="2:2" ht="18" x14ac:dyDescent="0.35">
      <c r="B3" s="13" t="s">
        <v>120</v>
      </c>
    </row>
    <row r="4" spans="2:2" ht="18" x14ac:dyDescent="0.35">
      <c r="B4" s="13" t="s">
        <v>114</v>
      </c>
    </row>
    <row r="5" spans="2:2" ht="18" x14ac:dyDescent="0.35">
      <c r="B5" s="13" t="s">
        <v>115</v>
      </c>
    </row>
    <row r="6" spans="2:2" ht="18" x14ac:dyDescent="0.35">
      <c r="B6" s="13" t="s">
        <v>143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5B77-380F-4047-A1F2-71688AFB74C3}">
  <dimension ref="A1:CN46"/>
  <sheetViews>
    <sheetView zoomScaleNormal="100" workbookViewId="0">
      <selection activeCell="D13" sqref="D13"/>
    </sheetView>
  </sheetViews>
  <sheetFormatPr defaultRowHeight="13.2" x14ac:dyDescent="0.3"/>
  <cols>
    <col min="1" max="1" width="12.44140625" style="1" bestFit="1" customWidth="1"/>
    <col min="2" max="6" width="11" style="1" bestFit="1" customWidth="1"/>
    <col min="7" max="7" width="14.109375" style="1" bestFit="1" customWidth="1"/>
    <col min="8" max="8" width="11.109375" style="1" bestFit="1" customWidth="1"/>
    <col min="9" max="13" width="14.109375" style="1" bestFit="1" customWidth="1"/>
    <col min="14" max="42" width="15.6640625" style="1" bestFit="1" customWidth="1"/>
    <col min="43" max="57" width="14.109375" style="1" bestFit="1" customWidth="1"/>
    <col min="58" max="92" width="17.77734375" style="1" bestFit="1" customWidth="1"/>
    <col min="93" max="16384" width="8.88671875" style="1"/>
  </cols>
  <sheetData>
    <row r="1" spans="1:92" ht="17.399999999999999" x14ac:dyDescent="0.3">
      <c r="A1" s="27" t="s">
        <v>120</v>
      </c>
    </row>
    <row r="2" spans="1:92" x14ac:dyDescent="0.3">
      <c r="A2" s="10" t="s">
        <v>0</v>
      </c>
      <c r="B2" s="10" t="s">
        <v>88</v>
      </c>
      <c r="C2" s="10" t="s">
        <v>88</v>
      </c>
      <c r="D2" s="10" t="s">
        <v>88</v>
      </c>
      <c r="E2" s="10" t="s">
        <v>88</v>
      </c>
      <c r="F2" s="10" t="s">
        <v>88</v>
      </c>
      <c r="G2" s="10" t="s">
        <v>88</v>
      </c>
      <c r="H2" s="10" t="s">
        <v>88</v>
      </c>
      <c r="I2" s="10" t="s">
        <v>88</v>
      </c>
      <c r="J2" s="10" t="s">
        <v>88</v>
      </c>
      <c r="K2" s="10" t="s">
        <v>88</v>
      </c>
      <c r="L2" s="10" t="s">
        <v>88</v>
      </c>
      <c r="M2" s="10" t="s">
        <v>89</v>
      </c>
      <c r="N2" s="10" t="s">
        <v>89</v>
      </c>
      <c r="O2" s="10" t="s">
        <v>89</v>
      </c>
      <c r="P2" s="10" t="s">
        <v>89</v>
      </c>
      <c r="Q2" s="10" t="s">
        <v>89</v>
      </c>
      <c r="R2" s="10" t="s">
        <v>89</v>
      </c>
      <c r="S2" s="10" t="s">
        <v>90</v>
      </c>
      <c r="T2" s="10" t="s">
        <v>90</v>
      </c>
      <c r="U2" s="10" t="s">
        <v>90</v>
      </c>
      <c r="V2" s="10" t="s">
        <v>90</v>
      </c>
      <c r="W2" s="10" t="s">
        <v>90</v>
      </c>
      <c r="X2" s="10" t="s">
        <v>90</v>
      </c>
      <c r="Y2" s="10" t="s">
        <v>90</v>
      </c>
      <c r="Z2" s="10" t="s">
        <v>90</v>
      </c>
      <c r="AA2" s="10" t="s">
        <v>90</v>
      </c>
      <c r="AB2" s="10" t="s">
        <v>90</v>
      </c>
      <c r="AC2" s="10" t="s">
        <v>90</v>
      </c>
      <c r="AD2" s="10"/>
      <c r="AE2" s="10" t="s">
        <v>16</v>
      </c>
      <c r="AF2" s="10" t="s">
        <v>16</v>
      </c>
      <c r="AG2" s="10" t="s">
        <v>16</v>
      </c>
      <c r="AH2" s="10" t="s">
        <v>16</v>
      </c>
      <c r="AI2" s="10" t="s">
        <v>16</v>
      </c>
      <c r="AJ2" s="10" t="s">
        <v>16</v>
      </c>
      <c r="AK2" s="10" t="s">
        <v>16</v>
      </c>
      <c r="AL2" s="10" t="s">
        <v>16</v>
      </c>
      <c r="AM2" s="10" t="s">
        <v>16</v>
      </c>
      <c r="AN2" s="10" t="s">
        <v>16</v>
      </c>
      <c r="AO2" s="10" t="s">
        <v>16</v>
      </c>
      <c r="AP2" s="10" t="s">
        <v>16</v>
      </c>
      <c r="AQ2" s="10" t="s">
        <v>87</v>
      </c>
      <c r="AR2" s="10" t="s">
        <v>87</v>
      </c>
      <c r="AS2" s="10" t="s">
        <v>87</v>
      </c>
      <c r="AT2" s="10" t="s">
        <v>87</v>
      </c>
      <c r="AU2" s="10" t="s">
        <v>87</v>
      </c>
      <c r="AV2" s="10" t="s">
        <v>87</v>
      </c>
      <c r="AW2" s="10" t="s">
        <v>87</v>
      </c>
      <c r="AX2" s="10" t="s">
        <v>87</v>
      </c>
      <c r="AY2" s="10" t="s">
        <v>87</v>
      </c>
      <c r="AZ2" s="10" t="s">
        <v>87</v>
      </c>
      <c r="BA2" s="10" t="s">
        <v>87</v>
      </c>
      <c r="BB2" s="10" t="s">
        <v>87</v>
      </c>
      <c r="BC2" s="10" t="s">
        <v>87</v>
      </c>
      <c r="BD2" s="10" t="s">
        <v>87</v>
      </c>
      <c r="BE2" s="10" t="s">
        <v>87</v>
      </c>
      <c r="BF2" s="10" t="s">
        <v>17</v>
      </c>
      <c r="BG2" s="10" t="s">
        <v>17</v>
      </c>
      <c r="BH2" s="10" t="s">
        <v>17</v>
      </c>
      <c r="BI2" s="10" t="s">
        <v>17</v>
      </c>
      <c r="BJ2" s="10" t="s">
        <v>17</v>
      </c>
      <c r="BK2" s="10" t="s">
        <v>17</v>
      </c>
      <c r="BL2" s="10" t="s">
        <v>17</v>
      </c>
      <c r="BM2" s="10" t="s">
        <v>17</v>
      </c>
      <c r="BN2" s="10" t="s">
        <v>17</v>
      </c>
      <c r="BO2" s="10" t="s">
        <v>17</v>
      </c>
      <c r="BP2" s="10" t="s">
        <v>17</v>
      </c>
      <c r="BQ2" s="10" t="s">
        <v>17</v>
      </c>
      <c r="BR2" s="10" t="s">
        <v>17</v>
      </c>
      <c r="BS2" s="10" t="s">
        <v>17</v>
      </c>
      <c r="BT2" s="10" t="s">
        <v>17</v>
      </c>
      <c r="BU2" s="10" t="s">
        <v>17</v>
      </c>
      <c r="BV2" s="10" t="s">
        <v>17</v>
      </c>
      <c r="BW2" s="10" t="s">
        <v>17</v>
      </c>
      <c r="BX2" s="10" t="s">
        <v>17</v>
      </c>
      <c r="BY2" s="10" t="s">
        <v>17</v>
      </c>
      <c r="BZ2" s="10" t="s">
        <v>17</v>
      </c>
      <c r="CA2" s="10" t="s">
        <v>17</v>
      </c>
      <c r="CB2" s="10" t="s">
        <v>18</v>
      </c>
      <c r="CC2" s="10" t="s">
        <v>18</v>
      </c>
      <c r="CD2" s="10" t="s">
        <v>18</v>
      </c>
      <c r="CE2" s="10" t="s">
        <v>18</v>
      </c>
      <c r="CF2" s="10" t="s">
        <v>18</v>
      </c>
      <c r="CG2" s="10" t="s">
        <v>18</v>
      </c>
      <c r="CH2" s="10" t="s">
        <v>18</v>
      </c>
      <c r="CI2" s="10" t="s">
        <v>18</v>
      </c>
      <c r="CJ2" s="10" t="s">
        <v>18</v>
      </c>
      <c r="CK2" s="10" t="s">
        <v>18</v>
      </c>
      <c r="CL2" s="10" t="s">
        <v>18</v>
      </c>
      <c r="CM2" s="10" t="s">
        <v>18</v>
      </c>
      <c r="CN2" s="10" t="s">
        <v>18</v>
      </c>
    </row>
    <row r="3" spans="1:92" x14ac:dyDescent="0.3">
      <c r="A3" s="1" t="s">
        <v>71</v>
      </c>
      <c r="B3" s="1" t="s">
        <v>91</v>
      </c>
      <c r="C3" s="1" t="s">
        <v>91</v>
      </c>
      <c r="D3" s="1" t="s">
        <v>91</v>
      </c>
      <c r="E3" s="1" t="s">
        <v>91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91</v>
      </c>
      <c r="M3" s="1" t="s">
        <v>92</v>
      </c>
      <c r="N3" s="1" t="s">
        <v>92</v>
      </c>
      <c r="O3" s="1" t="s">
        <v>92</v>
      </c>
      <c r="P3" s="1" t="s">
        <v>92</v>
      </c>
      <c r="Q3" s="1" t="s">
        <v>92</v>
      </c>
      <c r="R3" s="1" t="s">
        <v>92</v>
      </c>
      <c r="S3" s="1" t="s">
        <v>93</v>
      </c>
      <c r="T3" s="1" t="s">
        <v>93</v>
      </c>
      <c r="U3" s="1" t="s">
        <v>93</v>
      </c>
      <c r="V3" s="1" t="s">
        <v>93</v>
      </c>
      <c r="W3" s="1" t="s">
        <v>93</v>
      </c>
      <c r="X3" s="1" t="s">
        <v>93</v>
      </c>
      <c r="Y3" s="1" t="s">
        <v>93</v>
      </c>
      <c r="Z3" s="1" t="s">
        <v>93</v>
      </c>
      <c r="AA3" s="1" t="s">
        <v>93</v>
      </c>
      <c r="AB3" s="1" t="s">
        <v>93</v>
      </c>
      <c r="AC3" s="1" t="s">
        <v>93</v>
      </c>
      <c r="AE3" s="1" t="s">
        <v>75</v>
      </c>
      <c r="AF3" s="1" t="s">
        <v>75</v>
      </c>
      <c r="AG3" s="1" t="s">
        <v>75</v>
      </c>
      <c r="AH3" s="1" t="s">
        <v>75</v>
      </c>
      <c r="AI3" s="1" t="s">
        <v>75</v>
      </c>
      <c r="AJ3" s="1" t="s">
        <v>75</v>
      </c>
      <c r="AK3" s="1" t="s">
        <v>75</v>
      </c>
      <c r="AL3" s="1" t="s">
        <v>75</v>
      </c>
      <c r="AM3" s="1" t="s">
        <v>75</v>
      </c>
      <c r="AN3" s="1" t="s">
        <v>75</v>
      </c>
      <c r="AO3" s="1" t="s">
        <v>75</v>
      </c>
      <c r="AP3" s="1" t="s">
        <v>75</v>
      </c>
      <c r="AQ3" s="1" t="s">
        <v>19</v>
      </c>
      <c r="AR3" s="1" t="s">
        <v>19</v>
      </c>
      <c r="AS3" s="1" t="s">
        <v>19</v>
      </c>
      <c r="AT3" s="1" t="s">
        <v>19</v>
      </c>
      <c r="AU3" s="1" t="s">
        <v>19</v>
      </c>
      <c r="AV3" s="1" t="s">
        <v>19</v>
      </c>
      <c r="AW3" s="1" t="s">
        <v>19</v>
      </c>
      <c r="AX3" s="1" t="s">
        <v>19</v>
      </c>
      <c r="AY3" s="1" t="s">
        <v>19</v>
      </c>
      <c r="AZ3" s="1" t="s">
        <v>19</v>
      </c>
      <c r="BA3" s="1" t="s">
        <v>19</v>
      </c>
      <c r="BB3" s="1" t="s">
        <v>19</v>
      </c>
      <c r="BC3" s="1" t="s">
        <v>19</v>
      </c>
      <c r="BD3" s="1" t="s">
        <v>19</v>
      </c>
      <c r="BE3" s="1" t="s">
        <v>19</v>
      </c>
      <c r="BF3" s="1" t="s">
        <v>20</v>
      </c>
      <c r="BG3" s="1" t="s">
        <v>20</v>
      </c>
      <c r="BH3" s="1" t="s">
        <v>20</v>
      </c>
      <c r="BI3" s="1" t="s">
        <v>20</v>
      </c>
      <c r="BJ3" s="1" t="s">
        <v>20</v>
      </c>
      <c r="BK3" s="1" t="s">
        <v>20</v>
      </c>
      <c r="BL3" s="1" t="s">
        <v>20</v>
      </c>
      <c r="BM3" s="1" t="s">
        <v>20</v>
      </c>
      <c r="BN3" s="1" t="s">
        <v>20</v>
      </c>
      <c r="BO3" s="1" t="s">
        <v>20</v>
      </c>
      <c r="BP3" s="1" t="s">
        <v>20</v>
      </c>
      <c r="BQ3" s="1" t="s">
        <v>20</v>
      </c>
      <c r="BR3" s="1" t="s">
        <v>20</v>
      </c>
      <c r="BS3" s="1" t="s">
        <v>20</v>
      </c>
      <c r="BT3" s="1" t="s">
        <v>20</v>
      </c>
      <c r="BU3" s="1" t="s">
        <v>20</v>
      </c>
      <c r="BV3" s="1" t="s">
        <v>20</v>
      </c>
      <c r="BW3" s="1" t="s">
        <v>20</v>
      </c>
      <c r="BX3" s="1" t="s">
        <v>20</v>
      </c>
      <c r="BY3" s="1" t="s">
        <v>20</v>
      </c>
      <c r="BZ3" s="1" t="s">
        <v>20</v>
      </c>
      <c r="CA3" s="1" t="s">
        <v>20</v>
      </c>
      <c r="CB3" s="1" t="s">
        <v>20</v>
      </c>
      <c r="CC3" s="1" t="s">
        <v>20</v>
      </c>
      <c r="CD3" s="1" t="s">
        <v>20</v>
      </c>
      <c r="CE3" s="1" t="s">
        <v>20</v>
      </c>
      <c r="CF3" s="1" t="s">
        <v>20</v>
      </c>
      <c r="CG3" s="1" t="s">
        <v>20</v>
      </c>
      <c r="CH3" s="1" t="s">
        <v>20</v>
      </c>
      <c r="CI3" s="1" t="s">
        <v>20</v>
      </c>
      <c r="CJ3" s="1" t="s">
        <v>20</v>
      </c>
      <c r="CK3" s="1" t="s">
        <v>20</v>
      </c>
      <c r="CL3" s="1" t="s">
        <v>20</v>
      </c>
      <c r="CM3" s="1" t="s">
        <v>20</v>
      </c>
      <c r="CN3" s="1" t="s">
        <v>20</v>
      </c>
    </row>
    <row r="4" spans="1:92" x14ac:dyDescent="0.3">
      <c r="A4" s="1" t="s">
        <v>72</v>
      </c>
      <c r="B4" s="1" t="s">
        <v>30</v>
      </c>
      <c r="C4" s="1" t="s">
        <v>31</v>
      </c>
      <c r="D4" s="1" t="s">
        <v>40</v>
      </c>
      <c r="E4" s="1" t="s">
        <v>41</v>
      </c>
      <c r="F4" s="1" t="s">
        <v>48</v>
      </c>
      <c r="G4" s="1" t="s">
        <v>30</v>
      </c>
      <c r="H4" s="1" t="s">
        <v>30</v>
      </c>
      <c r="I4" s="1" t="s">
        <v>42</v>
      </c>
      <c r="J4" s="1" t="s">
        <v>43</v>
      </c>
      <c r="K4" s="1" t="s">
        <v>45</v>
      </c>
      <c r="L4" s="1" t="s">
        <v>47</v>
      </c>
      <c r="M4" s="1" t="s">
        <v>30</v>
      </c>
      <c r="N4" s="1" t="s">
        <v>30</v>
      </c>
      <c r="O4" s="1" t="s">
        <v>30</v>
      </c>
      <c r="P4" s="1" t="s">
        <v>31</v>
      </c>
      <c r="Q4" s="1" t="s">
        <v>31</v>
      </c>
      <c r="R4" s="1" t="s">
        <v>39</v>
      </c>
      <c r="S4" s="1" t="s">
        <v>30</v>
      </c>
      <c r="T4" s="1" t="s">
        <v>30</v>
      </c>
      <c r="U4" s="1" t="s">
        <v>31</v>
      </c>
      <c r="V4" s="1" t="s">
        <v>39</v>
      </c>
      <c r="W4" s="1" t="s">
        <v>39</v>
      </c>
      <c r="X4" s="1" t="s">
        <v>31</v>
      </c>
      <c r="Y4" s="1" t="s">
        <v>40</v>
      </c>
      <c r="Z4" s="1" t="s">
        <v>41</v>
      </c>
      <c r="AA4" s="1" t="s">
        <v>42</v>
      </c>
      <c r="AB4" s="1" t="s">
        <v>43</v>
      </c>
      <c r="AC4" s="1" t="s">
        <v>44</v>
      </c>
      <c r="AE4" s="1" t="s">
        <v>32</v>
      </c>
      <c r="AF4" s="1" t="s">
        <v>32</v>
      </c>
      <c r="AG4" s="1" t="s">
        <v>32</v>
      </c>
      <c r="AH4" s="1" t="s">
        <v>32</v>
      </c>
      <c r="AI4" s="1" t="s">
        <v>33</v>
      </c>
      <c r="AJ4" s="1" t="s">
        <v>34</v>
      </c>
      <c r="AK4" s="1" t="s">
        <v>34</v>
      </c>
      <c r="AL4" s="1" t="s">
        <v>35</v>
      </c>
      <c r="AM4" s="1" t="s">
        <v>36</v>
      </c>
      <c r="AN4" s="1" t="s">
        <v>36</v>
      </c>
      <c r="AO4" s="1" t="s">
        <v>37</v>
      </c>
      <c r="AP4" s="1" t="s">
        <v>38</v>
      </c>
      <c r="AQ4" s="1" t="s">
        <v>30</v>
      </c>
      <c r="AR4" s="1" t="s">
        <v>30</v>
      </c>
      <c r="AS4" s="1" t="s">
        <v>30</v>
      </c>
      <c r="AT4" s="1" t="s">
        <v>30</v>
      </c>
      <c r="AU4" s="1" t="s">
        <v>31</v>
      </c>
      <c r="AV4" s="1" t="s">
        <v>31</v>
      </c>
      <c r="AW4" s="1" t="s">
        <v>31</v>
      </c>
      <c r="AX4" s="1" t="s">
        <v>39</v>
      </c>
      <c r="AY4" s="1" t="s">
        <v>39</v>
      </c>
      <c r="AZ4" s="1" t="s">
        <v>40</v>
      </c>
      <c r="BA4" s="1" t="s">
        <v>41</v>
      </c>
      <c r="BB4" s="1" t="s">
        <v>42</v>
      </c>
      <c r="BC4" s="1" t="s">
        <v>43</v>
      </c>
      <c r="BD4" s="1" t="s">
        <v>44</v>
      </c>
      <c r="BE4" s="1" t="s">
        <v>45</v>
      </c>
      <c r="BF4" s="1" t="s">
        <v>30</v>
      </c>
      <c r="BG4" s="1" t="s">
        <v>31</v>
      </c>
      <c r="BH4" s="1" t="s">
        <v>39</v>
      </c>
      <c r="BI4" s="1" t="s">
        <v>40</v>
      </c>
      <c r="BJ4" s="1" t="s">
        <v>41</v>
      </c>
      <c r="BK4" s="1" t="s">
        <v>42</v>
      </c>
      <c r="BL4" s="1" t="s">
        <v>43</v>
      </c>
      <c r="BM4" s="1" t="s">
        <v>43</v>
      </c>
      <c r="BN4" s="1" t="s">
        <v>43</v>
      </c>
      <c r="BO4" s="1" t="s">
        <v>43</v>
      </c>
      <c r="BP4" s="1" t="s">
        <v>44</v>
      </c>
      <c r="BQ4" s="1" t="s">
        <v>44</v>
      </c>
      <c r="BR4" s="1" t="s">
        <v>44</v>
      </c>
      <c r="BS4" s="1" t="s">
        <v>46</v>
      </c>
      <c r="BT4" s="1" t="s">
        <v>45</v>
      </c>
      <c r="BU4" s="1" t="s">
        <v>47</v>
      </c>
      <c r="BV4" s="1" t="s">
        <v>47</v>
      </c>
      <c r="BW4" s="1" t="s">
        <v>48</v>
      </c>
      <c r="BX4" s="1" t="s">
        <v>49</v>
      </c>
      <c r="BY4" s="1" t="s">
        <v>50</v>
      </c>
      <c r="BZ4" s="1" t="s">
        <v>51</v>
      </c>
      <c r="CA4" s="1" t="s">
        <v>52</v>
      </c>
      <c r="CB4" s="1" t="s">
        <v>30</v>
      </c>
      <c r="CC4" s="1" t="s">
        <v>30</v>
      </c>
      <c r="CD4" s="1" t="s">
        <v>31</v>
      </c>
      <c r="CE4" s="1" t="s">
        <v>39</v>
      </c>
      <c r="CF4" s="1" t="s">
        <v>40</v>
      </c>
      <c r="CG4" s="1" t="s">
        <v>40</v>
      </c>
      <c r="CH4" s="1" t="s">
        <v>41</v>
      </c>
      <c r="CI4" s="1" t="s">
        <v>41</v>
      </c>
      <c r="CJ4" s="1" t="s">
        <v>41</v>
      </c>
      <c r="CK4" s="1" t="s">
        <v>41</v>
      </c>
      <c r="CL4" s="1" t="s">
        <v>43</v>
      </c>
      <c r="CM4" s="1" t="s">
        <v>44</v>
      </c>
      <c r="CN4" s="1" t="s">
        <v>46</v>
      </c>
    </row>
    <row r="5" spans="1:92" ht="15.6" x14ac:dyDescent="0.3">
      <c r="A5" s="5" t="s">
        <v>73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2</v>
      </c>
      <c r="I5" s="5" t="s">
        <v>22</v>
      </c>
      <c r="J5" s="5" t="s">
        <v>22</v>
      </c>
      <c r="K5" s="5" t="s">
        <v>22</v>
      </c>
      <c r="L5" s="5" t="s">
        <v>22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2</v>
      </c>
      <c r="Y5" s="5" t="s">
        <v>21</v>
      </c>
      <c r="Z5" s="5" t="s">
        <v>21</v>
      </c>
      <c r="AA5" s="5" t="s">
        <v>21</v>
      </c>
      <c r="AB5" s="5" t="s">
        <v>21</v>
      </c>
      <c r="AC5" s="5" t="s">
        <v>21</v>
      </c>
      <c r="AD5" s="5"/>
      <c r="AE5" s="5" t="s">
        <v>1</v>
      </c>
      <c r="AF5" s="5" t="s">
        <v>1</v>
      </c>
      <c r="AG5" s="5" t="s">
        <v>2</v>
      </c>
      <c r="AH5" s="5" t="s">
        <v>2</v>
      </c>
      <c r="AI5" s="5" t="s">
        <v>1</v>
      </c>
      <c r="AJ5" s="5" t="s">
        <v>1</v>
      </c>
      <c r="AK5" s="5" t="s">
        <v>2</v>
      </c>
      <c r="AL5" s="5" t="s">
        <v>1</v>
      </c>
      <c r="AM5" s="5" t="s">
        <v>1</v>
      </c>
      <c r="AN5" s="5" t="s">
        <v>2</v>
      </c>
      <c r="AO5" s="5" t="s">
        <v>21</v>
      </c>
      <c r="AP5" s="5" t="s">
        <v>21</v>
      </c>
      <c r="AQ5" s="5" t="s">
        <v>1</v>
      </c>
      <c r="AR5" s="5" t="s">
        <v>1</v>
      </c>
      <c r="AS5" s="5" t="s">
        <v>1</v>
      </c>
      <c r="AT5" s="5" t="s">
        <v>2</v>
      </c>
      <c r="AU5" s="5" t="s">
        <v>1</v>
      </c>
      <c r="AV5" s="5" t="s">
        <v>1</v>
      </c>
      <c r="AW5" s="5" t="s">
        <v>2</v>
      </c>
      <c r="AX5" s="5" t="s">
        <v>1</v>
      </c>
      <c r="AY5" s="5" t="s">
        <v>1</v>
      </c>
      <c r="AZ5" s="5" t="s">
        <v>1</v>
      </c>
      <c r="BA5" s="5" t="s">
        <v>21</v>
      </c>
      <c r="BB5" s="5" t="s">
        <v>21</v>
      </c>
      <c r="BC5" s="5" t="s">
        <v>21</v>
      </c>
      <c r="BD5" s="5" t="s">
        <v>21</v>
      </c>
      <c r="BE5" s="5" t="s">
        <v>21</v>
      </c>
      <c r="BF5" s="5" t="s">
        <v>21</v>
      </c>
      <c r="BG5" s="5" t="s">
        <v>21</v>
      </c>
      <c r="BH5" s="5" t="s">
        <v>21</v>
      </c>
      <c r="BI5" s="5" t="s">
        <v>21</v>
      </c>
      <c r="BJ5" s="5" t="s">
        <v>21</v>
      </c>
      <c r="BK5" s="5" t="s">
        <v>21</v>
      </c>
      <c r="BL5" s="5" t="s">
        <v>1</v>
      </c>
      <c r="BM5" s="5" t="s">
        <v>1</v>
      </c>
      <c r="BN5" s="5" t="s">
        <v>1</v>
      </c>
      <c r="BO5" s="5" t="s">
        <v>2</v>
      </c>
      <c r="BP5" s="5" t="s">
        <v>1</v>
      </c>
      <c r="BQ5" s="5" t="s">
        <v>1</v>
      </c>
      <c r="BR5" s="5" t="s">
        <v>2</v>
      </c>
      <c r="BS5" s="5" t="s">
        <v>53</v>
      </c>
      <c r="BT5" s="5" t="s">
        <v>53</v>
      </c>
      <c r="BU5" s="5" t="s">
        <v>1</v>
      </c>
      <c r="BV5" s="5" t="s">
        <v>2</v>
      </c>
      <c r="BW5" s="5" t="s">
        <v>21</v>
      </c>
      <c r="BX5" s="5" t="s">
        <v>21</v>
      </c>
      <c r="BY5" s="5" t="s">
        <v>21</v>
      </c>
      <c r="BZ5" s="5" t="s">
        <v>21</v>
      </c>
      <c r="CA5" s="5" t="s">
        <v>21</v>
      </c>
      <c r="CB5" s="5" t="s">
        <v>1</v>
      </c>
      <c r="CC5" s="5" t="s">
        <v>2</v>
      </c>
      <c r="CD5" s="5" t="s">
        <v>1</v>
      </c>
      <c r="CE5" s="5" t="s">
        <v>1</v>
      </c>
      <c r="CF5" s="5" t="s">
        <v>1</v>
      </c>
      <c r="CG5" s="5" t="s">
        <v>2</v>
      </c>
      <c r="CH5" s="5" t="s">
        <v>1</v>
      </c>
      <c r="CI5" s="5" t="s">
        <v>1</v>
      </c>
      <c r="CJ5" s="5" t="s">
        <v>2</v>
      </c>
      <c r="CK5" s="5" t="s">
        <v>2</v>
      </c>
      <c r="CL5" s="5" t="s">
        <v>21</v>
      </c>
      <c r="CM5" s="5" t="s">
        <v>21</v>
      </c>
      <c r="CN5" s="5" t="s">
        <v>21</v>
      </c>
    </row>
    <row r="6" spans="1:92" x14ac:dyDescent="0.3">
      <c r="A6" s="12" t="s">
        <v>61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6" x14ac:dyDescent="0.3">
      <c r="A7" s="1" t="s">
        <v>24</v>
      </c>
      <c r="B7" s="3">
        <v>67.31</v>
      </c>
      <c r="C7" s="3">
        <v>66.89</v>
      </c>
      <c r="D7" s="3">
        <v>65.64</v>
      </c>
      <c r="E7" s="3">
        <v>65.569999999999993</v>
      </c>
      <c r="F7" s="3">
        <v>63.92</v>
      </c>
      <c r="G7" s="3">
        <v>66.400000000000006</v>
      </c>
      <c r="H7" s="3">
        <v>67.42</v>
      </c>
      <c r="I7" s="3">
        <v>62.52</v>
      </c>
      <c r="J7" s="3">
        <v>63.02</v>
      </c>
      <c r="K7" s="3">
        <v>62.85</v>
      </c>
      <c r="L7" s="3">
        <v>63.43</v>
      </c>
      <c r="M7" s="3">
        <v>64.989999999999995</v>
      </c>
      <c r="N7" s="3">
        <v>64.61</v>
      </c>
      <c r="O7" s="3">
        <v>66.349999999999994</v>
      </c>
      <c r="P7" s="3">
        <v>64.709999999999994</v>
      </c>
      <c r="Q7" s="3">
        <v>65.81</v>
      </c>
      <c r="R7" s="3">
        <v>69.05</v>
      </c>
      <c r="S7" s="3">
        <v>66.31</v>
      </c>
      <c r="T7" s="3">
        <v>66.48</v>
      </c>
      <c r="U7" s="3">
        <v>67</v>
      </c>
      <c r="V7" s="3">
        <v>67.69</v>
      </c>
      <c r="W7" s="3">
        <v>66.23</v>
      </c>
      <c r="X7" s="3">
        <v>67.650000000000006</v>
      </c>
      <c r="Y7" s="3">
        <v>65.38</v>
      </c>
      <c r="Z7" s="3">
        <v>64.98</v>
      </c>
      <c r="AA7" s="3">
        <v>65.67</v>
      </c>
      <c r="AB7" s="3">
        <v>68.97</v>
      </c>
      <c r="AC7" s="3">
        <v>67.87</v>
      </c>
      <c r="AD7" s="3"/>
      <c r="AE7" s="3">
        <v>66.180000000000007</v>
      </c>
      <c r="AF7" s="3">
        <v>66.13</v>
      </c>
      <c r="AG7" s="3">
        <v>62.33</v>
      </c>
      <c r="AH7" s="3">
        <v>66.11</v>
      </c>
      <c r="AI7" s="3">
        <v>66.11</v>
      </c>
      <c r="AJ7" s="3">
        <v>66.2</v>
      </c>
      <c r="AK7" s="3">
        <v>65.83</v>
      </c>
      <c r="AL7" s="3">
        <v>64.930000000000007</v>
      </c>
      <c r="AM7" s="3">
        <v>65.38</v>
      </c>
      <c r="AN7" s="3">
        <v>65.73</v>
      </c>
      <c r="AO7" s="3">
        <v>65.17</v>
      </c>
      <c r="AP7" s="3">
        <v>62.63</v>
      </c>
      <c r="AQ7" s="3">
        <v>65.209999999999994</v>
      </c>
      <c r="AR7" s="3">
        <v>62.3</v>
      </c>
      <c r="AS7" s="3">
        <v>57.8</v>
      </c>
      <c r="AT7" s="3">
        <v>64.14</v>
      </c>
      <c r="AU7" s="3">
        <v>63.94</v>
      </c>
      <c r="AV7" s="3">
        <v>63.75</v>
      </c>
      <c r="AW7" s="3">
        <v>62.12</v>
      </c>
      <c r="AX7" s="3">
        <v>44.44</v>
      </c>
      <c r="AY7" s="3">
        <v>44.43</v>
      </c>
      <c r="AZ7" s="3">
        <v>65.150000000000006</v>
      </c>
      <c r="BA7" s="3">
        <v>63.43</v>
      </c>
      <c r="BB7" s="3">
        <v>60.18</v>
      </c>
      <c r="BC7" s="3">
        <v>66.13</v>
      </c>
      <c r="BD7" s="3">
        <v>65.569999999999993</v>
      </c>
      <c r="BE7" s="3">
        <v>64.81</v>
      </c>
      <c r="BF7" s="3">
        <v>56.09</v>
      </c>
      <c r="BG7" s="3">
        <v>58.16</v>
      </c>
      <c r="BH7" s="3">
        <v>58.81</v>
      </c>
      <c r="BI7" s="3">
        <v>60.68</v>
      </c>
      <c r="BJ7" s="3">
        <v>60.58</v>
      </c>
      <c r="BK7" s="3">
        <v>62.23</v>
      </c>
      <c r="BL7" s="3">
        <v>63.78</v>
      </c>
      <c r="BM7" s="3">
        <v>66.06</v>
      </c>
      <c r="BN7" s="3">
        <v>53.27</v>
      </c>
      <c r="BO7" s="3">
        <v>65.010000000000005</v>
      </c>
      <c r="BP7" s="3">
        <v>62.82</v>
      </c>
      <c r="BQ7" s="3">
        <v>65.209999999999994</v>
      </c>
      <c r="BR7" s="3">
        <v>65.27</v>
      </c>
      <c r="BS7" s="3">
        <v>64.92</v>
      </c>
      <c r="BT7" s="3">
        <v>65.17</v>
      </c>
      <c r="BU7" s="3">
        <v>65.34</v>
      </c>
      <c r="BV7" s="3">
        <v>65.31</v>
      </c>
      <c r="BW7" s="3">
        <v>65.150000000000006</v>
      </c>
      <c r="BX7" s="3">
        <v>64.95</v>
      </c>
      <c r="BY7" s="3">
        <v>63.92</v>
      </c>
      <c r="BZ7" s="3">
        <v>67.430000000000007</v>
      </c>
      <c r="CA7" s="3">
        <v>66.930000000000007</v>
      </c>
      <c r="CB7" s="3">
        <v>65.430000000000007</v>
      </c>
      <c r="CC7" s="3">
        <v>65.150000000000006</v>
      </c>
      <c r="CD7" s="3">
        <v>65.930000000000007</v>
      </c>
      <c r="CE7" s="3">
        <v>65.69</v>
      </c>
      <c r="CF7" s="3">
        <v>58.98</v>
      </c>
      <c r="CG7" s="3">
        <v>60.74</v>
      </c>
      <c r="CH7" s="3">
        <v>57.58</v>
      </c>
      <c r="CI7" s="3">
        <v>55.92</v>
      </c>
      <c r="CJ7" s="3">
        <v>65.67</v>
      </c>
      <c r="CK7" s="3">
        <v>61.03</v>
      </c>
      <c r="CL7" s="3">
        <v>67.17</v>
      </c>
      <c r="CM7" s="3">
        <v>66.849999999999994</v>
      </c>
      <c r="CN7" s="3">
        <v>63.78</v>
      </c>
    </row>
    <row r="8" spans="1:92" ht="15.6" x14ac:dyDescent="0.3">
      <c r="A8" s="1" t="s">
        <v>25</v>
      </c>
      <c r="B8" s="3">
        <v>0.02</v>
      </c>
      <c r="C8" s="3">
        <v>4.6899999999999997E-2</v>
      </c>
      <c r="D8" s="3">
        <v>0</v>
      </c>
      <c r="E8" s="3">
        <v>0</v>
      </c>
      <c r="F8" s="3">
        <v>0</v>
      </c>
      <c r="G8" s="3">
        <v>9.5699999999999993E-2</v>
      </c>
      <c r="H8" s="3">
        <v>0</v>
      </c>
      <c r="I8" s="3">
        <v>7.7799999999999994E-2</v>
      </c>
      <c r="J8" s="3">
        <v>0</v>
      </c>
      <c r="K8" s="3">
        <v>1.9E-2</v>
      </c>
      <c r="L8" s="3">
        <v>1.37E-2</v>
      </c>
      <c r="M8" s="3">
        <v>6.5699999999999995E-2</v>
      </c>
      <c r="N8" s="3">
        <v>7.2900000000000006E-2</v>
      </c>
      <c r="O8" s="3">
        <v>2.8199999999999999E-2</v>
      </c>
      <c r="P8" s="3">
        <v>4.4499999999999998E-2</v>
      </c>
      <c r="Q8" s="3">
        <v>0</v>
      </c>
      <c r="R8" s="3">
        <v>0</v>
      </c>
      <c r="S8" s="3">
        <v>5.0299999999999997E-2</v>
      </c>
      <c r="T8" s="3">
        <v>7.4200000000000002E-2</v>
      </c>
      <c r="U8" s="3">
        <v>0</v>
      </c>
      <c r="V8" s="3">
        <v>6.0600000000000001E-2</v>
      </c>
      <c r="W8" s="3">
        <v>0.35770000000000002</v>
      </c>
      <c r="X8" s="3">
        <v>7.3499999999999996E-2</v>
      </c>
      <c r="Y8" s="3">
        <v>4.5999999999999999E-3</v>
      </c>
      <c r="Z8" s="3">
        <v>6.6E-3</v>
      </c>
      <c r="AA8" s="3">
        <v>8.6999999999999994E-3</v>
      </c>
      <c r="AB8" s="3">
        <v>1.7399999999999999E-2</v>
      </c>
      <c r="AC8" s="3">
        <v>2.63E-2</v>
      </c>
      <c r="AD8" s="3"/>
      <c r="AE8" s="3">
        <v>2.3400000000000001E-2</v>
      </c>
      <c r="AF8" s="3">
        <v>0</v>
      </c>
      <c r="AG8" s="3">
        <v>0.13120000000000001</v>
      </c>
      <c r="AH8" s="3">
        <v>4.2000000000000003E-2</v>
      </c>
      <c r="AI8" s="3">
        <v>3.7699999999999997E-2</v>
      </c>
      <c r="AJ8" s="3">
        <v>4.0599999999999997E-2</v>
      </c>
      <c r="AK8" s="3">
        <v>5.4199999999999998E-2</v>
      </c>
      <c r="AL8" s="3">
        <v>0</v>
      </c>
      <c r="AM8" s="3">
        <v>0</v>
      </c>
      <c r="AN8" s="3">
        <v>8.4900000000000003E-2</v>
      </c>
      <c r="AO8" s="3">
        <v>0</v>
      </c>
      <c r="AP8" s="3">
        <v>2.87E-2</v>
      </c>
      <c r="AQ8" s="3">
        <v>8.0199999999999994E-2</v>
      </c>
      <c r="AR8" s="3">
        <v>0.1434</v>
      </c>
      <c r="AS8" s="3">
        <v>0</v>
      </c>
      <c r="AT8" s="3">
        <v>9.1600000000000001E-2</v>
      </c>
      <c r="AU8" s="3">
        <v>6.1199999999999997E-2</v>
      </c>
      <c r="AV8" s="3">
        <v>9.3600000000000003E-2</v>
      </c>
      <c r="AW8" s="3">
        <v>0.12089999999999999</v>
      </c>
      <c r="AX8" s="3">
        <v>1.78E-2</v>
      </c>
      <c r="AY8" s="3">
        <v>0</v>
      </c>
      <c r="AZ8" s="3">
        <v>6.9000000000000006E-2</v>
      </c>
      <c r="BA8" s="3">
        <v>3.2300000000000002E-2</v>
      </c>
      <c r="BB8" s="3">
        <v>0.1179</v>
      </c>
      <c r="BC8" s="3">
        <v>1.8599999999999998E-2</v>
      </c>
      <c r="BD8" s="3">
        <v>4.0500000000000001E-2</v>
      </c>
      <c r="BE8" s="3">
        <v>0.14430000000000001</v>
      </c>
      <c r="BF8" s="3">
        <v>0.2281</v>
      </c>
      <c r="BG8" s="3">
        <v>6.6699999999999995E-2</v>
      </c>
      <c r="BH8" s="3">
        <v>0.152</v>
      </c>
      <c r="BI8" s="3">
        <v>0.1542</v>
      </c>
      <c r="BJ8" s="3">
        <v>0.1759</v>
      </c>
      <c r="BK8" s="3">
        <v>0.16350000000000001</v>
      </c>
      <c r="BL8" s="3">
        <v>4.1399999999999999E-2</v>
      </c>
      <c r="BM8" s="3">
        <v>0</v>
      </c>
      <c r="BN8" s="3">
        <v>0.14380000000000001</v>
      </c>
      <c r="BO8" s="3">
        <v>4.7300000000000002E-2</v>
      </c>
      <c r="BP8" s="3">
        <v>6.2700000000000006E-2</v>
      </c>
      <c r="BQ8" s="3">
        <v>0.1033</v>
      </c>
      <c r="BR8" s="3">
        <v>2.9999999999999997E-4</v>
      </c>
      <c r="BS8" s="3">
        <v>9.7000000000000003E-2</v>
      </c>
      <c r="BT8" s="3">
        <v>0.1043</v>
      </c>
      <c r="BU8" s="3">
        <v>5.5399999999999998E-2</v>
      </c>
      <c r="BV8" s="3">
        <v>3.1199999999999999E-2</v>
      </c>
      <c r="BW8" s="3">
        <v>2.9000000000000001E-2</v>
      </c>
      <c r="BX8" s="3">
        <v>4.8500000000000001E-2</v>
      </c>
      <c r="BY8" s="3">
        <v>0</v>
      </c>
      <c r="BZ8" s="3">
        <v>0.11890000000000001</v>
      </c>
      <c r="CA8" s="3">
        <v>4.5199999999999997E-2</v>
      </c>
      <c r="CB8" s="3">
        <v>3.9100000000000003E-2</v>
      </c>
      <c r="CC8" s="3">
        <v>5.5199999999999999E-2</v>
      </c>
      <c r="CD8" s="3">
        <v>4.2900000000000001E-2</v>
      </c>
      <c r="CE8" s="3">
        <v>4.7199999999999999E-2</v>
      </c>
      <c r="CF8" s="3">
        <v>6.5199999999999994E-2</v>
      </c>
      <c r="CG8" s="3">
        <v>0</v>
      </c>
      <c r="CH8" s="3">
        <v>0.92059999999999997</v>
      </c>
      <c r="CI8" s="3">
        <v>2.7E-2</v>
      </c>
      <c r="CJ8" s="3">
        <v>0</v>
      </c>
      <c r="CK8" s="3">
        <v>4.4999999999999997E-3</v>
      </c>
      <c r="CL8" s="3">
        <v>4.7399999999999998E-2</v>
      </c>
      <c r="CM8" s="3">
        <v>0</v>
      </c>
      <c r="CN8" s="3">
        <v>7.2900000000000006E-2</v>
      </c>
    </row>
    <row r="9" spans="1:92" ht="15.6" x14ac:dyDescent="0.3">
      <c r="A9" s="1" t="s">
        <v>26</v>
      </c>
      <c r="B9" s="3">
        <v>19.28</v>
      </c>
      <c r="C9" s="3">
        <v>19.079999999999998</v>
      </c>
      <c r="D9" s="3">
        <v>18.73</v>
      </c>
      <c r="E9" s="3">
        <v>18.72</v>
      </c>
      <c r="F9" s="3">
        <v>19.55</v>
      </c>
      <c r="G9" s="3">
        <v>19.260000000000002</v>
      </c>
      <c r="H9" s="3">
        <v>19.350000000000001</v>
      </c>
      <c r="I9" s="3">
        <v>24.57</v>
      </c>
      <c r="J9" s="3">
        <v>25.13</v>
      </c>
      <c r="K9" s="3">
        <v>24.63</v>
      </c>
      <c r="L9" s="3">
        <v>23.74</v>
      </c>
      <c r="M9" s="3">
        <v>19.739999999999998</v>
      </c>
      <c r="N9" s="3">
        <v>19</v>
      </c>
      <c r="O9" s="3">
        <v>19.96</v>
      </c>
      <c r="P9" s="3">
        <v>22.09</v>
      </c>
      <c r="Q9" s="3">
        <v>21.33</v>
      </c>
      <c r="R9" s="3">
        <v>20.03</v>
      </c>
      <c r="S9" s="3">
        <v>19.7</v>
      </c>
      <c r="T9" s="3">
        <v>19.75</v>
      </c>
      <c r="U9" s="3">
        <v>20.059999999999999</v>
      </c>
      <c r="V9" s="3">
        <v>20.59</v>
      </c>
      <c r="W9" s="3">
        <v>20.03</v>
      </c>
      <c r="X9" s="3">
        <v>20.37</v>
      </c>
      <c r="Y9" s="3">
        <v>18.809999999999999</v>
      </c>
      <c r="Z9" s="3">
        <v>18.649999999999999</v>
      </c>
      <c r="AA9" s="3">
        <v>18.690000000000001</v>
      </c>
      <c r="AB9" s="3">
        <v>19.71</v>
      </c>
      <c r="AC9" s="3">
        <v>19.55</v>
      </c>
      <c r="AD9" s="3"/>
      <c r="AE9" s="3">
        <v>19.45</v>
      </c>
      <c r="AF9" s="3">
        <v>19.559999999999999</v>
      </c>
      <c r="AG9" s="3">
        <v>19.760000000000002</v>
      </c>
      <c r="AH9" s="3">
        <v>19.57</v>
      </c>
      <c r="AI9" s="3">
        <v>19.46</v>
      </c>
      <c r="AJ9" s="3">
        <v>19.350000000000001</v>
      </c>
      <c r="AK9" s="3">
        <v>19.23</v>
      </c>
      <c r="AL9" s="3">
        <v>18.61</v>
      </c>
      <c r="AM9" s="3">
        <v>19.420000000000002</v>
      </c>
      <c r="AN9" s="3">
        <v>19.440000000000001</v>
      </c>
      <c r="AO9" s="3">
        <v>18.71</v>
      </c>
      <c r="AP9" s="3">
        <v>19.66</v>
      </c>
      <c r="AQ9" s="3">
        <v>20.37</v>
      </c>
      <c r="AR9" s="3">
        <v>19.41</v>
      </c>
      <c r="AS9" s="3">
        <v>25.44</v>
      </c>
      <c r="AT9" s="3">
        <v>22.99</v>
      </c>
      <c r="AU9" s="3">
        <v>20.96</v>
      </c>
      <c r="AV9" s="3">
        <v>20.85</v>
      </c>
      <c r="AW9" s="3">
        <v>23.01</v>
      </c>
      <c r="AX9" s="3">
        <v>33.36</v>
      </c>
      <c r="AY9" s="3">
        <v>33.590000000000003</v>
      </c>
      <c r="AZ9" s="3">
        <v>20.170000000000002</v>
      </c>
      <c r="BA9" s="3">
        <v>18.2</v>
      </c>
      <c r="BB9" s="3">
        <v>21.2</v>
      </c>
      <c r="BC9" s="3">
        <v>19.77</v>
      </c>
      <c r="BD9" s="3">
        <v>19.43</v>
      </c>
      <c r="BE9" s="3">
        <v>19.71</v>
      </c>
      <c r="BF9" s="3">
        <v>27.45</v>
      </c>
      <c r="BG9" s="3">
        <v>26.45</v>
      </c>
      <c r="BH9" s="3">
        <v>25.78</v>
      </c>
      <c r="BI9" s="3">
        <v>24.45</v>
      </c>
      <c r="BJ9" s="3">
        <v>24.57</v>
      </c>
      <c r="BK9" s="3">
        <v>23.15</v>
      </c>
      <c r="BL9" s="3">
        <v>19.190000000000001</v>
      </c>
      <c r="BM9" s="3">
        <v>20.21</v>
      </c>
      <c r="BN9" s="3">
        <v>26.12</v>
      </c>
      <c r="BO9" s="3">
        <v>20.07</v>
      </c>
      <c r="BP9" s="3">
        <v>20.52</v>
      </c>
      <c r="BQ9" s="3">
        <v>19.920000000000002</v>
      </c>
      <c r="BR9" s="3">
        <v>19.8</v>
      </c>
      <c r="BS9" s="3">
        <v>20.440000000000001</v>
      </c>
      <c r="BT9" s="3">
        <v>20.47</v>
      </c>
      <c r="BU9" s="3">
        <v>20</v>
      </c>
      <c r="BV9" s="3">
        <v>20.18</v>
      </c>
      <c r="BW9" s="3">
        <v>18.93</v>
      </c>
      <c r="BX9" s="3">
        <v>18.899999999999999</v>
      </c>
      <c r="BY9" s="3">
        <v>19.579999999999998</v>
      </c>
      <c r="BZ9" s="3">
        <v>20.14</v>
      </c>
      <c r="CA9" s="3">
        <v>20.16</v>
      </c>
      <c r="CB9" s="3">
        <v>20.239999999999998</v>
      </c>
      <c r="CC9" s="3">
        <v>20.74</v>
      </c>
      <c r="CD9" s="3">
        <v>19.809999999999999</v>
      </c>
      <c r="CE9" s="3">
        <v>19.29</v>
      </c>
      <c r="CF9" s="3">
        <v>26.22</v>
      </c>
      <c r="CG9" s="3">
        <v>25.15</v>
      </c>
      <c r="CH9" s="3">
        <v>26.16</v>
      </c>
      <c r="CI9" s="3">
        <v>26.58</v>
      </c>
      <c r="CJ9" s="3">
        <v>19.79</v>
      </c>
      <c r="CK9" s="3">
        <v>23.77</v>
      </c>
      <c r="CL9" s="3">
        <v>20.72</v>
      </c>
      <c r="CM9" s="3">
        <v>19.440000000000001</v>
      </c>
      <c r="CN9" s="3">
        <v>19.27</v>
      </c>
    </row>
    <row r="10" spans="1:92" ht="15.6" x14ac:dyDescent="0.3">
      <c r="A10" s="1" t="s">
        <v>60</v>
      </c>
      <c r="B10" s="3">
        <v>0.12839999999999999</v>
      </c>
      <c r="C10" s="3">
        <v>6.6100000000000006E-2</v>
      </c>
      <c r="D10" s="3">
        <v>3.7999999999999999E-2</v>
      </c>
      <c r="E10" s="3">
        <v>2.5399999999999999E-2</v>
      </c>
      <c r="F10" s="3">
        <v>5.0799999999999998E-2</v>
      </c>
      <c r="G10" s="3">
        <v>0.32529999999999998</v>
      </c>
      <c r="H10" s="3">
        <v>0.14810000000000001</v>
      </c>
      <c r="I10" s="3">
        <v>0.28210000000000002</v>
      </c>
      <c r="J10" s="3">
        <v>0.12909999999999999</v>
      </c>
      <c r="K10" s="3">
        <v>8.14E-2</v>
      </c>
      <c r="L10" s="3">
        <v>0.11550000000000001</v>
      </c>
      <c r="M10" s="3">
        <v>0.67789999999999995</v>
      </c>
      <c r="N10" s="3">
        <v>0.1326</v>
      </c>
      <c r="O10" s="3">
        <v>0.23039999999999999</v>
      </c>
      <c r="P10" s="3">
        <v>0.17730000000000001</v>
      </c>
      <c r="Q10" s="3">
        <v>0.48380000000000001</v>
      </c>
      <c r="R10" s="3">
        <v>0.1459</v>
      </c>
      <c r="S10" s="3">
        <v>0.21759999999999999</v>
      </c>
      <c r="T10" s="3">
        <v>0.26390000000000002</v>
      </c>
      <c r="U10" s="3">
        <v>0.2311</v>
      </c>
      <c r="V10" s="3">
        <v>0.1336</v>
      </c>
      <c r="W10" s="3">
        <v>1.46</v>
      </c>
      <c r="X10" s="3">
        <v>0.33450000000000002</v>
      </c>
      <c r="Y10" s="3">
        <v>0.27979999999999999</v>
      </c>
      <c r="Z10" s="3">
        <v>0.15959999999999999</v>
      </c>
      <c r="AA10" s="3">
        <v>2.0500000000000001E-2</v>
      </c>
      <c r="AB10" s="3">
        <v>0.23719999999999999</v>
      </c>
      <c r="AC10" s="3">
        <v>0.2054</v>
      </c>
      <c r="AD10" s="3"/>
      <c r="AE10" s="3">
        <v>9.2499999999999999E-2</v>
      </c>
      <c r="AF10" s="3">
        <v>0.1678</v>
      </c>
      <c r="AG10" s="3">
        <v>0.18679999999999999</v>
      </c>
      <c r="AH10" s="3">
        <v>0.1993</v>
      </c>
      <c r="AI10" s="3">
        <v>0.23449999999999999</v>
      </c>
      <c r="AJ10" s="3">
        <v>0.17280000000000001</v>
      </c>
      <c r="AK10" s="3">
        <v>0.20200000000000001</v>
      </c>
      <c r="AL10" s="3">
        <v>5.5599999999999997E-2</v>
      </c>
      <c r="AM10" s="3">
        <v>0.1734</v>
      </c>
      <c r="AN10" s="3">
        <v>0.2026</v>
      </c>
      <c r="AO10" s="3">
        <v>2.8899999999999999E-2</v>
      </c>
      <c r="AP10" s="3">
        <v>0.1105</v>
      </c>
      <c r="AQ10" s="3">
        <v>0.28470000000000001</v>
      </c>
      <c r="AR10" s="3">
        <v>0.2913</v>
      </c>
      <c r="AS10" s="3">
        <v>7.0599999999999996E-2</v>
      </c>
      <c r="AT10" s="3">
        <v>0.36109999999999998</v>
      </c>
      <c r="AU10" s="3">
        <v>0.26640000000000003</v>
      </c>
      <c r="AV10" s="3">
        <v>0.2266</v>
      </c>
      <c r="AW10" s="3">
        <v>0.24529999999999999</v>
      </c>
      <c r="AX10" s="3">
        <v>0.42549999999999999</v>
      </c>
      <c r="AY10" s="3">
        <v>0.63639999999999997</v>
      </c>
      <c r="AZ10" s="3">
        <v>0.10580000000000001</v>
      </c>
      <c r="BA10" s="3">
        <v>0.2611</v>
      </c>
      <c r="BB10" s="3">
        <v>0.1089</v>
      </c>
      <c r="BC10" s="3">
        <v>0.10539999999999999</v>
      </c>
      <c r="BD10" s="3">
        <v>0.45369999999999999</v>
      </c>
      <c r="BE10" s="3">
        <v>0.35370000000000001</v>
      </c>
      <c r="BF10" s="3">
        <v>0.51390000000000002</v>
      </c>
      <c r="BG10" s="3">
        <v>0.63009999999999999</v>
      </c>
      <c r="BH10" s="3">
        <v>0.74060000000000004</v>
      </c>
      <c r="BI10" s="3">
        <v>0.65069999999999995</v>
      </c>
      <c r="BJ10" s="3">
        <v>0.60980000000000001</v>
      </c>
      <c r="BK10" s="3">
        <v>0.54139999999999999</v>
      </c>
      <c r="BL10" s="3">
        <v>0.2152</v>
      </c>
      <c r="BM10" s="3">
        <v>0.22689999999999999</v>
      </c>
      <c r="BN10" s="3">
        <v>1.0452999999999999</v>
      </c>
      <c r="BO10" s="3">
        <v>0.24099999999999999</v>
      </c>
      <c r="BP10" s="3">
        <v>0.15809999999999999</v>
      </c>
      <c r="BQ10" s="3">
        <v>0.1895</v>
      </c>
      <c r="BR10" s="3">
        <v>7.4899999999999994E-2</v>
      </c>
      <c r="BS10" s="3">
        <v>0.17580000000000001</v>
      </c>
      <c r="BT10" s="3">
        <v>0.1744</v>
      </c>
      <c r="BU10" s="3">
        <v>0.2077</v>
      </c>
      <c r="BV10" s="3">
        <v>0.1739</v>
      </c>
      <c r="BW10" s="3">
        <v>0.1079</v>
      </c>
      <c r="BX10" s="3">
        <v>0.12889999999999999</v>
      </c>
      <c r="BY10" s="3">
        <v>0.10390000000000001</v>
      </c>
      <c r="BZ10" s="3">
        <v>0.1721</v>
      </c>
      <c r="CA10" s="3">
        <v>9.7199999999999995E-2</v>
      </c>
      <c r="CB10" s="3">
        <v>0.10580000000000001</v>
      </c>
      <c r="CC10" s="3">
        <v>6.2100000000000002E-2</v>
      </c>
      <c r="CD10" s="3">
        <v>0.16769999999999999</v>
      </c>
      <c r="CE10" s="3">
        <v>9.5899999999999999E-2</v>
      </c>
      <c r="CF10" s="3">
        <v>0.17319999999999999</v>
      </c>
      <c r="CG10" s="3">
        <v>0.1318</v>
      </c>
      <c r="CH10" s="3">
        <v>0.34320000000000001</v>
      </c>
      <c r="CI10" s="3">
        <v>0.13519999999999999</v>
      </c>
      <c r="CJ10" s="3">
        <v>0.21240000000000001</v>
      </c>
      <c r="CK10" s="3">
        <v>0.22839999999999999</v>
      </c>
      <c r="CL10" s="3">
        <v>0.17430000000000001</v>
      </c>
      <c r="CM10" s="3">
        <v>0.1082</v>
      </c>
      <c r="CN10" s="3">
        <v>0.35239999999999999</v>
      </c>
    </row>
    <row r="11" spans="1:92" x14ac:dyDescent="0.3">
      <c r="A11" s="1" t="s">
        <v>4</v>
      </c>
      <c r="B11" s="3">
        <v>2.8999999999999998E-3</v>
      </c>
      <c r="C11" s="3">
        <v>1.1599999999999999E-2</v>
      </c>
      <c r="D11" s="3">
        <v>0</v>
      </c>
      <c r="E11" s="3">
        <v>5.4999999999999997E-3</v>
      </c>
      <c r="F11" s="3">
        <v>1.1000000000000001E-3</v>
      </c>
      <c r="G11" s="3">
        <v>0</v>
      </c>
      <c r="H11" s="3">
        <v>1.5E-3</v>
      </c>
      <c r="I11" s="3">
        <v>9.2999999999999992E-3</v>
      </c>
      <c r="J11" s="3">
        <v>1.46E-2</v>
      </c>
      <c r="K11" s="3">
        <v>0</v>
      </c>
      <c r="L11" s="3">
        <v>0</v>
      </c>
      <c r="M11" s="3">
        <v>1.0699999999999999E-2</v>
      </c>
      <c r="N11" s="3">
        <v>0</v>
      </c>
      <c r="O11" s="3">
        <v>6.8999999999999999E-3</v>
      </c>
      <c r="P11" s="3">
        <v>2.1100000000000001E-2</v>
      </c>
      <c r="Q11" s="3">
        <v>1.9E-3</v>
      </c>
      <c r="R11" s="3">
        <v>0</v>
      </c>
      <c r="S11" s="3">
        <v>3.5000000000000001E-3</v>
      </c>
      <c r="T11" s="3">
        <v>0</v>
      </c>
      <c r="U11" s="3">
        <v>1.32E-2</v>
      </c>
      <c r="V11" s="3">
        <v>0</v>
      </c>
      <c r="W11" s="3">
        <v>0.18279999999999999</v>
      </c>
      <c r="X11" s="3">
        <v>0</v>
      </c>
      <c r="Y11" s="3">
        <v>0</v>
      </c>
      <c r="Z11" s="3">
        <v>0</v>
      </c>
      <c r="AA11" s="3">
        <v>5.7000000000000002E-3</v>
      </c>
      <c r="AB11" s="3">
        <v>1.06E-2</v>
      </c>
      <c r="AC11" s="3">
        <v>3.3999999999999998E-3</v>
      </c>
      <c r="AD11" s="3"/>
      <c r="AE11" s="3">
        <v>0</v>
      </c>
      <c r="AF11" s="3">
        <v>1.52E-2</v>
      </c>
      <c r="AG11" s="3">
        <v>7.0199999999999999E-2</v>
      </c>
      <c r="AH11" s="3">
        <v>3.3999999999999998E-3</v>
      </c>
      <c r="AI11" s="3">
        <v>5.1999999999999998E-3</v>
      </c>
      <c r="AJ11" s="3">
        <v>0</v>
      </c>
      <c r="AK11" s="3">
        <v>0</v>
      </c>
      <c r="AL11" s="3">
        <v>3.0000000000000001E-3</v>
      </c>
      <c r="AM11" s="3">
        <v>9.1999999999999998E-3</v>
      </c>
      <c r="AN11" s="3">
        <v>1.8200000000000001E-2</v>
      </c>
      <c r="AO11" s="3">
        <v>1.54E-2</v>
      </c>
      <c r="AP11" s="3">
        <v>3.4200000000000001E-2</v>
      </c>
      <c r="AQ11" s="3">
        <v>0</v>
      </c>
      <c r="AR11" s="3">
        <v>0</v>
      </c>
      <c r="AS11" s="3">
        <v>0</v>
      </c>
      <c r="AT11" s="3">
        <v>0</v>
      </c>
      <c r="AU11" s="3">
        <v>2E-3</v>
      </c>
      <c r="AV11" s="3">
        <v>0</v>
      </c>
      <c r="AW11" s="3">
        <v>0</v>
      </c>
      <c r="AX11" s="3">
        <v>1.2E-2</v>
      </c>
      <c r="AY11" s="3">
        <v>0</v>
      </c>
      <c r="AZ11" s="3">
        <v>1.52E-2</v>
      </c>
      <c r="BA11" s="3">
        <v>2.06E-2</v>
      </c>
      <c r="BB11" s="3">
        <v>1.2E-2</v>
      </c>
      <c r="BC11" s="3">
        <v>2.0899999999999998E-2</v>
      </c>
      <c r="BD11" s="3">
        <v>0</v>
      </c>
      <c r="BE11" s="3">
        <v>5.8999999999999999E-3</v>
      </c>
      <c r="BF11" s="3">
        <v>0</v>
      </c>
      <c r="BG11" s="3">
        <v>0.02</v>
      </c>
      <c r="BH11" s="3">
        <v>1.37E-2</v>
      </c>
      <c r="BI11" s="3">
        <v>9.9000000000000008E-3</v>
      </c>
      <c r="BJ11" s="3">
        <v>2.1999999999999999E-2</v>
      </c>
      <c r="BK11" s="3">
        <v>0</v>
      </c>
      <c r="BL11" s="3">
        <v>0</v>
      </c>
      <c r="BM11" s="3">
        <v>3.3999999999999998E-3</v>
      </c>
      <c r="BN11" s="3">
        <v>3.4200000000000001E-2</v>
      </c>
      <c r="BO11" s="3">
        <v>8.0000000000000002E-3</v>
      </c>
      <c r="BP11" s="3">
        <v>0</v>
      </c>
      <c r="BQ11" s="3">
        <v>0</v>
      </c>
      <c r="BR11" s="3">
        <v>0</v>
      </c>
      <c r="BS11" s="3">
        <v>4.8999999999999998E-3</v>
      </c>
      <c r="BT11" s="3">
        <v>1.3899999999999999E-2</v>
      </c>
      <c r="BU11" s="3">
        <v>0</v>
      </c>
      <c r="BV11" s="3">
        <v>0</v>
      </c>
      <c r="BW11" s="3">
        <v>1.2E-2</v>
      </c>
      <c r="BX11" s="3">
        <v>8.0000000000000004E-4</v>
      </c>
      <c r="BY11" s="3">
        <v>0</v>
      </c>
      <c r="BZ11" s="3">
        <v>9.7000000000000003E-3</v>
      </c>
      <c r="CA11" s="3">
        <v>0</v>
      </c>
      <c r="CB11" s="3">
        <v>0</v>
      </c>
      <c r="CC11" s="3">
        <v>8.0999999999999996E-3</v>
      </c>
      <c r="CD11" s="3">
        <v>0</v>
      </c>
      <c r="CE11" s="3">
        <v>0</v>
      </c>
      <c r="CF11" s="3">
        <v>0</v>
      </c>
      <c r="CG11" s="3">
        <v>6.4000000000000003E-3</v>
      </c>
      <c r="CH11" s="3">
        <v>2.8500000000000001E-2</v>
      </c>
      <c r="CI11" s="3">
        <v>8.6999999999999994E-3</v>
      </c>
      <c r="CJ11" s="3">
        <v>0</v>
      </c>
      <c r="CK11" s="3">
        <v>0</v>
      </c>
      <c r="CL11" s="3">
        <v>1.6999999999999999E-3</v>
      </c>
      <c r="CM11" s="3">
        <v>0</v>
      </c>
      <c r="CN11" s="3">
        <v>6.5699999999999995E-2</v>
      </c>
    </row>
    <row r="12" spans="1:92" x14ac:dyDescent="0.3">
      <c r="A12" s="1" t="s">
        <v>5</v>
      </c>
      <c r="B12" s="3">
        <v>1.54E-2</v>
      </c>
      <c r="C12" s="3">
        <v>0</v>
      </c>
      <c r="D12" s="3">
        <v>0</v>
      </c>
      <c r="E12" s="3">
        <v>3.8999999999999998E-3</v>
      </c>
      <c r="F12" s="3">
        <v>4.7999999999999996E-3</v>
      </c>
      <c r="G12" s="3">
        <v>4.7999999999999996E-3</v>
      </c>
      <c r="H12" s="3">
        <v>1E-3</v>
      </c>
      <c r="I12" s="3">
        <v>0</v>
      </c>
      <c r="J12" s="3">
        <v>3.4500000000000003E-2</v>
      </c>
      <c r="K12" s="3">
        <v>0</v>
      </c>
      <c r="L12" s="3">
        <v>1.3100000000000001E-2</v>
      </c>
      <c r="M12" s="3">
        <v>7.7299999999999994E-2</v>
      </c>
      <c r="N12" s="3">
        <v>0</v>
      </c>
      <c r="O12" s="3">
        <v>2.2000000000000001E-3</v>
      </c>
      <c r="P12" s="3">
        <v>0</v>
      </c>
      <c r="Q12" s="3">
        <v>1.26E-2</v>
      </c>
      <c r="R12" s="3">
        <v>0</v>
      </c>
      <c r="S12" s="3">
        <v>3.3999999999999998E-3</v>
      </c>
      <c r="T12" s="3">
        <v>3.0999999999999999E-3</v>
      </c>
      <c r="U12" s="3">
        <v>4.4000000000000003E-3</v>
      </c>
      <c r="V12" s="3">
        <v>0</v>
      </c>
      <c r="W12" s="3">
        <v>7.0599999999999996E-2</v>
      </c>
      <c r="X12" s="3">
        <v>0</v>
      </c>
      <c r="Y12" s="3">
        <v>0</v>
      </c>
      <c r="Z12" s="3">
        <v>0</v>
      </c>
      <c r="AA12" s="3">
        <v>1.2999999999999999E-3</v>
      </c>
      <c r="AB12" s="3">
        <v>1.26E-2</v>
      </c>
      <c r="AC12" s="3">
        <v>0</v>
      </c>
      <c r="AD12" s="3"/>
      <c r="AE12" s="3">
        <v>8.0000000000000002E-3</v>
      </c>
      <c r="AF12" s="3">
        <v>0</v>
      </c>
      <c r="AG12" s="3">
        <v>0</v>
      </c>
      <c r="AH12" s="3">
        <v>0</v>
      </c>
      <c r="AI12" s="3">
        <v>0</v>
      </c>
      <c r="AJ12" s="3">
        <v>9.7999999999999997E-3</v>
      </c>
      <c r="AK12" s="3">
        <v>1.7000000000000001E-2</v>
      </c>
      <c r="AL12" s="3">
        <v>0</v>
      </c>
      <c r="AM12" s="3">
        <v>0</v>
      </c>
      <c r="AN12" s="3">
        <v>0</v>
      </c>
      <c r="AO12" s="3">
        <v>3.3999999999999998E-3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1E-4</v>
      </c>
      <c r="AV12" s="3">
        <v>1.2800000000000001E-2</v>
      </c>
      <c r="AW12" s="3">
        <v>0</v>
      </c>
      <c r="AX12" s="3">
        <v>0</v>
      </c>
      <c r="AY12" s="3">
        <v>0</v>
      </c>
      <c r="AZ12" s="3">
        <v>0</v>
      </c>
      <c r="BA12" s="3">
        <v>7.4000000000000003E-3</v>
      </c>
      <c r="BB12" s="3">
        <v>0</v>
      </c>
      <c r="BC12" s="3">
        <v>1.12E-2</v>
      </c>
      <c r="BD12" s="3">
        <v>1.55E-2</v>
      </c>
      <c r="BE12" s="3">
        <v>1.6E-2</v>
      </c>
      <c r="BF12" s="3">
        <v>0</v>
      </c>
      <c r="BG12" s="3">
        <v>0</v>
      </c>
      <c r="BH12" s="3">
        <v>4.4000000000000003E-3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8.9999999999999998E-4</v>
      </c>
      <c r="BQ12" s="3">
        <v>2.3599999999999999E-2</v>
      </c>
      <c r="BR12" s="3">
        <v>1.12E-2</v>
      </c>
      <c r="BS12" s="3">
        <v>0</v>
      </c>
      <c r="BT12" s="3">
        <v>0</v>
      </c>
      <c r="BU12" s="3">
        <v>2.0000000000000001E-4</v>
      </c>
      <c r="BV12" s="3">
        <v>0</v>
      </c>
      <c r="BW12" s="3">
        <v>3.6799999999999999E-2</v>
      </c>
      <c r="BX12" s="3">
        <v>2.92E-2</v>
      </c>
      <c r="BY12" s="3">
        <v>1.78E-2</v>
      </c>
      <c r="BZ12" s="3">
        <v>0</v>
      </c>
      <c r="CA12" s="3">
        <v>2.3E-3</v>
      </c>
      <c r="CB12" s="3">
        <v>0</v>
      </c>
      <c r="CC12" s="3">
        <v>0</v>
      </c>
      <c r="CD12" s="3">
        <v>3.7000000000000002E-3</v>
      </c>
      <c r="CE12" s="3">
        <v>2.0199999999999999E-2</v>
      </c>
      <c r="CF12" s="3">
        <v>0</v>
      </c>
      <c r="CG12" s="3">
        <v>0</v>
      </c>
      <c r="CH12" s="3">
        <v>4.3499999999999997E-2</v>
      </c>
      <c r="CI12" s="3">
        <v>0</v>
      </c>
      <c r="CJ12" s="3">
        <v>3.7000000000000002E-3</v>
      </c>
      <c r="CK12" s="3">
        <v>0</v>
      </c>
      <c r="CL12" s="3">
        <v>1.1999999999999999E-3</v>
      </c>
      <c r="CM12" s="3">
        <v>0</v>
      </c>
      <c r="CN12" s="3">
        <v>7.5200000000000003E-2</v>
      </c>
    </row>
    <row r="13" spans="1:92" x14ac:dyDescent="0.3">
      <c r="A13" s="1" t="s">
        <v>6</v>
      </c>
      <c r="B13" s="3">
        <v>0.1867</v>
      </c>
      <c r="C13" s="3">
        <v>4.6300000000000001E-2</v>
      </c>
      <c r="D13" s="3">
        <v>0</v>
      </c>
      <c r="E13" s="3">
        <v>2.4500000000000001E-2</v>
      </c>
      <c r="F13" s="3">
        <v>0.25850000000000001</v>
      </c>
      <c r="G13" s="3">
        <v>0.3528</v>
      </c>
      <c r="H13" s="3">
        <v>0.16739999999999999</v>
      </c>
      <c r="I13" s="3">
        <v>4.75</v>
      </c>
      <c r="J13" s="3">
        <v>4.53</v>
      </c>
      <c r="K13" s="3">
        <v>4.53</v>
      </c>
      <c r="L13" s="3">
        <v>4.1399999999999997</v>
      </c>
      <c r="M13" s="3">
        <v>0.58799999999999997</v>
      </c>
      <c r="N13" s="3">
        <v>0.5343</v>
      </c>
      <c r="O13" s="3">
        <v>0.93100000000000005</v>
      </c>
      <c r="P13" s="3">
        <v>3.02</v>
      </c>
      <c r="Q13" s="3">
        <v>2.0299999999999998</v>
      </c>
      <c r="R13" s="3">
        <v>0.4158</v>
      </c>
      <c r="S13" s="3">
        <v>0.41099999999999998</v>
      </c>
      <c r="T13" s="3">
        <v>0.42709999999999998</v>
      </c>
      <c r="U13" s="3">
        <v>0.5484</v>
      </c>
      <c r="V13" s="3">
        <v>0.86380000000000001</v>
      </c>
      <c r="W13" s="3">
        <v>0.76259999999999994</v>
      </c>
      <c r="X13" s="3">
        <v>0.91569999999999996</v>
      </c>
      <c r="Y13" s="3">
        <v>0</v>
      </c>
      <c r="Z13" s="3">
        <v>0.16400000000000001</v>
      </c>
      <c r="AA13" s="3">
        <v>8.8000000000000005E-3</v>
      </c>
      <c r="AB13" s="3">
        <v>7.0599999999999996E-2</v>
      </c>
      <c r="AC13" s="3">
        <v>9.1700000000000004E-2</v>
      </c>
      <c r="AD13" s="3"/>
      <c r="AE13" s="3">
        <v>0.31669999999999998</v>
      </c>
      <c r="AF13" s="3">
        <v>0.2802</v>
      </c>
      <c r="AG13" s="3">
        <v>1.1541999999999999</v>
      </c>
      <c r="AH13" s="3">
        <v>0.33900000000000002</v>
      </c>
      <c r="AI13" s="3">
        <v>0.2641</v>
      </c>
      <c r="AJ13" s="3">
        <v>0.31340000000000001</v>
      </c>
      <c r="AK13" s="3">
        <v>0.28770000000000001</v>
      </c>
      <c r="AL13" s="3">
        <v>0</v>
      </c>
      <c r="AM13" s="3">
        <v>0.28889999999999999</v>
      </c>
      <c r="AN13" s="3">
        <v>0.36449999999999999</v>
      </c>
      <c r="AO13" s="3">
        <v>0</v>
      </c>
      <c r="AP13" s="3">
        <v>8.7900000000000006E-2</v>
      </c>
      <c r="AQ13" s="3">
        <v>0.88280000000000003</v>
      </c>
      <c r="AR13" s="3">
        <v>0.93500000000000005</v>
      </c>
      <c r="AS13" s="3">
        <v>1.2228000000000001</v>
      </c>
      <c r="AT13" s="3">
        <v>2.82</v>
      </c>
      <c r="AU13" s="3">
        <v>1.1989000000000001</v>
      </c>
      <c r="AV13" s="3">
        <v>1.1002000000000001</v>
      </c>
      <c r="AW13" s="3">
        <v>2.75</v>
      </c>
      <c r="AX13" s="3">
        <v>0.77769999999999995</v>
      </c>
      <c r="AY13" s="3">
        <v>0.8196</v>
      </c>
      <c r="AZ13" s="3">
        <v>0.86339999999999995</v>
      </c>
      <c r="BA13" s="3">
        <v>6.9099999999999995E-2</v>
      </c>
      <c r="BB13" s="3">
        <v>0.20860000000000001</v>
      </c>
      <c r="BC13" s="3">
        <v>0.51060000000000005</v>
      </c>
      <c r="BD13" s="3">
        <v>0.2334</v>
      </c>
      <c r="BE13" s="3">
        <v>0.2732</v>
      </c>
      <c r="BF13" s="3">
        <v>8.49</v>
      </c>
      <c r="BG13" s="3">
        <v>7.3</v>
      </c>
      <c r="BH13" s="3">
        <v>6.84</v>
      </c>
      <c r="BI13" s="3">
        <v>5.27</v>
      </c>
      <c r="BJ13" s="3">
        <v>5.5</v>
      </c>
      <c r="BK13" s="3">
        <v>3.57</v>
      </c>
      <c r="BL13" s="3">
        <v>0.65269999999999995</v>
      </c>
      <c r="BM13" s="3">
        <v>0.86719999999999997</v>
      </c>
      <c r="BN13" s="3">
        <v>4.88</v>
      </c>
      <c r="BO13" s="3">
        <v>0.81430000000000002</v>
      </c>
      <c r="BP13" s="3">
        <v>0.1067</v>
      </c>
      <c r="BQ13" s="3">
        <v>0.58430000000000004</v>
      </c>
      <c r="BR13" s="3">
        <v>0.30080000000000001</v>
      </c>
      <c r="BS13" s="3">
        <v>0.78769999999999996</v>
      </c>
      <c r="BT13" s="3">
        <v>0.98399999999999999</v>
      </c>
      <c r="BU13" s="3">
        <v>0.56710000000000005</v>
      </c>
      <c r="BV13" s="3">
        <v>0.66169999999999995</v>
      </c>
      <c r="BW13" s="3">
        <v>9.4999999999999998E-3</v>
      </c>
      <c r="BX13" s="3">
        <v>2.0199999999999999E-2</v>
      </c>
      <c r="BY13" s="3">
        <v>2.1899999999999999E-2</v>
      </c>
      <c r="BZ13" s="3">
        <v>0.52739999999999998</v>
      </c>
      <c r="CA13" s="3">
        <v>0.63539999999999996</v>
      </c>
      <c r="CB13" s="3">
        <v>0.47020000000000001</v>
      </c>
      <c r="CC13" s="3">
        <v>1.3107</v>
      </c>
      <c r="CD13" s="3">
        <v>0.52949999999999997</v>
      </c>
      <c r="CE13" s="3">
        <v>0.55200000000000005</v>
      </c>
      <c r="CF13" s="3">
        <v>6.55</v>
      </c>
      <c r="CG13" s="3">
        <v>4.88</v>
      </c>
      <c r="CH13" s="3">
        <v>4.47</v>
      </c>
      <c r="CI13" s="3">
        <v>2.25</v>
      </c>
      <c r="CJ13" s="3">
        <v>0.46739999999999998</v>
      </c>
      <c r="CK13" s="3">
        <v>0.37469999999999998</v>
      </c>
      <c r="CL13" s="3">
        <v>0.98580000000000001</v>
      </c>
      <c r="CM13" s="3">
        <v>5.9299999999999999E-2</v>
      </c>
      <c r="CN13" s="3">
        <v>0.86539999999999995</v>
      </c>
    </row>
    <row r="14" spans="1:92" x14ac:dyDescent="0.3">
      <c r="A14" s="1" t="s">
        <v>54</v>
      </c>
      <c r="B14" s="3">
        <v>5.6399999999999999E-2</v>
      </c>
      <c r="C14" s="3">
        <v>1.8800000000000001E-2</v>
      </c>
      <c r="D14" s="3">
        <v>7.9100000000000004E-2</v>
      </c>
      <c r="E14" s="3">
        <v>0</v>
      </c>
      <c r="F14" s="3"/>
      <c r="G14" s="3">
        <v>7.9600000000000004E-2</v>
      </c>
      <c r="H14" s="3">
        <v>0</v>
      </c>
      <c r="I14" s="3"/>
      <c r="J14" s="3"/>
      <c r="K14" s="3"/>
      <c r="L14" s="3"/>
      <c r="M14" s="3">
        <v>8.9300000000000004E-2</v>
      </c>
      <c r="N14" s="3">
        <v>4.1200000000000001E-2</v>
      </c>
      <c r="O14" s="3">
        <v>9.7000000000000003E-3</v>
      </c>
      <c r="P14" s="3">
        <v>0</v>
      </c>
      <c r="Q14" s="3">
        <v>0</v>
      </c>
      <c r="R14" s="3">
        <v>0</v>
      </c>
      <c r="S14" s="3">
        <v>4.1200000000000001E-2</v>
      </c>
      <c r="T14" s="3">
        <v>0</v>
      </c>
      <c r="U14" s="3">
        <v>2.8299999999999999E-2</v>
      </c>
      <c r="V14" s="3">
        <v>0</v>
      </c>
      <c r="W14" s="3">
        <v>0</v>
      </c>
      <c r="X14" s="3">
        <v>3.0999999999999999E-3</v>
      </c>
      <c r="Y14" s="3">
        <v>3.3799999999999997E-2</v>
      </c>
      <c r="Z14" s="3">
        <v>0</v>
      </c>
      <c r="AA14" s="3">
        <v>2.5600000000000001E-2</v>
      </c>
      <c r="AB14" s="3">
        <v>3.04E-2</v>
      </c>
      <c r="AC14" s="3">
        <v>5.8200000000000002E-2</v>
      </c>
      <c r="AD14" s="3"/>
      <c r="AE14" s="3">
        <v>1.8E-3</v>
      </c>
      <c r="AF14" s="3">
        <v>0</v>
      </c>
      <c r="AG14" s="3">
        <v>0</v>
      </c>
      <c r="AH14" s="3">
        <v>0</v>
      </c>
      <c r="AI14" s="3">
        <v>4.0000000000000001E-3</v>
      </c>
      <c r="AJ14" s="3">
        <v>0</v>
      </c>
      <c r="AK14" s="3">
        <v>0</v>
      </c>
      <c r="AL14" s="3">
        <v>2.8000000000000001E-2</v>
      </c>
      <c r="AM14" s="3">
        <v>6.13E-2</v>
      </c>
      <c r="AN14" s="3">
        <v>0</v>
      </c>
      <c r="AO14" s="3">
        <v>0</v>
      </c>
      <c r="AP14" s="3">
        <v>2.9700000000000001E-2</v>
      </c>
      <c r="AQ14" s="3">
        <v>0.13</v>
      </c>
      <c r="AR14" s="3">
        <v>0.20619999999999999</v>
      </c>
      <c r="AS14" s="3">
        <v>1.5E-3</v>
      </c>
      <c r="AT14" s="3">
        <v>0.1794</v>
      </c>
      <c r="AU14" s="3">
        <v>0.45329999999999998</v>
      </c>
      <c r="AV14" s="3">
        <v>0.47810000000000002</v>
      </c>
      <c r="AW14" s="3">
        <v>0.46150000000000002</v>
      </c>
      <c r="AX14" s="3">
        <v>4.2599999999999999E-2</v>
      </c>
      <c r="AY14" s="3">
        <v>0</v>
      </c>
      <c r="AZ14" s="3">
        <v>0.112</v>
      </c>
      <c r="BA14" s="3">
        <v>2.4400000000000002E-2</v>
      </c>
      <c r="BB14" s="3">
        <v>2.7900000000000001E-2</v>
      </c>
      <c r="BC14" s="3">
        <v>1.5299999999999999E-2</v>
      </c>
      <c r="BD14" s="3">
        <v>0.1714</v>
      </c>
      <c r="BE14" s="3">
        <v>0.1346</v>
      </c>
      <c r="BF14" s="3">
        <v>0.2069</v>
      </c>
      <c r="BG14" s="3">
        <v>0.26040000000000002</v>
      </c>
      <c r="BH14" s="3">
        <v>0.1787</v>
      </c>
      <c r="BI14" s="3">
        <v>0.42009999999999997</v>
      </c>
      <c r="BJ14" s="3">
        <v>0.40260000000000001</v>
      </c>
      <c r="BK14" s="3">
        <v>0.7873</v>
      </c>
      <c r="BL14" s="3">
        <v>7.7000000000000002E-3</v>
      </c>
      <c r="BM14" s="3">
        <v>1.5800000000000002E-2</v>
      </c>
      <c r="BN14" s="3">
        <v>4.7300000000000002E-2</v>
      </c>
      <c r="BO14" s="3">
        <v>8.0500000000000002E-2</v>
      </c>
      <c r="BP14" s="3">
        <v>8.5999999999999993E-2</v>
      </c>
      <c r="BQ14" s="3">
        <v>0.1512</v>
      </c>
      <c r="BR14" s="3">
        <v>0.23380000000000001</v>
      </c>
      <c r="BS14" s="3">
        <v>0.27210000000000001</v>
      </c>
      <c r="BT14" s="3">
        <v>0.14710000000000001</v>
      </c>
      <c r="BU14" s="3">
        <v>8.1699999999999995E-2</v>
      </c>
      <c r="BV14" s="3">
        <v>0.21609999999999999</v>
      </c>
      <c r="BW14" s="3">
        <v>4.87E-2</v>
      </c>
      <c r="BX14" s="3">
        <v>0</v>
      </c>
      <c r="BY14" s="3">
        <v>3.4799999999999998E-2</v>
      </c>
      <c r="BZ14" s="3"/>
      <c r="CA14" s="3"/>
      <c r="CB14" s="3">
        <v>5.8700000000000002E-2</v>
      </c>
      <c r="CC14" s="3">
        <v>4.2799999999999998E-2</v>
      </c>
      <c r="CD14" s="3">
        <v>0</v>
      </c>
      <c r="CE14" s="3">
        <v>8.0999999999999996E-3</v>
      </c>
      <c r="CF14" s="3">
        <v>2.0899999999999998E-2</v>
      </c>
      <c r="CG14" s="3">
        <v>3.3999999999999998E-3</v>
      </c>
      <c r="CH14" s="3">
        <v>0.2152</v>
      </c>
      <c r="CI14" s="3">
        <v>0.13020000000000001</v>
      </c>
      <c r="CJ14" s="3">
        <v>0.32719999999999999</v>
      </c>
      <c r="CK14" s="3">
        <v>4.4600000000000001E-2</v>
      </c>
      <c r="CL14" s="3">
        <v>0</v>
      </c>
      <c r="CM14" s="3">
        <v>3.32E-2</v>
      </c>
      <c r="CN14" s="3">
        <v>5.7999999999999996E-3</v>
      </c>
    </row>
    <row r="15" spans="1:92" ht="15.6" x14ac:dyDescent="0.3">
      <c r="A15" s="1" t="s">
        <v>27</v>
      </c>
      <c r="B15" s="3">
        <v>5.54</v>
      </c>
      <c r="C15" s="3">
        <v>4.4000000000000004</v>
      </c>
      <c r="D15" s="3">
        <v>0.66049999999999998</v>
      </c>
      <c r="E15" s="3">
        <v>0.78059999999999996</v>
      </c>
      <c r="F15" s="3">
        <v>2.62</v>
      </c>
      <c r="G15" s="3">
        <v>8.5399999999999991</v>
      </c>
      <c r="H15" s="3">
        <v>8.02</v>
      </c>
      <c r="I15" s="3">
        <v>8.92</v>
      </c>
      <c r="J15" s="3">
        <v>8.5</v>
      </c>
      <c r="K15" s="3">
        <v>8.73</v>
      </c>
      <c r="L15" s="3">
        <v>8.83</v>
      </c>
      <c r="M15" s="3">
        <v>4.3499999999999996</v>
      </c>
      <c r="N15" s="3">
        <v>3.45</v>
      </c>
      <c r="O15" s="3">
        <v>6.86</v>
      </c>
      <c r="P15" s="3">
        <v>9.68</v>
      </c>
      <c r="Q15" s="3">
        <v>9.4600000000000009</v>
      </c>
      <c r="R15" s="3">
        <v>11.24</v>
      </c>
      <c r="S15" s="3">
        <v>6.02</v>
      </c>
      <c r="T15" s="3">
        <v>6.56</v>
      </c>
      <c r="U15" s="3">
        <v>7.85</v>
      </c>
      <c r="V15" s="3">
        <v>11.08</v>
      </c>
      <c r="W15" s="3">
        <v>11.06</v>
      </c>
      <c r="X15" s="3">
        <v>10.38</v>
      </c>
      <c r="Y15" s="3">
        <v>0.55859999999999999</v>
      </c>
      <c r="Z15" s="3">
        <v>0.74419999999999997</v>
      </c>
      <c r="AA15" s="3">
        <v>0.4572</v>
      </c>
      <c r="AB15" s="3">
        <v>11.65</v>
      </c>
      <c r="AC15" s="3">
        <v>11.1</v>
      </c>
      <c r="AD15" s="3"/>
      <c r="AE15" s="3">
        <v>4.6500000000000004</v>
      </c>
      <c r="AF15" s="3">
        <v>4.53</v>
      </c>
      <c r="AG15" s="3">
        <v>2.41</v>
      </c>
      <c r="AH15" s="3">
        <v>5.07</v>
      </c>
      <c r="AI15" s="3">
        <v>4.8</v>
      </c>
      <c r="AJ15" s="3">
        <v>5.0999999999999996</v>
      </c>
      <c r="AK15" s="3">
        <v>4.79</v>
      </c>
      <c r="AL15" s="3">
        <v>0.24360000000000001</v>
      </c>
      <c r="AM15" s="3">
        <v>3.49</v>
      </c>
      <c r="AN15" s="3">
        <v>4</v>
      </c>
      <c r="AO15" s="3">
        <v>0.26540000000000002</v>
      </c>
      <c r="AP15" s="3">
        <v>2.29</v>
      </c>
      <c r="AQ15" s="3">
        <v>4.79</v>
      </c>
      <c r="AR15" s="3">
        <v>5.32</v>
      </c>
      <c r="AS15" s="3">
        <v>12.22</v>
      </c>
      <c r="AT15" s="3">
        <v>8.7799999999999994</v>
      </c>
      <c r="AU15" s="3">
        <v>5.41</v>
      </c>
      <c r="AV15" s="3">
        <v>5.52</v>
      </c>
      <c r="AW15" s="3">
        <v>8.24</v>
      </c>
      <c r="AX15" s="3">
        <v>15.4</v>
      </c>
      <c r="AY15" s="3">
        <v>15.69</v>
      </c>
      <c r="AZ15" s="3">
        <v>5.91</v>
      </c>
      <c r="BA15" s="3">
        <v>1.67</v>
      </c>
      <c r="BB15" s="3">
        <v>4.53</v>
      </c>
      <c r="BC15" s="3">
        <v>5.53</v>
      </c>
      <c r="BD15" s="3">
        <v>3.34</v>
      </c>
      <c r="BE15" s="3">
        <v>4.45</v>
      </c>
      <c r="BF15" s="3">
        <v>6.17</v>
      </c>
      <c r="BG15" s="3">
        <v>7.03</v>
      </c>
      <c r="BH15" s="3">
        <v>7.39</v>
      </c>
      <c r="BI15" s="3">
        <v>7.89</v>
      </c>
      <c r="BJ15" s="3">
        <v>8.09</v>
      </c>
      <c r="BK15" s="3">
        <v>8.6</v>
      </c>
      <c r="BL15" s="3">
        <v>4</v>
      </c>
      <c r="BM15" s="3">
        <v>4.46</v>
      </c>
      <c r="BN15" s="3">
        <v>11.76</v>
      </c>
      <c r="BO15" s="3">
        <v>6.37</v>
      </c>
      <c r="BP15" s="3">
        <v>3.63</v>
      </c>
      <c r="BQ15" s="3">
        <v>4.5999999999999996</v>
      </c>
      <c r="BR15" s="3">
        <v>4.6500000000000004</v>
      </c>
      <c r="BS15" s="3">
        <v>5.48</v>
      </c>
      <c r="BT15" s="3">
        <v>5.82</v>
      </c>
      <c r="BU15" s="3">
        <v>5.74</v>
      </c>
      <c r="BV15" s="3">
        <v>5.07</v>
      </c>
      <c r="BW15" s="3">
        <v>1.39</v>
      </c>
      <c r="BX15" s="3">
        <v>0.8216</v>
      </c>
      <c r="BY15" s="3">
        <v>1.58</v>
      </c>
      <c r="BZ15" s="3">
        <v>11.34</v>
      </c>
      <c r="CA15" s="3">
        <v>10.5</v>
      </c>
      <c r="CB15" s="3">
        <v>7.89</v>
      </c>
      <c r="CC15" s="3">
        <v>6.28</v>
      </c>
      <c r="CD15" s="3">
        <v>5.88</v>
      </c>
      <c r="CE15" s="3">
        <v>5</v>
      </c>
      <c r="CF15" s="3">
        <v>7.45</v>
      </c>
      <c r="CG15" s="3">
        <v>8.9</v>
      </c>
      <c r="CH15" s="3">
        <v>8.6</v>
      </c>
      <c r="CI15" s="3">
        <v>10</v>
      </c>
      <c r="CJ15" s="3">
        <v>6.01</v>
      </c>
      <c r="CK15" s="3">
        <v>8.7200000000000006</v>
      </c>
      <c r="CL15" s="3">
        <v>10.46</v>
      </c>
      <c r="CM15" s="3">
        <v>2.17</v>
      </c>
      <c r="CN15" s="3">
        <v>4.2</v>
      </c>
    </row>
    <row r="16" spans="1:92" ht="15.6" x14ac:dyDescent="0.3">
      <c r="A16" s="1" t="s">
        <v>28</v>
      </c>
      <c r="B16" s="3">
        <v>8.2799999999999994</v>
      </c>
      <c r="C16" s="3">
        <v>10.130000000000001</v>
      </c>
      <c r="D16" s="3">
        <v>15.26</v>
      </c>
      <c r="E16" s="3">
        <v>15.27</v>
      </c>
      <c r="F16" s="3">
        <v>12.37</v>
      </c>
      <c r="G16" s="3">
        <v>4.01</v>
      </c>
      <c r="H16" s="3">
        <v>4.83</v>
      </c>
      <c r="I16" s="3">
        <v>0.20710000000000001</v>
      </c>
      <c r="J16" s="3">
        <v>0.25</v>
      </c>
      <c r="K16" s="3">
        <v>0.2155</v>
      </c>
      <c r="L16" s="3">
        <v>0.20250000000000001</v>
      </c>
      <c r="M16" s="3">
        <v>8.42</v>
      </c>
      <c r="N16" s="3">
        <v>11.01</v>
      </c>
      <c r="O16" s="3">
        <v>5.62</v>
      </c>
      <c r="P16" s="3">
        <v>0.2757</v>
      </c>
      <c r="Q16" s="3">
        <v>0.25140000000000001</v>
      </c>
      <c r="R16" s="3">
        <v>0.16539999999999999</v>
      </c>
      <c r="S16" s="3">
        <v>7.23</v>
      </c>
      <c r="T16" s="3">
        <v>6.78</v>
      </c>
      <c r="U16" s="3">
        <v>4.75</v>
      </c>
      <c r="V16" s="3">
        <v>0.17960000000000001</v>
      </c>
      <c r="W16" s="3">
        <v>0.31009999999999999</v>
      </c>
      <c r="X16" s="3">
        <v>1.27</v>
      </c>
      <c r="Y16" s="3">
        <v>15.51</v>
      </c>
      <c r="Z16" s="3">
        <v>14.79</v>
      </c>
      <c r="AA16" s="3">
        <v>15.34</v>
      </c>
      <c r="AB16" s="3">
        <v>0.1123</v>
      </c>
      <c r="AC16" s="3">
        <v>0.38080000000000003</v>
      </c>
      <c r="AD16" s="3"/>
      <c r="AE16" s="3">
        <v>9.5399999999999991</v>
      </c>
      <c r="AF16" s="3">
        <v>9.74</v>
      </c>
      <c r="AG16" s="3">
        <v>12.89</v>
      </c>
      <c r="AH16" s="3">
        <v>8.93</v>
      </c>
      <c r="AI16" s="3">
        <v>9.25</v>
      </c>
      <c r="AJ16" s="3">
        <v>8.9700000000000006</v>
      </c>
      <c r="AK16" s="3">
        <v>9.35</v>
      </c>
      <c r="AL16" s="3">
        <v>15.95</v>
      </c>
      <c r="AM16" s="3">
        <v>11.18</v>
      </c>
      <c r="AN16" s="3">
        <v>10.27</v>
      </c>
      <c r="AO16" s="3">
        <v>15.78</v>
      </c>
      <c r="AP16" s="3">
        <v>13.12</v>
      </c>
      <c r="AQ16" s="3">
        <v>8.7799999999999994</v>
      </c>
      <c r="AR16" s="3">
        <v>7.78</v>
      </c>
      <c r="AS16" s="3">
        <v>1.7</v>
      </c>
      <c r="AT16" s="3">
        <v>0.97950000000000004</v>
      </c>
      <c r="AU16" s="3">
        <v>6.64</v>
      </c>
      <c r="AV16" s="3">
        <v>6.99</v>
      </c>
      <c r="AW16" s="3">
        <v>1.51</v>
      </c>
      <c r="AX16" s="3">
        <v>4.95</v>
      </c>
      <c r="AY16" s="3">
        <v>5.1100000000000003</v>
      </c>
      <c r="AZ16" s="3">
        <v>7.3</v>
      </c>
      <c r="BA16" s="3">
        <v>13.94</v>
      </c>
      <c r="BB16" s="3">
        <v>10.88</v>
      </c>
      <c r="BC16" s="3">
        <v>8</v>
      </c>
      <c r="BD16" s="3">
        <v>10.65</v>
      </c>
      <c r="BE16" s="3">
        <v>9.32</v>
      </c>
      <c r="BF16" s="3">
        <v>1.35E-2</v>
      </c>
      <c r="BG16" s="3">
        <v>4.3299999999999998E-2</v>
      </c>
      <c r="BH16" s="3">
        <v>6.9099999999999995E-2</v>
      </c>
      <c r="BI16" s="3">
        <v>0.40710000000000002</v>
      </c>
      <c r="BJ16" s="3">
        <v>0.35870000000000002</v>
      </c>
      <c r="BK16" s="3">
        <v>0.68069999999999997</v>
      </c>
      <c r="BL16" s="3">
        <v>9.9499999999999993</v>
      </c>
      <c r="BM16" s="3">
        <v>9.2899999999999991</v>
      </c>
      <c r="BN16" s="3">
        <v>1.94</v>
      </c>
      <c r="BO16" s="3">
        <v>7.08</v>
      </c>
      <c r="BP16" s="3">
        <v>11.21</v>
      </c>
      <c r="BQ16" s="3">
        <v>9.34</v>
      </c>
      <c r="BR16" s="3">
        <v>9.43</v>
      </c>
      <c r="BS16" s="3">
        <v>7.75</v>
      </c>
      <c r="BT16" s="3">
        <v>7.27</v>
      </c>
      <c r="BU16" s="3">
        <v>7.95</v>
      </c>
      <c r="BV16" s="3">
        <v>8.2899999999999991</v>
      </c>
      <c r="BW16" s="3">
        <v>13.99</v>
      </c>
      <c r="BX16" s="3">
        <v>14.9</v>
      </c>
      <c r="BY16" s="3">
        <v>13.7</v>
      </c>
      <c r="BZ16" s="3">
        <v>0.25369999999999998</v>
      </c>
      <c r="CA16" s="3">
        <v>1.46</v>
      </c>
      <c r="CB16" s="3">
        <v>5.76</v>
      </c>
      <c r="CC16" s="3">
        <v>6.06</v>
      </c>
      <c r="CD16" s="3">
        <v>7.79</v>
      </c>
      <c r="CE16" s="3">
        <v>8.2200000000000006</v>
      </c>
      <c r="CF16" s="3">
        <v>0.1825</v>
      </c>
      <c r="CG16" s="3">
        <v>0.40060000000000001</v>
      </c>
      <c r="CH16" s="3">
        <v>1.163</v>
      </c>
      <c r="CI16" s="3">
        <v>1.1669</v>
      </c>
      <c r="CJ16" s="3">
        <v>7.14</v>
      </c>
      <c r="CK16" s="3">
        <v>6.98</v>
      </c>
      <c r="CL16" s="3">
        <v>0.85070000000000001</v>
      </c>
      <c r="CM16" s="3">
        <v>12.84</v>
      </c>
      <c r="CN16" s="3">
        <v>10.06</v>
      </c>
    </row>
    <row r="17" spans="1:92" x14ac:dyDescent="0.3">
      <c r="A17" s="5" t="s">
        <v>23</v>
      </c>
      <c r="B17" s="7">
        <f t="shared" ref="B17:AC17" si="0">SUM(B7:B16)</f>
        <v>100.8198</v>
      </c>
      <c r="C17" s="7">
        <f t="shared" si="0"/>
        <v>100.6897</v>
      </c>
      <c r="D17" s="7">
        <f t="shared" si="0"/>
        <v>100.4076</v>
      </c>
      <c r="E17" s="7">
        <f t="shared" si="0"/>
        <v>100.3999</v>
      </c>
      <c r="F17" s="7">
        <f t="shared" si="0"/>
        <v>98.775199999999998</v>
      </c>
      <c r="G17" s="7">
        <f t="shared" si="0"/>
        <v>99.068200000000004</v>
      </c>
      <c r="H17" s="7">
        <f t="shared" si="0"/>
        <v>99.938000000000002</v>
      </c>
      <c r="I17" s="7">
        <f t="shared" si="0"/>
        <v>101.33629999999999</v>
      </c>
      <c r="J17" s="7">
        <f t="shared" si="0"/>
        <v>101.6082</v>
      </c>
      <c r="K17" s="7">
        <f t="shared" si="0"/>
        <v>101.05590000000001</v>
      </c>
      <c r="L17" s="7">
        <f t="shared" si="0"/>
        <v>100.48479999999999</v>
      </c>
      <c r="M17" s="7">
        <f t="shared" si="0"/>
        <v>99.008899999999969</v>
      </c>
      <c r="N17" s="7">
        <f t="shared" si="0"/>
        <v>98.851000000000013</v>
      </c>
      <c r="O17" s="7">
        <f t="shared" si="0"/>
        <v>99.998400000000004</v>
      </c>
      <c r="P17" s="7">
        <f t="shared" si="0"/>
        <v>100.01859999999999</v>
      </c>
      <c r="Q17" s="7">
        <f t="shared" si="0"/>
        <v>99.379700000000028</v>
      </c>
      <c r="R17" s="7">
        <f t="shared" si="0"/>
        <v>101.0471</v>
      </c>
      <c r="S17" s="7">
        <f t="shared" si="0"/>
        <v>99.987000000000009</v>
      </c>
      <c r="T17" s="7">
        <f t="shared" si="0"/>
        <v>100.33830000000002</v>
      </c>
      <c r="U17" s="7">
        <f t="shared" si="0"/>
        <v>100.4854</v>
      </c>
      <c r="V17" s="7">
        <f t="shared" si="0"/>
        <v>100.59759999999999</v>
      </c>
      <c r="W17" s="7">
        <f t="shared" si="0"/>
        <v>100.46380000000001</v>
      </c>
      <c r="X17" s="7">
        <f t="shared" si="0"/>
        <v>100.99680000000001</v>
      </c>
      <c r="Y17" s="7">
        <f t="shared" si="0"/>
        <v>100.57679999999999</v>
      </c>
      <c r="Z17" s="7">
        <f t="shared" si="0"/>
        <v>99.494400000000013</v>
      </c>
      <c r="AA17" s="7">
        <f t="shared" si="0"/>
        <v>100.2278</v>
      </c>
      <c r="AB17" s="7">
        <f t="shared" si="0"/>
        <v>100.8211</v>
      </c>
      <c r="AC17" s="7">
        <f t="shared" si="0"/>
        <v>99.285799999999995</v>
      </c>
      <c r="AD17" s="5"/>
      <c r="AE17" s="5">
        <v>100.26240000000001</v>
      </c>
      <c r="AF17" s="5">
        <v>100.42319999999998</v>
      </c>
      <c r="AG17" s="5">
        <v>98.932400000000001</v>
      </c>
      <c r="AH17" s="5">
        <v>100.2637</v>
      </c>
      <c r="AI17" s="5">
        <v>100.16549999999999</v>
      </c>
      <c r="AJ17" s="5">
        <v>100.15659999999998</v>
      </c>
      <c r="AK17" s="5">
        <v>99.760899999999992</v>
      </c>
      <c r="AL17" s="5">
        <v>99.820200000000014</v>
      </c>
      <c r="AM17" s="5">
        <v>100.00280000000001</v>
      </c>
      <c r="AN17" s="5">
        <v>100.11020000000001</v>
      </c>
      <c r="AO17" s="5">
        <v>99.973099999999988</v>
      </c>
      <c r="AP17" s="5">
        <v>97.991000000000028</v>
      </c>
      <c r="AQ17" s="5">
        <v>100.69970000000001</v>
      </c>
      <c r="AR17" s="5">
        <v>96.72890000000001</v>
      </c>
      <c r="AS17" s="5">
        <v>98.454899999999995</v>
      </c>
      <c r="AT17" s="5">
        <v>101.19169999999998</v>
      </c>
      <c r="AU17" s="5">
        <v>100.00289999999998</v>
      </c>
      <c r="AV17" s="5">
        <v>99.944400000000002</v>
      </c>
      <c r="AW17" s="5">
        <v>99.997700000000009</v>
      </c>
      <c r="AX17" s="5">
        <v>99.425600000000003</v>
      </c>
      <c r="AY17" s="5">
        <v>100.276</v>
      </c>
      <c r="AZ17" s="5">
        <v>99.695399999999992</v>
      </c>
      <c r="BA17" s="5">
        <v>97.654900000000012</v>
      </c>
      <c r="BB17" s="5">
        <v>97.265300000000011</v>
      </c>
      <c r="BC17" s="5">
        <v>100.11199999999999</v>
      </c>
      <c r="BD17" s="5">
        <v>100.0044</v>
      </c>
      <c r="BE17" s="5">
        <v>99.389700000000005</v>
      </c>
      <c r="BF17" s="5">
        <v>99.528000000000006</v>
      </c>
      <c r="BG17" s="5">
        <v>100.327</v>
      </c>
      <c r="BH17" s="5">
        <v>100.40140000000002</v>
      </c>
      <c r="BI17" s="5">
        <v>100.2491</v>
      </c>
      <c r="BJ17" s="5">
        <v>100.54840000000002</v>
      </c>
      <c r="BK17" s="5">
        <v>100.06839999999998</v>
      </c>
      <c r="BL17" s="5">
        <v>97.837000000000003</v>
      </c>
      <c r="BM17" s="5">
        <v>101.13329999999999</v>
      </c>
      <c r="BN17" s="5">
        <v>99.240600000000001</v>
      </c>
      <c r="BO17" s="5">
        <v>99.817100000000025</v>
      </c>
      <c r="BP17" s="5">
        <v>98.594400000000007</v>
      </c>
      <c r="BQ17" s="5">
        <v>100.1219</v>
      </c>
      <c r="BR17" s="5">
        <v>100.0077</v>
      </c>
      <c r="BS17" s="5">
        <v>100.2948</v>
      </c>
      <c r="BT17" s="5">
        <v>100.23979999999999</v>
      </c>
      <c r="BU17" s="5">
        <v>99.99430000000001</v>
      </c>
      <c r="BV17" s="5">
        <v>100.18789999999998</v>
      </c>
      <c r="BW17" s="5">
        <v>99.703900000000004</v>
      </c>
      <c r="BX17" s="5">
        <v>99.799200000000027</v>
      </c>
      <c r="BY17" s="5">
        <v>98.958399999999997</v>
      </c>
      <c r="BZ17" s="5">
        <v>99.991799999999998</v>
      </c>
      <c r="CA17" s="5">
        <v>99.830100000000002</v>
      </c>
      <c r="CB17" s="5">
        <v>99.993800000000022</v>
      </c>
      <c r="CC17" s="5">
        <v>99.7089</v>
      </c>
      <c r="CD17" s="5">
        <v>100.1538</v>
      </c>
      <c r="CE17" s="5">
        <v>98.923400000000001</v>
      </c>
      <c r="CF17" s="5">
        <v>100.17829999999999</v>
      </c>
      <c r="CG17" s="5">
        <v>100.26939999999999</v>
      </c>
      <c r="CH17" s="5">
        <v>101.12399999999997</v>
      </c>
      <c r="CI17" s="5">
        <v>97.095700000000008</v>
      </c>
      <c r="CJ17" s="5">
        <v>99.97790000000002</v>
      </c>
      <c r="CK17" s="5">
        <v>101.15220000000001</v>
      </c>
      <c r="CL17" s="5">
        <v>100.41109999999999</v>
      </c>
      <c r="CM17" s="5">
        <v>101.50069999999998</v>
      </c>
      <c r="CN17" s="5">
        <v>98.747399999999999</v>
      </c>
    </row>
    <row r="18" spans="1:92" x14ac:dyDescent="0.3">
      <c r="A18" s="12" t="s">
        <v>62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 spans="1:92" x14ac:dyDescent="0.3">
      <c r="A19" s="1" t="s">
        <v>8</v>
      </c>
      <c r="B19" s="4">
        <v>12.052693735206184</v>
      </c>
      <c r="C19" s="4">
        <v>12.054476780823402</v>
      </c>
      <c r="D19" s="4">
        <v>12.097439380570089</v>
      </c>
      <c r="E19" s="4">
        <v>12.066741414319344</v>
      </c>
      <c r="F19" s="4">
        <v>11.821571343505211</v>
      </c>
      <c r="G19" s="4">
        <v>11.9100456066191</v>
      </c>
      <c r="H19" s="4">
        <v>12.014944197122047</v>
      </c>
      <c r="I19" s="4">
        <v>10.930018783116573</v>
      </c>
      <c r="J19" s="4">
        <v>11.012905042346631</v>
      </c>
      <c r="K19" s="4">
        <v>11.025852306306849</v>
      </c>
      <c r="L19" s="4">
        <v>11.193207115378858</v>
      </c>
      <c r="M19" s="4">
        <v>11.949318302436167</v>
      </c>
      <c r="N19" s="4">
        <v>11.912164048764922</v>
      </c>
      <c r="O19" s="4">
        <v>11.896438428196054</v>
      </c>
      <c r="P19" s="4">
        <v>11.424641582200213</v>
      </c>
      <c r="Q19" s="4">
        <v>11.734252618688409</v>
      </c>
      <c r="R19" s="4">
        <v>11.98654870156771</v>
      </c>
      <c r="S19" s="4">
        <v>11.938506157113757</v>
      </c>
      <c r="T19" s="4">
        <v>11.888599088432416</v>
      </c>
      <c r="U19" s="4">
        <v>11.889054225662971</v>
      </c>
      <c r="V19" s="4">
        <v>11.799194349518533</v>
      </c>
      <c r="W19" s="4">
        <v>11.607327322160923</v>
      </c>
      <c r="X19" s="4">
        <v>11.797133286931659</v>
      </c>
      <c r="Y19" s="4">
        <v>12.035848638457734</v>
      </c>
      <c r="Z19" s="4">
        <v>12.081607914396288</v>
      </c>
      <c r="AA19" s="4">
        <v>12.138832981738979</v>
      </c>
      <c r="AB19" s="4">
        <v>11.970412080511815</v>
      </c>
      <c r="AC19" s="4">
        <v>11.98977165234923</v>
      </c>
      <c r="AD19" s="4"/>
      <c r="AE19" s="4">
        <v>11.953944780695929</v>
      </c>
      <c r="AF19" s="4">
        <v>11.933887003910851</v>
      </c>
      <c r="AG19" s="4">
        <v>11.5141340200452</v>
      </c>
      <c r="AH19" s="4">
        <v>11.918045346052017</v>
      </c>
      <c r="AI19" s="4">
        <v>11.950230447960703</v>
      </c>
      <c r="AJ19" s="4">
        <v>11.944689655226901</v>
      </c>
      <c r="AK19" s="4">
        <v>11.943905912496112</v>
      </c>
      <c r="AL19" s="4">
        <v>12.05364044743207</v>
      </c>
      <c r="AM19" s="4">
        <v>11.912685132384045</v>
      </c>
      <c r="AN19" s="4">
        <v>11.938179018662238</v>
      </c>
      <c r="AO19" s="4">
        <v>12.079383292845327</v>
      </c>
      <c r="AP19" s="4">
        <v>11.683164364691523</v>
      </c>
      <c r="AQ19" s="4">
        <v>11.741826382753985</v>
      </c>
      <c r="AR19" s="4">
        <v>11.642574178841823</v>
      </c>
      <c r="AS19" s="4">
        <v>10.051816626350243</v>
      </c>
      <c r="AT19" s="4">
        <v>11.309194619849471</v>
      </c>
      <c r="AU19" s="4">
        <v>11.632759782193892</v>
      </c>
      <c r="AV19" s="4">
        <v>11.580288527686491</v>
      </c>
      <c r="AW19" s="4">
        <v>11.149234106882199</v>
      </c>
      <c r="AX19" s="4">
        <v>7.3382765800788636</v>
      </c>
      <c r="AY19" s="4">
        <v>7.2652016137126658</v>
      </c>
      <c r="AZ19" s="4">
        <v>11.759604344687625</v>
      </c>
      <c r="BA19" s="4">
        <v>11.941921824032347</v>
      </c>
      <c r="BB19" s="4">
        <v>11.119728750714637</v>
      </c>
      <c r="BC19" s="4">
        <v>11.91152608462175</v>
      </c>
      <c r="BD19" s="4">
        <v>11.998327355173926</v>
      </c>
      <c r="BE19" s="4">
        <v>11.847985085007835</v>
      </c>
      <c r="BF19" s="4">
        <v>10.164391436213494</v>
      </c>
      <c r="BG19" s="4">
        <v>10.41435017406592</v>
      </c>
      <c r="BH19" s="4">
        <v>10.50744337775534</v>
      </c>
      <c r="BI19" s="4">
        <v>10.843626951229245</v>
      </c>
      <c r="BJ19" s="4">
        <v>10.772077274078773</v>
      </c>
      <c r="BK19" s="4">
        <v>11.12072624094275</v>
      </c>
      <c r="BL19" s="4">
        <v>11.839877256230276</v>
      </c>
      <c r="BM19" s="4">
        <v>11.851123465853124</v>
      </c>
      <c r="BN19" s="4">
        <v>9.2245325004677703</v>
      </c>
      <c r="BO19" s="4">
        <v>11.689671366196748</v>
      </c>
      <c r="BP19" s="4">
        <v>11.56319765381371</v>
      </c>
      <c r="BQ19" s="4">
        <v>11.807162715281098</v>
      </c>
      <c r="BR19" s="4">
        <v>11.837959763219279</v>
      </c>
      <c r="BS19" s="4">
        <v>11.708771054699749</v>
      </c>
      <c r="BT19" s="4">
        <v>11.717661717791193</v>
      </c>
      <c r="BU19" s="4">
        <v>11.767981189938535</v>
      </c>
      <c r="BV19" s="4">
        <v>11.811018112803975</v>
      </c>
      <c r="BW19" s="4">
        <v>12.042901428234638</v>
      </c>
      <c r="BX19" s="4">
        <v>12.025325057454872</v>
      </c>
      <c r="BY19" s="4">
        <v>11.872710054954357</v>
      </c>
      <c r="BZ19" s="4">
        <v>11.802332711660803</v>
      </c>
      <c r="CA19" s="4">
        <v>11.773245157499037</v>
      </c>
      <c r="CB19" s="4">
        <v>11.625566711826815</v>
      </c>
      <c r="CC19" s="4">
        <v>11.737343161736591</v>
      </c>
      <c r="CD19" s="4">
        <v>11.842615380013219</v>
      </c>
      <c r="CE19" s="4">
        <v>12.016349843670026</v>
      </c>
      <c r="CF19" s="4">
        <v>10.525361704148432</v>
      </c>
      <c r="CG19" s="4">
        <v>10.701969721693033</v>
      </c>
      <c r="CH19" s="4">
        <v>10.15462877289856</v>
      </c>
      <c r="CI19" s="4">
        <v>10.055767373671156</v>
      </c>
      <c r="CJ19" s="4">
        <v>11.858807043977031</v>
      </c>
      <c r="CK19" s="4">
        <v>10.572901471324867</v>
      </c>
      <c r="CL19" s="4">
        <v>11.765784140153578</v>
      </c>
      <c r="CM19" s="4">
        <v>12.099167004530889</v>
      </c>
      <c r="CN19" s="4">
        <v>11.71546234678649</v>
      </c>
    </row>
    <row r="20" spans="1:92" x14ac:dyDescent="0.3">
      <c r="A20" s="1" t="s">
        <v>9</v>
      </c>
      <c r="B20" s="4">
        <v>4.0685686929594587</v>
      </c>
      <c r="C20" s="4">
        <v>4.0522444119901966</v>
      </c>
      <c r="D20" s="4">
        <v>4.0681106076693609</v>
      </c>
      <c r="E20" s="4">
        <v>4.0599506971593966</v>
      </c>
      <c r="F20" s="4">
        <v>4.2610369067628842</v>
      </c>
      <c r="G20" s="4">
        <v>4.0712870217471622</v>
      </c>
      <c r="H20" s="4">
        <v>4.0639099128676399</v>
      </c>
      <c r="I20" s="4">
        <v>5.062175391435523</v>
      </c>
      <c r="J20" s="4">
        <v>5.1754256892259791</v>
      </c>
      <c r="K20" s="4">
        <v>5.0921524055776812</v>
      </c>
      <c r="L20" s="4">
        <v>4.9370853590605268</v>
      </c>
      <c r="M20" s="4">
        <v>4.2773406008712094</v>
      </c>
      <c r="N20" s="4">
        <v>4.1283320239954167</v>
      </c>
      <c r="O20" s="4">
        <v>4.2176123841551822</v>
      </c>
      <c r="P20" s="4">
        <v>4.5961796235151642</v>
      </c>
      <c r="Q20" s="4">
        <v>4.4821304379358171</v>
      </c>
      <c r="R20" s="4">
        <v>4.0977127732172702</v>
      </c>
      <c r="S20" s="4">
        <v>4.1799133495069754</v>
      </c>
      <c r="T20" s="4">
        <v>4.1623333996485181</v>
      </c>
      <c r="U20" s="4">
        <v>4.1950150835356252</v>
      </c>
      <c r="V20" s="4">
        <v>4.2297459184900532</v>
      </c>
      <c r="W20" s="4">
        <v>4.1370285561899722</v>
      </c>
      <c r="X20" s="4">
        <v>4.1862947896591933</v>
      </c>
      <c r="Y20" s="4">
        <v>4.0808505444989889</v>
      </c>
      <c r="Z20" s="4">
        <v>4.086523111380659</v>
      </c>
      <c r="AA20" s="4">
        <v>4.0714519519134686</v>
      </c>
      <c r="AB20" s="4">
        <v>4.0314900509622316</v>
      </c>
      <c r="AC20" s="4">
        <v>4.0701453373522165</v>
      </c>
      <c r="AD20" s="4"/>
      <c r="AE20" s="4">
        <v>4.1403225985406218</v>
      </c>
      <c r="AF20" s="4">
        <v>4.1598947441498497</v>
      </c>
      <c r="AG20" s="4">
        <v>4.3018096196073019</v>
      </c>
      <c r="AH20" s="4">
        <v>4.1577540461464624</v>
      </c>
      <c r="AI20" s="4">
        <v>4.1455489913354882</v>
      </c>
      <c r="AJ20" s="4">
        <v>4.1146030459503473</v>
      </c>
      <c r="AK20" s="4">
        <v>4.1117991801504123</v>
      </c>
      <c r="AL20" s="4">
        <v>4.0714517808872444</v>
      </c>
      <c r="AM20" s="4">
        <v>4.1700769127834016</v>
      </c>
      <c r="AN20" s="4">
        <v>4.1610296289119848</v>
      </c>
      <c r="AO20" s="4">
        <v>4.0869650283207433</v>
      </c>
      <c r="AP20" s="4">
        <v>4.3220688541009773</v>
      </c>
      <c r="AQ20" s="4">
        <v>4.322575386336788</v>
      </c>
      <c r="AR20" s="4">
        <v>4.2748078206050941</v>
      </c>
      <c r="AS20" s="4">
        <v>5.2139146621237442</v>
      </c>
      <c r="AT20" s="4">
        <v>4.7771819911172839</v>
      </c>
      <c r="AU20" s="4">
        <v>4.4939837654569192</v>
      </c>
      <c r="AV20" s="4">
        <v>4.4634979867229685</v>
      </c>
      <c r="AW20" s="4">
        <v>4.8669882656991597</v>
      </c>
      <c r="AX20" s="4">
        <v>6.4919648671911583</v>
      </c>
      <c r="AY20" s="4">
        <v>6.473087150659973</v>
      </c>
      <c r="AZ20" s="4">
        <v>4.2905629780662942</v>
      </c>
      <c r="BA20" s="4">
        <v>4.0381364820754309</v>
      </c>
      <c r="BB20" s="4">
        <v>4.6164481678771159</v>
      </c>
      <c r="BC20" s="4">
        <v>4.1966779746141691</v>
      </c>
      <c r="BD20" s="4">
        <v>4.1900423891520759</v>
      </c>
      <c r="BE20" s="4">
        <v>4.2463833124463051</v>
      </c>
      <c r="BF20" s="4">
        <v>5.862304640785144</v>
      </c>
      <c r="BG20" s="4">
        <v>5.5816621762326823</v>
      </c>
      <c r="BH20" s="4">
        <v>5.42823804859351</v>
      </c>
      <c r="BI20" s="4">
        <v>5.1491785628477835</v>
      </c>
      <c r="BJ20" s="4">
        <v>5.1487931014113659</v>
      </c>
      <c r="BK20" s="4">
        <v>4.8754469709041697</v>
      </c>
      <c r="BL20" s="4">
        <v>4.1982447424605365</v>
      </c>
      <c r="BM20" s="4">
        <v>4.2728471730388025</v>
      </c>
      <c r="BN20" s="4">
        <v>5.3304630105373265</v>
      </c>
      <c r="BO20" s="4">
        <v>4.2530413118444361</v>
      </c>
      <c r="BP20" s="4">
        <v>4.4513061650497541</v>
      </c>
      <c r="BQ20" s="4">
        <v>4.2506052575792781</v>
      </c>
      <c r="BR20" s="4">
        <v>4.2321254227526408</v>
      </c>
      <c r="BS20" s="4">
        <v>4.3445398724471751</v>
      </c>
      <c r="BT20" s="4">
        <v>4.3375168064295471</v>
      </c>
      <c r="BU20" s="4">
        <v>4.245051114420038</v>
      </c>
      <c r="BV20" s="4">
        <v>4.3008956585736184</v>
      </c>
      <c r="BW20" s="4">
        <v>4.123798330048567</v>
      </c>
      <c r="BX20" s="4">
        <v>4.1239136803609062</v>
      </c>
      <c r="BY20" s="4">
        <v>4.2860366066616402</v>
      </c>
      <c r="BZ20" s="4">
        <v>4.1543611933773974</v>
      </c>
      <c r="CA20" s="4">
        <v>4.1792272130520436</v>
      </c>
      <c r="CB20" s="4">
        <v>4.2381645388359344</v>
      </c>
      <c r="CC20" s="4">
        <v>4.4034617371322433</v>
      </c>
      <c r="CD20" s="4">
        <v>4.1935238497414735</v>
      </c>
      <c r="CE20" s="4">
        <v>4.1584896271001117</v>
      </c>
      <c r="CF20" s="4">
        <v>5.5143590614385083</v>
      </c>
      <c r="CG20" s="4">
        <v>5.2222422323948239</v>
      </c>
      <c r="CH20" s="4">
        <v>5.4370111459838375</v>
      </c>
      <c r="CI20" s="4">
        <v>5.6329140517088714</v>
      </c>
      <c r="CJ20" s="4">
        <v>4.211626730765694</v>
      </c>
      <c r="CK20" s="4">
        <v>4.8529977468140579</v>
      </c>
      <c r="CL20" s="4">
        <v>4.2772572589395077</v>
      </c>
      <c r="CM20" s="4">
        <v>4.1464880030123927</v>
      </c>
      <c r="CN20" s="4">
        <v>4.1714469530191449</v>
      </c>
    </row>
    <row r="21" spans="1:92" ht="15.6" x14ac:dyDescent="0.3">
      <c r="A21" s="1" t="s">
        <v>81</v>
      </c>
      <c r="B21" s="4">
        <v>1.7300225062986525E-2</v>
      </c>
      <c r="C21" s="4">
        <v>8.9633597420391842E-3</v>
      </c>
      <c r="D21" s="4">
        <v>5.2697580697688481E-3</v>
      </c>
      <c r="E21" s="4">
        <v>3.5172297489220079E-3</v>
      </c>
      <c r="F21" s="4">
        <v>7.0694292471356404E-3</v>
      </c>
      <c r="G21" s="4">
        <v>4.3904759971099536E-2</v>
      </c>
      <c r="H21" s="4">
        <v>1.9859589493221062E-2</v>
      </c>
      <c r="I21" s="4">
        <v>3.7109681234785322E-2</v>
      </c>
      <c r="J21" s="4">
        <v>1.6975865934888316E-2</v>
      </c>
      <c r="K21" s="4">
        <v>1.0745174984611704E-2</v>
      </c>
      <c r="L21" s="4">
        <v>1.5336420633620548E-2</v>
      </c>
      <c r="M21" s="4">
        <v>9.3787384711877253E-2</v>
      </c>
      <c r="N21" s="4">
        <v>1.8395713938481974E-2</v>
      </c>
      <c r="O21" s="4">
        <v>3.108427249697018E-2</v>
      </c>
      <c r="P21" s="4">
        <v>2.3553861589608382E-2</v>
      </c>
      <c r="Q21" s="4">
        <v>6.4909999472679267E-2</v>
      </c>
      <c r="R21" s="4">
        <v>1.905758923663484E-2</v>
      </c>
      <c r="S21" s="4">
        <v>2.9478952656426371E-2</v>
      </c>
      <c r="T21" s="4">
        <v>3.5510865718054105E-2</v>
      </c>
      <c r="U21" s="4">
        <v>3.0857067420284788E-2</v>
      </c>
      <c r="V21" s="4">
        <v>1.7523324260770797E-2</v>
      </c>
      <c r="W21" s="4">
        <v>0.19253625983472322</v>
      </c>
      <c r="X21" s="4">
        <v>4.389216530447488E-2</v>
      </c>
      <c r="Y21" s="4">
        <v>3.8758031391992014E-2</v>
      </c>
      <c r="Z21" s="4">
        <v>2.2328529176500973E-2</v>
      </c>
      <c r="AA21" s="4">
        <v>2.8513201259122581E-3</v>
      </c>
      <c r="AB21" s="4">
        <v>3.0977456706500334E-2</v>
      </c>
      <c r="AC21" s="4">
        <v>2.7303335192660566E-2</v>
      </c>
      <c r="AD21" s="4"/>
      <c r="AE21" s="4">
        <v>1.2572116999699826E-2</v>
      </c>
      <c r="AF21" s="4">
        <v>2.2785447055923034E-2</v>
      </c>
      <c r="AG21" s="4">
        <v>2.5965292777108878E-2</v>
      </c>
      <c r="AH21" s="4">
        <v>2.7035062244300773E-2</v>
      </c>
      <c r="AI21" s="4">
        <v>3.1895849169422612E-2</v>
      </c>
      <c r="AJ21" s="4">
        <v>2.3460800038591835E-2</v>
      </c>
      <c r="AK21" s="4">
        <v>2.7577575784245353E-2</v>
      </c>
      <c r="AL21" s="4">
        <v>7.7665799998940174E-3</v>
      </c>
      <c r="AM21" s="4">
        <v>2.3773659523885202E-2</v>
      </c>
      <c r="AN21" s="4">
        <v>2.7688287422389903E-2</v>
      </c>
      <c r="AO21" s="4">
        <v>4.0306685126106166E-3</v>
      </c>
      <c r="AP21" s="4">
        <v>1.5510384059297043E-2</v>
      </c>
      <c r="AQ21" s="4">
        <v>3.8573684164482813E-2</v>
      </c>
      <c r="AR21" s="4">
        <v>4.0962235528459408E-2</v>
      </c>
      <c r="AS21" s="4">
        <v>9.238545852469188E-3</v>
      </c>
      <c r="AT21" s="4">
        <v>4.7908481915047478E-2</v>
      </c>
      <c r="AU21" s="4">
        <v>3.6469226089707645E-2</v>
      </c>
      <c r="AV21" s="4">
        <v>3.0972858991326166E-2</v>
      </c>
      <c r="AW21" s="4">
        <v>3.3127856373366515E-2</v>
      </c>
      <c r="AX21" s="4">
        <v>5.2869084397881627E-2</v>
      </c>
      <c r="AY21" s="4">
        <v>7.8303960255022495E-2</v>
      </c>
      <c r="AZ21" s="4">
        <v>1.4369648882978323E-2</v>
      </c>
      <c r="BA21" s="4">
        <v>3.6988658699482473E-2</v>
      </c>
      <c r="BB21" s="4">
        <v>1.5140913855183496E-2</v>
      </c>
      <c r="BC21" s="4">
        <v>1.4285376568828534E-2</v>
      </c>
      <c r="BD21" s="4">
        <v>6.2469280103356416E-2</v>
      </c>
      <c r="BE21" s="4">
        <v>4.8654132769527181E-2</v>
      </c>
      <c r="BF21" s="4">
        <v>7.0073975674306038E-2</v>
      </c>
      <c r="BG21" s="4">
        <v>8.4898390486345163E-2</v>
      </c>
      <c r="BH21" s="4">
        <v>9.956616632090376E-2</v>
      </c>
      <c r="BI21" s="4">
        <v>8.749676610051646E-2</v>
      </c>
      <c r="BJ21" s="4">
        <v>8.1590540470802983E-2</v>
      </c>
      <c r="BK21" s="4">
        <v>7.2800405619917977E-2</v>
      </c>
      <c r="BL21" s="4">
        <v>3.005987366029847E-2</v>
      </c>
      <c r="BM21" s="4">
        <v>3.0629340649596958E-2</v>
      </c>
      <c r="BN21" s="4">
        <v>0.13620241801326485</v>
      </c>
      <c r="BO21" s="4">
        <v>3.2607790888791267E-2</v>
      </c>
      <c r="BP21" s="4">
        <v>2.1897477354893866E-2</v>
      </c>
      <c r="BQ21" s="4">
        <v>2.5818009792283735E-2</v>
      </c>
      <c r="BR21" s="4">
        <v>1.0221797269134152E-2</v>
      </c>
      <c r="BS21" s="4">
        <v>2.3857991116469277E-2</v>
      </c>
      <c r="BT21" s="4">
        <v>2.359510500329497E-2</v>
      </c>
      <c r="BU21" s="4">
        <v>2.8147610368456269E-2</v>
      </c>
      <c r="BV21" s="4">
        <v>2.3664069520736464E-2</v>
      </c>
      <c r="BW21" s="4">
        <v>1.500791478261187E-2</v>
      </c>
      <c r="BX21" s="4">
        <v>1.7957785732248155E-2</v>
      </c>
      <c r="BY21" s="4">
        <v>1.4521478694241495E-2</v>
      </c>
      <c r="BZ21" s="4">
        <v>2.2666150223633476E-2</v>
      </c>
      <c r="CA21" s="4">
        <v>1.2865415782537632E-2</v>
      </c>
      <c r="CB21" s="4">
        <v>1.414506927731197E-2</v>
      </c>
      <c r="CC21" s="4">
        <v>8.4183927044485293E-3</v>
      </c>
      <c r="CD21" s="4">
        <v>2.2666257083783743E-2</v>
      </c>
      <c r="CE21" s="4">
        <v>1.3200005372045949E-2</v>
      </c>
      <c r="CF21" s="4">
        <v>2.3257463472066479E-2</v>
      </c>
      <c r="CG21" s="4">
        <v>1.7473766957868016E-2</v>
      </c>
      <c r="CH21" s="4">
        <v>4.5543024513415166E-2</v>
      </c>
      <c r="CI21" s="4">
        <v>1.8293927163406554E-2</v>
      </c>
      <c r="CJ21" s="4">
        <v>2.8860954992664386E-2</v>
      </c>
      <c r="CK21" s="4">
        <v>2.9773446707329385E-2</v>
      </c>
      <c r="CL21" s="4">
        <v>2.2973391516216086E-2</v>
      </c>
      <c r="CM21" s="4">
        <v>1.4735453940327586E-2</v>
      </c>
      <c r="CN21" s="4">
        <v>4.8707183388050725E-2</v>
      </c>
    </row>
    <row r="22" spans="1:92" x14ac:dyDescent="0.3">
      <c r="A22" s="1" t="s">
        <v>7</v>
      </c>
      <c r="B22" s="4">
        <f>SUM(B19:B21)</f>
        <v>16.138562653228629</v>
      </c>
      <c r="C22" s="4">
        <f t="shared" ref="C22:AC22" si="1">SUM(C19:C21)</f>
        <v>16.115684552555638</v>
      </c>
      <c r="D22" s="4">
        <f t="shared" si="1"/>
        <v>16.170819746309217</v>
      </c>
      <c r="E22" s="4">
        <f t="shared" si="1"/>
        <v>16.130209341227662</v>
      </c>
      <c r="F22" s="4">
        <f>SUM(F19:F21)</f>
        <v>16.08967767951523</v>
      </c>
      <c r="G22" s="4">
        <f>SUM(G19:G21)</f>
        <v>16.025237388337363</v>
      </c>
      <c r="H22" s="4">
        <f>SUM(H19:H21)</f>
        <v>16.098713699482907</v>
      </c>
      <c r="I22" s="4">
        <f t="shared" si="1"/>
        <v>16.029303855786882</v>
      </c>
      <c r="J22" s="4">
        <f t="shared" si="1"/>
        <v>16.205306597507498</v>
      </c>
      <c r="K22" s="4">
        <f t="shared" si="1"/>
        <v>16.128749886869144</v>
      </c>
      <c r="L22" s="4">
        <f t="shared" si="1"/>
        <v>16.145628895073006</v>
      </c>
      <c r="M22" s="4">
        <f t="shared" si="1"/>
        <v>16.320446288019252</v>
      </c>
      <c r="N22" s="4">
        <f t="shared" si="1"/>
        <v>16.058891786698819</v>
      </c>
      <c r="O22" s="4">
        <f t="shared" si="1"/>
        <v>16.145135084848206</v>
      </c>
      <c r="P22" s="4">
        <f t="shared" si="1"/>
        <v>16.044375067304987</v>
      </c>
      <c r="Q22" s="4">
        <f t="shared" si="1"/>
        <v>16.281293056096903</v>
      </c>
      <c r="R22" s="4">
        <f t="shared" si="1"/>
        <v>16.103319064021616</v>
      </c>
      <c r="S22" s="4">
        <f t="shared" si="1"/>
        <v>16.147898459277158</v>
      </c>
      <c r="T22" s="4">
        <f t="shared" si="1"/>
        <v>16.086443353798991</v>
      </c>
      <c r="U22" s="4">
        <f t="shared" si="1"/>
        <v>16.114926376618882</v>
      </c>
      <c r="V22" s="4">
        <f t="shared" si="1"/>
        <v>16.046463592269358</v>
      </c>
      <c r="W22" s="4">
        <f t="shared" si="1"/>
        <v>15.936892138185618</v>
      </c>
      <c r="X22" s="4">
        <f>SUM(X19:X21)</f>
        <v>16.027320241895328</v>
      </c>
      <c r="Y22" s="4">
        <f t="shared" si="1"/>
        <v>16.155457214348715</v>
      </c>
      <c r="Z22" s="4">
        <f t="shared" si="1"/>
        <v>16.190459554953449</v>
      </c>
      <c r="AA22" s="4">
        <f t="shared" si="1"/>
        <v>16.213136253778359</v>
      </c>
      <c r="AB22" s="4">
        <f t="shared" si="1"/>
        <v>16.032879588180549</v>
      </c>
      <c r="AC22" s="4">
        <f t="shared" si="1"/>
        <v>16.087220324894105</v>
      </c>
      <c r="AD22" s="4"/>
      <c r="AE22" s="4">
        <v>16.106839496236251</v>
      </c>
      <c r="AF22" s="4">
        <v>16.116567195116623</v>
      </c>
      <c r="AG22" s="4">
        <v>15.841908932429611</v>
      </c>
      <c r="AH22" s="4">
        <v>16.102834454442782</v>
      </c>
      <c r="AI22" s="4">
        <v>16.127675288465614</v>
      </c>
      <c r="AJ22" s="4">
        <v>16.082753501215841</v>
      </c>
      <c r="AK22" s="4">
        <v>16.083282668430769</v>
      </c>
      <c r="AL22" s="4">
        <v>16.132858808319209</v>
      </c>
      <c r="AM22" s="4">
        <v>16.106535704691332</v>
      </c>
      <c r="AN22" s="4">
        <v>16.126896934996612</v>
      </c>
      <c r="AO22" s="4">
        <v>16.170378989678678</v>
      </c>
      <c r="AP22" s="4">
        <v>16.020743602851798</v>
      </c>
      <c r="AQ22" s="4">
        <v>16.102975453255254</v>
      </c>
      <c r="AR22" s="4">
        <v>15.958344234975376</v>
      </c>
      <c r="AS22" s="4">
        <v>15.274969834326455</v>
      </c>
      <c r="AT22" s="4">
        <v>16.134285092881804</v>
      </c>
      <c r="AU22" s="4">
        <v>16.163212773740518</v>
      </c>
      <c r="AV22" s="4">
        <v>16.074759373400788</v>
      </c>
      <c r="AW22" s="4">
        <v>16.049350228954726</v>
      </c>
      <c r="AX22" s="4">
        <v>13.883110531667905</v>
      </c>
      <c r="AY22" s="4">
        <v>13.816592724627661</v>
      </c>
      <c r="AZ22" s="4">
        <v>16.064536971636901</v>
      </c>
      <c r="BA22" s="4">
        <v>16.01704696480726</v>
      </c>
      <c r="BB22" s="4">
        <v>15.751317832446937</v>
      </c>
      <c r="BC22" s="4">
        <v>16.122489435804749</v>
      </c>
      <c r="BD22" s="4">
        <v>16.250839024429361</v>
      </c>
      <c r="BE22" s="4">
        <v>16.143022530223668</v>
      </c>
      <c r="BF22" s="4">
        <v>16.096770052672944</v>
      </c>
      <c r="BG22" s="4">
        <v>16.080910740784947</v>
      </c>
      <c r="BH22" s="4">
        <v>16.035247592669755</v>
      </c>
      <c r="BI22" s="4">
        <v>16.080302280177545</v>
      </c>
      <c r="BJ22" s="4">
        <v>16.002460915960942</v>
      </c>
      <c r="BK22" s="4">
        <v>16.068973617466838</v>
      </c>
      <c r="BL22" s="4">
        <v>16.068181872351111</v>
      </c>
      <c r="BM22" s="4">
        <v>16.154599979541523</v>
      </c>
      <c r="BN22" s="4">
        <v>14.691197929018362</v>
      </c>
      <c r="BO22" s="4">
        <v>15.975320468929976</v>
      </c>
      <c r="BP22" s="4">
        <v>16.036401296218358</v>
      </c>
      <c r="BQ22" s="4">
        <v>16.083585982652661</v>
      </c>
      <c r="BR22" s="4">
        <v>16.080306983241055</v>
      </c>
      <c r="BS22" s="4">
        <v>16.077168918263393</v>
      </c>
      <c r="BT22" s="4">
        <v>16.078773629224035</v>
      </c>
      <c r="BU22" s="4">
        <v>16.041179914727032</v>
      </c>
      <c r="BV22" s="4">
        <v>16.135577840898332</v>
      </c>
      <c r="BW22" s="4">
        <v>16.181707673065816</v>
      </c>
      <c r="BX22" s="4">
        <v>16.167196523548029</v>
      </c>
      <c r="BY22" s="4">
        <v>16.173268140310238</v>
      </c>
      <c r="BZ22" s="4">
        <v>15.979360055261834</v>
      </c>
      <c r="CA22" s="4">
        <v>15.965337786333619</v>
      </c>
      <c r="CB22" s="4">
        <v>15.877876319940061</v>
      </c>
      <c r="CC22" s="4">
        <v>16.149223291573286</v>
      </c>
      <c r="CD22" s="4">
        <v>16.058805486838477</v>
      </c>
      <c r="CE22" s="4">
        <v>16.188039476142183</v>
      </c>
      <c r="CF22" s="4">
        <v>16.062978229059009</v>
      </c>
      <c r="CG22" s="4">
        <v>15.941685721045724</v>
      </c>
      <c r="CH22" s="4">
        <v>15.637182943395812</v>
      </c>
      <c r="CI22" s="4">
        <v>15.706975352543434</v>
      </c>
      <c r="CJ22" s="4">
        <v>16.099294729735387</v>
      </c>
      <c r="CK22" s="4">
        <v>15.455672664846254</v>
      </c>
      <c r="CL22" s="4">
        <v>16.066014790609302</v>
      </c>
      <c r="CM22" s="4">
        <v>16.26039046148361</v>
      </c>
      <c r="CN22" s="4">
        <v>15.935616483193684</v>
      </c>
    </row>
    <row r="23" spans="1:92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 spans="1:92" x14ac:dyDescent="0.3">
      <c r="A24" s="1" t="s">
        <v>11</v>
      </c>
      <c r="B24" s="4">
        <v>4.3978586654413126E-4</v>
      </c>
      <c r="C24" s="4">
        <v>1.7704509446298986E-3</v>
      </c>
      <c r="D24" s="4">
        <v>0</v>
      </c>
      <c r="E24" s="4">
        <v>8.5720807156803658E-4</v>
      </c>
      <c r="F24" s="4">
        <v>1.7229388594478746E-4</v>
      </c>
      <c r="G24" s="4">
        <v>0</v>
      </c>
      <c r="H24" s="4">
        <v>2.2639300747437214E-4</v>
      </c>
      <c r="I24" s="4">
        <v>1.3769673016624947E-3</v>
      </c>
      <c r="J24" s="4">
        <v>2.1608025882531843E-3</v>
      </c>
      <c r="K24" s="4">
        <v>0</v>
      </c>
      <c r="L24" s="4">
        <v>0</v>
      </c>
      <c r="M24" s="4">
        <v>1.6661692323055892E-3</v>
      </c>
      <c r="N24" s="4">
        <v>0</v>
      </c>
      <c r="O24" s="4">
        <v>1.0477649459301993E-3</v>
      </c>
      <c r="P24" s="4">
        <v>3.1549492631404892E-3</v>
      </c>
      <c r="Q24" s="4">
        <v>2.8691673733337195E-4</v>
      </c>
      <c r="R24" s="4">
        <v>0</v>
      </c>
      <c r="S24" s="4">
        <v>5.3367608785899706E-4</v>
      </c>
      <c r="T24" s="4">
        <v>0</v>
      </c>
      <c r="U24" s="4">
        <v>1.9837419446299739E-3</v>
      </c>
      <c r="V24" s="4">
        <v>0</v>
      </c>
      <c r="W24" s="4">
        <v>2.7132662190282691E-2</v>
      </c>
      <c r="X24" s="4">
        <v>0</v>
      </c>
      <c r="Y24" s="4">
        <v>0</v>
      </c>
      <c r="Z24" s="4">
        <v>0</v>
      </c>
      <c r="AA24" s="4">
        <v>8.9232593403202026E-4</v>
      </c>
      <c r="AB24" s="4">
        <v>1.5580933728371923E-3</v>
      </c>
      <c r="AC24" s="4">
        <v>5.0868709453969906E-4</v>
      </c>
      <c r="AD24" s="4"/>
      <c r="AE24" s="4">
        <v>0</v>
      </c>
      <c r="AF24" s="4">
        <v>2.323088347985208E-3</v>
      </c>
      <c r="AG24" s="4">
        <v>1.0982722369171624E-2</v>
      </c>
      <c r="AH24" s="4">
        <v>5.1910538397267967E-4</v>
      </c>
      <c r="AI24" s="4">
        <v>7.9606990622119503E-4</v>
      </c>
      <c r="AJ24" s="4">
        <v>0</v>
      </c>
      <c r="AK24" s="4">
        <v>0</v>
      </c>
      <c r="AL24" s="4">
        <v>4.7166410267533156E-4</v>
      </c>
      <c r="AM24" s="4">
        <v>1.4196827778090856E-3</v>
      </c>
      <c r="AN24" s="4">
        <v>2.7995264986373325E-3</v>
      </c>
      <c r="AO24" s="4">
        <v>2.4174444419606403E-3</v>
      </c>
      <c r="AP24" s="4">
        <v>5.4030989467025699E-3</v>
      </c>
      <c r="AQ24" s="4">
        <v>0</v>
      </c>
      <c r="AR24" s="4">
        <v>0</v>
      </c>
      <c r="AS24" s="4">
        <v>0</v>
      </c>
      <c r="AT24" s="4">
        <v>0</v>
      </c>
      <c r="AU24" s="4">
        <v>3.0816184352516177E-4</v>
      </c>
      <c r="AV24" s="4">
        <v>0</v>
      </c>
      <c r="AW24" s="4">
        <v>0</v>
      </c>
      <c r="AX24" s="4">
        <v>1.6781856839674285E-3</v>
      </c>
      <c r="AY24" s="4">
        <v>0</v>
      </c>
      <c r="AZ24" s="4">
        <v>2.3235959871481882E-3</v>
      </c>
      <c r="BA24" s="4">
        <v>3.2846225690165605E-3</v>
      </c>
      <c r="BB24" s="4">
        <v>1.8778547451610082E-3</v>
      </c>
      <c r="BC24" s="4">
        <v>3.1882613130703214E-3</v>
      </c>
      <c r="BD24" s="4">
        <v>0</v>
      </c>
      <c r="BE24" s="4">
        <v>9.1346777032421506E-4</v>
      </c>
      <c r="BF24" s="4">
        <v>0</v>
      </c>
      <c r="BG24" s="4">
        <v>3.0330286596393359E-3</v>
      </c>
      <c r="BH24" s="4">
        <v>2.0730280855175694E-3</v>
      </c>
      <c r="BI24" s="4">
        <v>1.4983143213432488E-3</v>
      </c>
      <c r="BJ24" s="4">
        <v>3.3130776280808779E-3</v>
      </c>
      <c r="BK24" s="4">
        <v>0</v>
      </c>
      <c r="BL24" s="4">
        <v>0</v>
      </c>
      <c r="BM24" s="4">
        <v>5.1658121595056364E-4</v>
      </c>
      <c r="BN24" s="4">
        <v>5.0156418157440378E-3</v>
      </c>
      <c r="BO24" s="4">
        <v>1.2182905142282777E-3</v>
      </c>
      <c r="BP24" s="4">
        <v>0</v>
      </c>
      <c r="BQ24" s="4">
        <v>0</v>
      </c>
      <c r="BR24" s="4">
        <v>0</v>
      </c>
      <c r="BS24" s="4">
        <v>7.4845832426471677E-4</v>
      </c>
      <c r="BT24" s="4">
        <v>2.1166389084080629E-3</v>
      </c>
      <c r="BU24" s="4">
        <v>0</v>
      </c>
      <c r="BV24" s="4">
        <v>0</v>
      </c>
      <c r="BW24" s="4">
        <v>1.8786102928961283E-3</v>
      </c>
      <c r="BX24" s="4">
        <v>1.25442989708748E-4</v>
      </c>
      <c r="BY24" s="4">
        <v>0</v>
      </c>
      <c r="BZ24" s="4">
        <v>1.4378883593617463E-3</v>
      </c>
      <c r="CA24" s="4">
        <v>0</v>
      </c>
      <c r="CB24" s="4">
        <v>0</v>
      </c>
      <c r="CC24" s="4">
        <v>1.2358880722595203E-3</v>
      </c>
      <c r="CD24" s="4">
        <v>0</v>
      </c>
      <c r="CE24" s="4">
        <v>0</v>
      </c>
      <c r="CF24" s="4">
        <v>0</v>
      </c>
      <c r="CG24" s="4">
        <v>9.5500939536052615E-4</v>
      </c>
      <c r="CH24" s="4">
        <v>4.2567288872354852E-3</v>
      </c>
      <c r="CI24" s="4">
        <v>1.3249700080899174E-3</v>
      </c>
      <c r="CJ24" s="4">
        <v>0</v>
      </c>
      <c r="CK24" s="4">
        <v>0</v>
      </c>
      <c r="CL24" s="4">
        <v>2.5219309373632632E-4</v>
      </c>
      <c r="CM24" s="4">
        <v>0</v>
      </c>
      <c r="CN24" s="4">
        <v>1.0220662018324164E-2</v>
      </c>
    </row>
    <row r="25" spans="1:92" x14ac:dyDescent="0.3">
      <c r="A25" s="1" t="s">
        <v>12</v>
      </c>
      <c r="B25" s="4">
        <v>4.1110251077151223E-3</v>
      </c>
      <c r="C25" s="4">
        <v>0</v>
      </c>
      <c r="D25" s="4">
        <v>0</v>
      </c>
      <c r="E25" s="4">
        <v>1.069976667396537E-3</v>
      </c>
      <c r="F25" s="4">
        <v>1.3234409133957019E-3</v>
      </c>
      <c r="G25" s="4">
        <v>1.2835460672289314E-3</v>
      </c>
      <c r="H25" s="4">
        <v>2.6567940364320865E-4</v>
      </c>
      <c r="I25" s="4">
        <v>0</v>
      </c>
      <c r="J25" s="4">
        <v>8.9880911631403018E-3</v>
      </c>
      <c r="K25" s="4">
        <v>0</v>
      </c>
      <c r="L25" s="4">
        <v>3.4463231869072369E-3</v>
      </c>
      <c r="M25" s="4">
        <v>2.1188536686912018E-2</v>
      </c>
      <c r="N25" s="4">
        <v>0</v>
      </c>
      <c r="O25" s="4">
        <v>5.8806264459105391E-4</v>
      </c>
      <c r="P25" s="4">
        <v>0</v>
      </c>
      <c r="Q25" s="4">
        <v>3.3493379151757936E-3</v>
      </c>
      <c r="R25" s="4">
        <v>0</v>
      </c>
      <c r="S25" s="4">
        <v>9.1258800203643134E-4</v>
      </c>
      <c r="T25" s="4">
        <v>8.2646838058064828E-4</v>
      </c>
      <c r="U25" s="4">
        <v>1.163992171646405E-3</v>
      </c>
      <c r="V25" s="4">
        <v>0</v>
      </c>
      <c r="W25" s="4">
        <v>1.8446206044650484E-2</v>
      </c>
      <c r="X25" s="4">
        <v>0</v>
      </c>
      <c r="Y25" s="4">
        <v>0</v>
      </c>
      <c r="Z25" s="4">
        <v>0</v>
      </c>
      <c r="AA25" s="4">
        <v>3.5824336027295709E-4</v>
      </c>
      <c r="AB25" s="4">
        <v>3.2602004137606811E-3</v>
      </c>
      <c r="AC25" s="4">
        <v>0</v>
      </c>
      <c r="AD25" s="4"/>
      <c r="AE25" s="4">
        <v>2.1542661001215917E-3</v>
      </c>
      <c r="AF25" s="4">
        <v>0</v>
      </c>
      <c r="AG25" s="4">
        <v>0</v>
      </c>
      <c r="AH25" s="4">
        <v>0</v>
      </c>
      <c r="AI25" s="4">
        <v>0</v>
      </c>
      <c r="AJ25" s="4">
        <v>2.6361361368149438E-3</v>
      </c>
      <c r="AK25" s="4">
        <v>4.598289579930497E-3</v>
      </c>
      <c r="AL25" s="4">
        <v>0</v>
      </c>
      <c r="AM25" s="4">
        <v>0</v>
      </c>
      <c r="AN25" s="4">
        <v>0</v>
      </c>
      <c r="AO25" s="4">
        <v>9.3950876482088656E-4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2.7122830247735703E-5</v>
      </c>
      <c r="AV25" s="4">
        <v>3.4663629853415368E-3</v>
      </c>
      <c r="AW25" s="4">
        <v>0</v>
      </c>
      <c r="AX25" s="4">
        <v>0</v>
      </c>
      <c r="AY25" s="4">
        <v>0</v>
      </c>
      <c r="AZ25" s="4">
        <v>0</v>
      </c>
      <c r="BA25" s="4">
        <v>2.0769981514137384E-3</v>
      </c>
      <c r="BB25" s="4">
        <v>0</v>
      </c>
      <c r="BC25" s="4">
        <v>3.0075425748882622E-3</v>
      </c>
      <c r="BD25" s="4">
        <v>4.2283613959177482E-3</v>
      </c>
      <c r="BE25" s="4">
        <v>4.3606109182352587E-3</v>
      </c>
      <c r="BF25" s="4">
        <v>0</v>
      </c>
      <c r="BG25" s="4">
        <v>0</v>
      </c>
      <c r="BH25" s="4">
        <v>1.1719887241692997E-3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2.4697182131191124E-4</v>
      </c>
      <c r="BQ25" s="4">
        <v>6.3704223872423213E-3</v>
      </c>
      <c r="BR25" s="4">
        <v>3.0283505594175149E-3</v>
      </c>
      <c r="BS25" s="4">
        <v>0</v>
      </c>
      <c r="BT25" s="4">
        <v>0</v>
      </c>
      <c r="BU25" s="4">
        <v>5.370042327869318E-5</v>
      </c>
      <c r="BV25" s="4">
        <v>0</v>
      </c>
      <c r="BW25" s="4">
        <v>1.0141201409744187E-2</v>
      </c>
      <c r="BX25" s="4">
        <v>8.0598210343116213E-3</v>
      </c>
      <c r="BY25" s="4">
        <v>4.9289904400543752E-3</v>
      </c>
      <c r="BZ25" s="4">
        <v>0</v>
      </c>
      <c r="CA25" s="4">
        <v>6.0315381124601746E-4</v>
      </c>
      <c r="CB25" s="4">
        <v>0</v>
      </c>
      <c r="CC25" s="4">
        <v>0</v>
      </c>
      <c r="CD25" s="4">
        <v>9.9081175595118302E-4</v>
      </c>
      <c r="CE25" s="4">
        <v>5.5087054247487891E-3</v>
      </c>
      <c r="CF25" s="4">
        <v>0</v>
      </c>
      <c r="CG25" s="4">
        <v>0</v>
      </c>
      <c r="CH25" s="4">
        <v>1.1436852645362513E-2</v>
      </c>
      <c r="CI25" s="4">
        <v>0</v>
      </c>
      <c r="CJ25" s="4">
        <v>9.9609460591472214E-4</v>
      </c>
      <c r="CK25" s="4">
        <v>0</v>
      </c>
      <c r="CL25" s="4">
        <v>3.1336583978376859E-4</v>
      </c>
      <c r="CM25" s="4">
        <v>0</v>
      </c>
      <c r="CN25" s="4">
        <v>2.0592905953148079E-2</v>
      </c>
    </row>
    <row r="26" spans="1:92" x14ac:dyDescent="0.3">
      <c r="A26" s="1" t="s">
        <v>13</v>
      </c>
      <c r="B26" s="4">
        <v>3.581547930217923E-2</v>
      </c>
      <c r="C26" s="4">
        <v>8.9390234971556699E-3</v>
      </c>
      <c r="D26" s="4">
        <v>0</v>
      </c>
      <c r="E26" s="4">
        <v>4.8302857756043144E-3</v>
      </c>
      <c r="F26" s="4">
        <v>5.1217798559146883E-2</v>
      </c>
      <c r="G26" s="4">
        <v>6.7794715200346953E-2</v>
      </c>
      <c r="H26" s="4">
        <v>3.1960265806809676E-2</v>
      </c>
      <c r="I26" s="4">
        <v>0.8896464858280464</v>
      </c>
      <c r="J26" s="4">
        <v>0.84809326978629418</v>
      </c>
      <c r="K26" s="4">
        <v>0.85138699055049427</v>
      </c>
      <c r="L26" s="4">
        <v>0.78267612945244136</v>
      </c>
      <c r="M26" s="4">
        <v>0.11582327426069901</v>
      </c>
      <c r="N26" s="4">
        <v>0.10553536532908807</v>
      </c>
      <c r="O26" s="4">
        <v>0.17883298843539361</v>
      </c>
      <c r="P26" s="4">
        <v>0.57121558250916304</v>
      </c>
      <c r="Q26" s="4">
        <v>0.38777651187449969</v>
      </c>
      <c r="R26" s="4">
        <v>7.732801737734761E-2</v>
      </c>
      <c r="S26" s="4">
        <v>7.9274717075029491E-2</v>
      </c>
      <c r="T26" s="4">
        <v>8.1825969855526634E-2</v>
      </c>
      <c r="U26" s="4">
        <v>0.10425379437376313</v>
      </c>
      <c r="V26" s="4">
        <v>0.16131061958034112</v>
      </c>
      <c r="W26" s="4">
        <v>0.14318456237268123</v>
      </c>
      <c r="X26" s="4">
        <v>0.17107392455046971</v>
      </c>
      <c r="Y26" s="4">
        <v>0</v>
      </c>
      <c r="Z26" s="4">
        <v>3.2667116210643644E-2</v>
      </c>
      <c r="AA26" s="4">
        <v>1.7426674158784361E-3</v>
      </c>
      <c r="AB26" s="4">
        <v>1.3127302568359844E-2</v>
      </c>
      <c r="AC26" s="4">
        <v>1.7354987989979975E-2</v>
      </c>
      <c r="AD26" s="4"/>
      <c r="AE26" s="4">
        <v>6.1285038735986251E-2</v>
      </c>
      <c r="AF26" s="4">
        <v>5.4171822738171269E-2</v>
      </c>
      <c r="AG26" s="4">
        <v>0.22842158581042149</v>
      </c>
      <c r="AH26" s="4">
        <v>6.5472585819252027E-2</v>
      </c>
      <c r="AI26" s="4">
        <v>5.1144559608561499E-2</v>
      </c>
      <c r="AJ26" s="4">
        <v>6.0581188918701186E-2</v>
      </c>
      <c r="AK26" s="4">
        <v>5.5922206574099978E-2</v>
      </c>
      <c r="AL26" s="4">
        <v>0</v>
      </c>
      <c r="AM26" s="4">
        <v>5.6394169797943219E-2</v>
      </c>
      <c r="AN26" s="4">
        <v>7.0924111921117056E-2</v>
      </c>
      <c r="AO26" s="4">
        <v>0</v>
      </c>
      <c r="AP26" s="4">
        <v>1.7566646787291737E-2</v>
      </c>
      <c r="AQ26" s="4">
        <v>0.17029649042022055</v>
      </c>
      <c r="AR26" s="4">
        <v>0.18719510879367579</v>
      </c>
      <c r="AS26" s="4">
        <v>0.22782116475713168</v>
      </c>
      <c r="AT26" s="4">
        <v>0.53268902569605459</v>
      </c>
      <c r="AU26" s="4">
        <v>0.23367648283088741</v>
      </c>
      <c r="AV26" s="4">
        <v>0.21410792899910314</v>
      </c>
      <c r="AW26" s="4">
        <v>0.52877169628978338</v>
      </c>
      <c r="AX26" s="4">
        <v>0.1375796005045456</v>
      </c>
      <c r="AY26" s="4">
        <v>0.14358042227035475</v>
      </c>
      <c r="AZ26" s="4">
        <v>0.16695992975266502</v>
      </c>
      <c r="BA26" s="4">
        <v>1.3937326652529156E-2</v>
      </c>
      <c r="BB26" s="4">
        <v>4.1293170855164041E-2</v>
      </c>
      <c r="BC26" s="4">
        <v>9.8530710148033496E-2</v>
      </c>
      <c r="BD26" s="4">
        <v>4.5754971995341051E-2</v>
      </c>
      <c r="BE26" s="4">
        <v>5.3506321087434756E-2</v>
      </c>
      <c r="BF26" s="4">
        <v>1.6482593608698182</v>
      </c>
      <c r="BG26" s="4">
        <v>1.4004014690960644</v>
      </c>
      <c r="BH26" s="4">
        <v>1.309253970767069</v>
      </c>
      <c r="BI26" s="4">
        <v>1.0089311492755562</v>
      </c>
      <c r="BJ26" s="4">
        <v>1.0477430765694431</v>
      </c>
      <c r="BK26" s="4">
        <v>0.68347633824465492</v>
      </c>
      <c r="BL26" s="4">
        <v>0.12980703107331923</v>
      </c>
      <c r="BM26" s="4">
        <v>0.16667180608430712</v>
      </c>
      <c r="BN26" s="4">
        <v>0.90532269919087194</v>
      </c>
      <c r="BO26" s="4">
        <v>0.15686587983532002</v>
      </c>
      <c r="BP26" s="4">
        <v>2.1040998996660159E-2</v>
      </c>
      <c r="BQ26" s="4">
        <v>0.11334155154779434</v>
      </c>
      <c r="BR26" s="4">
        <v>5.8447104081849555E-2</v>
      </c>
      <c r="BS26" s="4">
        <v>0.15220032070196415</v>
      </c>
      <c r="BT26" s="4">
        <v>0.18954409211900325</v>
      </c>
      <c r="BU26" s="4">
        <v>0.10942193782687948</v>
      </c>
      <c r="BV26" s="4">
        <v>0.12820079119242855</v>
      </c>
      <c r="BW26" s="4">
        <v>1.881318109087446E-3</v>
      </c>
      <c r="BX26" s="4">
        <v>4.0067381182408912E-3</v>
      </c>
      <c r="BY26" s="4">
        <v>4.3579187563901386E-3</v>
      </c>
      <c r="BZ26" s="4">
        <v>9.8895547289587576E-2</v>
      </c>
      <c r="CA26" s="4">
        <v>0.1197414442576482</v>
      </c>
      <c r="CB26" s="4">
        <v>8.9503858102617254E-2</v>
      </c>
      <c r="CC26" s="4">
        <v>0.25297674514421781</v>
      </c>
      <c r="CD26" s="4">
        <v>0.1018948964726014</v>
      </c>
      <c r="CE26" s="4">
        <v>0.10817684195561474</v>
      </c>
      <c r="CF26" s="4">
        <v>1.2522628016942166</v>
      </c>
      <c r="CG26" s="4">
        <v>0.92115066800094036</v>
      </c>
      <c r="CH26" s="4">
        <v>0.84454312902268014</v>
      </c>
      <c r="CI26" s="4">
        <v>0.43346345910044803</v>
      </c>
      <c r="CJ26" s="4">
        <v>9.0424187154562075E-2</v>
      </c>
      <c r="CK26" s="4">
        <v>6.9543481273805274E-2</v>
      </c>
      <c r="CL26" s="4">
        <v>0.1849934113143607</v>
      </c>
      <c r="CM26" s="4">
        <v>1.1498221541187126E-2</v>
      </c>
      <c r="CN26" s="4">
        <v>0.17029963907889231</v>
      </c>
    </row>
    <row r="27" spans="1:92" x14ac:dyDescent="0.3">
      <c r="A27" s="1" t="s">
        <v>55</v>
      </c>
      <c r="B27" s="4">
        <v>3.9571856253627713E-3</v>
      </c>
      <c r="C27" s="4">
        <v>1.3275405830935115E-3</v>
      </c>
      <c r="D27" s="4">
        <v>5.7122098529629704E-3</v>
      </c>
      <c r="E27" s="4">
        <v>0</v>
      </c>
      <c r="F27" s="4">
        <v>0</v>
      </c>
      <c r="G27" s="4">
        <v>5.5944990083240187E-3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6.4335523642064752E-3</v>
      </c>
      <c r="N27" s="4">
        <v>2.9763974857227094E-3</v>
      </c>
      <c r="O27" s="4">
        <v>6.8147598583295928E-4</v>
      </c>
      <c r="P27" s="4">
        <v>0</v>
      </c>
      <c r="Q27" s="4">
        <v>0</v>
      </c>
      <c r="R27" s="4">
        <v>0</v>
      </c>
      <c r="S27" s="4">
        <v>2.9065042623584061E-3</v>
      </c>
      <c r="T27" s="4">
        <v>0</v>
      </c>
      <c r="U27" s="4">
        <v>1.9677128828507261E-3</v>
      </c>
      <c r="V27" s="4">
        <v>0</v>
      </c>
      <c r="W27" s="4">
        <v>0</v>
      </c>
      <c r="X27" s="4">
        <v>2.1182302578971973E-4</v>
      </c>
      <c r="Y27" s="4">
        <v>2.4380987387941882E-3</v>
      </c>
      <c r="Z27" s="4">
        <v>0</v>
      </c>
      <c r="AA27" s="4">
        <v>1.8541833347200075E-3</v>
      </c>
      <c r="AB27" s="4">
        <v>2.0674034999241622E-3</v>
      </c>
      <c r="AC27" s="4">
        <v>4.0286434808483283E-3</v>
      </c>
      <c r="AD27" s="4"/>
      <c r="AE27" s="4">
        <v>1.2739716860922539E-4</v>
      </c>
      <c r="AF27" s="4">
        <v>0</v>
      </c>
      <c r="AG27" s="4">
        <v>0</v>
      </c>
      <c r="AH27" s="4">
        <v>0</v>
      </c>
      <c r="AI27" s="4">
        <v>2.8331652267021639E-4</v>
      </c>
      <c r="AJ27" s="4">
        <v>0</v>
      </c>
      <c r="AK27" s="4">
        <v>0</v>
      </c>
      <c r="AL27" s="4">
        <v>2.0367308863802787E-3</v>
      </c>
      <c r="AM27" s="4">
        <v>4.3765108508514597E-3</v>
      </c>
      <c r="AN27" s="4">
        <v>0</v>
      </c>
      <c r="AO27" s="4">
        <v>0</v>
      </c>
      <c r="AP27" s="4">
        <v>2.1708874728757805E-3</v>
      </c>
      <c r="AQ27" s="4">
        <v>9.1720749501496904E-3</v>
      </c>
      <c r="AR27" s="4">
        <v>1.5099147103827948E-2</v>
      </c>
      <c r="AS27" s="4">
        <v>1.0221408992192065E-4</v>
      </c>
      <c r="AT27" s="4">
        <v>1.2394469677762728E-2</v>
      </c>
      <c r="AU27" s="4">
        <v>3.23145889087154E-2</v>
      </c>
      <c r="AV27" s="4">
        <v>3.4029903932010962E-2</v>
      </c>
      <c r="AW27" s="4">
        <v>3.2455483348310367E-2</v>
      </c>
      <c r="AX27" s="4">
        <v>2.7563376253394978E-3</v>
      </c>
      <c r="AY27" s="4">
        <v>0</v>
      </c>
      <c r="AZ27" s="4">
        <v>7.9213481434817039E-3</v>
      </c>
      <c r="BA27" s="4">
        <v>1.7999984332046203E-3</v>
      </c>
      <c r="BB27" s="4">
        <v>2.0199889866334272E-3</v>
      </c>
      <c r="BC27" s="4">
        <v>1.0798491793204857E-3</v>
      </c>
      <c r="BD27" s="4">
        <v>1.2289356110851007E-2</v>
      </c>
      <c r="BE27" s="4">
        <v>9.6416269861805265E-3</v>
      </c>
      <c r="BF27" s="4">
        <v>1.4691265947572205E-2</v>
      </c>
      <c r="BG27" s="4">
        <v>1.8270546869855114E-2</v>
      </c>
      <c r="BH27" s="4">
        <v>1.2510458304229246E-2</v>
      </c>
      <c r="BI27" s="4">
        <v>2.9416057518611035E-2</v>
      </c>
      <c r="BJ27" s="4">
        <v>2.8050896777733331E-2</v>
      </c>
      <c r="BK27" s="4">
        <v>5.5128527009061651E-2</v>
      </c>
      <c r="BL27" s="4">
        <v>5.6008791069757857E-4</v>
      </c>
      <c r="BM27" s="4">
        <v>1.1106592260841117E-3</v>
      </c>
      <c r="BN27" s="4">
        <v>3.2094129274244554E-3</v>
      </c>
      <c r="BO27" s="4">
        <v>5.6717986458031675E-3</v>
      </c>
      <c r="BP27" s="4">
        <v>6.2027068581405531E-3</v>
      </c>
      <c r="BQ27" s="4">
        <v>1.0727188880725536E-2</v>
      </c>
      <c r="BR27" s="4">
        <v>1.6615390089949628E-2</v>
      </c>
      <c r="BS27" s="4">
        <v>1.9229329140297027E-2</v>
      </c>
      <c r="BT27" s="4">
        <v>1.0363553556277983E-2</v>
      </c>
      <c r="BU27" s="4">
        <v>5.7656421003498999E-3</v>
      </c>
      <c r="BV27" s="4">
        <v>1.5313173634404213E-2</v>
      </c>
      <c r="BW27" s="4">
        <v>3.5273492415438916E-3</v>
      </c>
      <c r="BX27" s="4">
        <v>0</v>
      </c>
      <c r="BY27" s="4">
        <v>2.5327663520591402E-3</v>
      </c>
      <c r="BZ27" s="4">
        <v>0</v>
      </c>
      <c r="CA27" s="4">
        <v>0</v>
      </c>
      <c r="CB27" s="4">
        <v>4.0867502881177971E-3</v>
      </c>
      <c r="CC27" s="4">
        <v>3.0213562721674854E-3</v>
      </c>
      <c r="CD27" s="4">
        <v>0</v>
      </c>
      <c r="CE27" s="4">
        <v>5.8057871419527637E-4</v>
      </c>
      <c r="CF27" s="4">
        <v>1.4614411629333564E-3</v>
      </c>
      <c r="CG27" s="4">
        <v>2.3473110093770116E-4</v>
      </c>
      <c r="CH27" s="4">
        <v>1.4870906605625622E-2</v>
      </c>
      <c r="CI27" s="4">
        <v>9.1740653155740395E-3</v>
      </c>
      <c r="CJ27" s="4">
        <v>2.3152082945507874E-2</v>
      </c>
      <c r="CK27" s="4">
        <v>3.0275300476149698E-3</v>
      </c>
      <c r="CL27" s="4">
        <v>0</v>
      </c>
      <c r="CM27" s="4">
        <v>2.3544795990823281E-3</v>
      </c>
      <c r="CN27" s="4">
        <v>4.1745118627886711E-4</v>
      </c>
    </row>
    <row r="28" spans="1:92" x14ac:dyDescent="0.3">
      <c r="A28" s="1" t="s">
        <v>14</v>
      </c>
      <c r="B28" s="4">
        <v>1.9231919965776429</v>
      </c>
      <c r="C28" s="4">
        <v>1.5372630660975124</v>
      </c>
      <c r="D28" s="4">
        <v>0.23599676614680307</v>
      </c>
      <c r="E28" s="4">
        <v>0.27849776684588406</v>
      </c>
      <c r="F28" s="4">
        <v>0.93939464532778449</v>
      </c>
      <c r="G28" s="4">
        <v>2.9696930568304527</v>
      </c>
      <c r="H28" s="4">
        <v>2.7708672905423328</v>
      </c>
      <c r="I28" s="4">
        <v>3.0232575148731349</v>
      </c>
      <c r="J28" s="4">
        <v>2.8797233590393438</v>
      </c>
      <c r="K28" s="4">
        <v>2.9691318257226467</v>
      </c>
      <c r="L28" s="4">
        <v>3.0208480444017973</v>
      </c>
      <c r="M28" s="4">
        <v>1.5505800702305219</v>
      </c>
      <c r="N28" s="4">
        <v>1.2331569856360085</v>
      </c>
      <c r="O28" s="4">
        <v>2.3845613335438638</v>
      </c>
      <c r="P28" s="4">
        <v>3.3132552085127034</v>
      </c>
      <c r="Q28" s="4">
        <v>3.2701150092087805</v>
      </c>
      <c r="R28" s="4">
        <v>3.7827281412306344</v>
      </c>
      <c r="S28" s="4">
        <v>2.1012406736713025</v>
      </c>
      <c r="T28" s="4">
        <v>2.2743215068059919</v>
      </c>
      <c r="U28" s="4">
        <v>2.7005393489189946</v>
      </c>
      <c r="V28" s="4">
        <v>3.7443457875299226</v>
      </c>
      <c r="W28" s="4">
        <v>3.7578630709757999</v>
      </c>
      <c r="X28" s="4">
        <v>3.5092506299662287</v>
      </c>
      <c r="Y28" s="4">
        <v>0.19936140254763246</v>
      </c>
      <c r="Z28" s="4">
        <v>0.2682520464769384</v>
      </c>
      <c r="AA28" s="4">
        <v>0.16384171648340351</v>
      </c>
      <c r="AB28" s="4">
        <v>3.9199736557583109</v>
      </c>
      <c r="AC28" s="4">
        <v>3.8015822333748406</v>
      </c>
      <c r="AD28" s="4"/>
      <c r="AE28" s="4">
        <v>1.6283425937087996</v>
      </c>
      <c r="AF28" s="4">
        <v>1.5848565113311175</v>
      </c>
      <c r="AG28" s="4">
        <v>0.86309687388100331</v>
      </c>
      <c r="AH28" s="4">
        <v>1.7719610995087698</v>
      </c>
      <c r="AI28" s="4">
        <v>1.6821267152381139</v>
      </c>
      <c r="AJ28" s="4">
        <v>1.7840022792065093</v>
      </c>
      <c r="AK28" s="4">
        <v>1.684869930795595</v>
      </c>
      <c r="AL28" s="4">
        <v>8.7671504912410061E-2</v>
      </c>
      <c r="AM28" s="4">
        <v>1.2328167359023248</v>
      </c>
      <c r="AN28" s="4">
        <v>1.4084544097055935</v>
      </c>
      <c r="AO28" s="4">
        <v>9.5368797669016306E-2</v>
      </c>
      <c r="AP28" s="4">
        <v>0.8281745969262807</v>
      </c>
      <c r="AQ28" s="4">
        <v>1.672111814627524</v>
      </c>
      <c r="AR28" s="4">
        <v>1.9274403525068282</v>
      </c>
      <c r="AS28" s="4">
        <v>4.1199910487778277</v>
      </c>
      <c r="AT28" s="4">
        <v>3.0012735854609365</v>
      </c>
      <c r="AU28" s="4">
        <v>1.9081641881581419</v>
      </c>
      <c r="AV28" s="4">
        <v>1.9439568315059719</v>
      </c>
      <c r="AW28" s="4">
        <v>2.8671416332324431</v>
      </c>
      <c r="AX28" s="4">
        <v>4.9300246941970531</v>
      </c>
      <c r="AY28" s="4">
        <v>4.9739641280424625</v>
      </c>
      <c r="AZ28" s="4">
        <v>2.0681123049672396</v>
      </c>
      <c r="BA28" s="4">
        <v>0.60954297632320797</v>
      </c>
      <c r="BB28" s="4">
        <v>1.6227385736431115</v>
      </c>
      <c r="BC28" s="4">
        <v>1.9310893222958534</v>
      </c>
      <c r="BD28" s="4">
        <v>1.1848690016827919</v>
      </c>
      <c r="BE28" s="4">
        <v>1.5771421406536785</v>
      </c>
      <c r="BF28" s="4">
        <v>2.167651463952105</v>
      </c>
      <c r="BG28" s="4">
        <v>2.440458637297751</v>
      </c>
      <c r="BH28" s="4">
        <v>2.5597565627176531</v>
      </c>
      <c r="BI28" s="4">
        <v>2.7334702223055034</v>
      </c>
      <c r="BJ28" s="4">
        <v>2.7888622296234926</v>
      </c>
      <c r="BK28" s="4">
        <v>2.9794777588807282</v>
      </c>
      <c r="BL28" s="4">
        <v>1.4395641551277072</v>
      </c>
      <c r="BM28" s="4">
        <v>1.55118701202966</v>
      </c>
      <c r="BN28" s="4">
        <v>3.9480017640178713</v>
      </c>
      <c r="BO28" s="4">
        <v>2.2205978550963419</v>
      </c>
      <c r="BP28" s="4">
        <v>1.2953734454805559</v>
      </c>
      <c r="BQ28" s="4">
        <v>1.6147211267535473</v>
      </c>
      <c r="BR28" s="4">
        <v>1.6350255643584486</v>
      </c>
      <c r="BS28" s="4">
        <v>1.9161156114078788</v>
      </c>
      <c r="BT28" s="4">
        <v>2.0287314762143365</v>
      </c>
      <c r="BU28" s="4">
        <v>2.0042093116608366</v>
      </c>
      <c r="BV28" s="4">
        <v>1.7775587310488294</v>
      </c>
      <c r="BW28" s="4">
        <v>0.498126744400052</v>
      </c>
      <c r="BX28" s="4">
        <v>0.29490792783371811</v>
      </c>
      <c r="BY28" s="4">
        <v>0.56895580176284188</v>
      </c>
      <c r="BZ28" s="4">
        <v>3.8480091496651956</v>
      </c>
      <c r="CA28" s="4">
        <v>3.5807418273601908</v>
      </c>
      <c r="CB28" s="4">
        <v>2.7178317218514376</v>
      </c>
      <c r="CC28" s="4">
        <v>2.1934279518022448</v>
      </c>
      <c r="CD28" s="4">
        <v>2.0476240542914117</v>
      </c>
      <c r="CE28" s="4">
        <v>1.7731752227433331</v>
      </c>
      <c r="CF28" s="4">
        <v>2.5774893624717006</v>
      </c>
      <c r="CG28" s="4">
        <v>3.0400959075064229</v>
      </c>
      <c r="CH28" s="4">
        <v>2.9403510882856083</v>
      </c>
      <c r="CI28" s="4">
        <v>3.4862329477398624</v>
      </c>
      <c r="CJ28" s="4">
        <v>2.1040536340089084</v>
      </c>
      <c r="CK28" s="4">
        <v>2.9287051289443911</v>
      </c>
      <c r="CL28" s="4">
        <v>3.5521030808532394</v>
      </c>
      <c r="CM28" s="4">
        <v>0.76141625022085124</v>
      </c>
      <c r="CN28" s="4">
        <v>1.4956588868877758</v>
      </c>
    </row>
    <row r="29" spans="1:92" x14ac:dyDescent="0.3">
      <c r="A29" s="1" t="s">
        <v>15</v>
      </c>
      <c r="B29" s="4">
        <v>1.8912279786621622</v>
      </c>
      <c r="C29" s="4">
        <v>2.3286575752654222</v>
      </c>
      <c r="D29" s="4">
        <v>3.5874712776910189</v>
      </c>
      <c r="E29" s="4">
        <v>3.5845354214118803</v>
      </c>
      <c r="F29" s="4">
        <v>2.9182141417984995</v>
      </c>
      <c r="G29" s="4">
        <v>0.91748449709128188</v>
      </c>
      <c r="H29" s="4">
        <v>1.0979666717568348</v>
      </c>
      <c r="I29" s="4">
        <v>4.6183947913807352E-2</v>
      </c>
      <c r="J29" s="4">
        <v>5.5727879915467259E-2</v>
      </c>
      <c r="K29" s="4">
        <v>4.8223994383658153E-2</v>
      </c>
      <c r="L29" s="4">
        <v>4.5582052069744784E-2</v>
      </c>
      <c r="M29" s="4">
        <v>1.9747753671067056</v>
      </c>
      <c r="N29" s="4">
        <v>2.5893291497172672</v>
      </c>
      <c r="O29" s="4">
        <v>1.2853498950284636</v>
      </c>
      <c r="P29" s="4">
        <v>6.2089329117723968E-2</v>
      </c>
      <c r="Q29" s="4">
        <v>5.7179168167307545E-2</v>
      </c>
      <c r="R29" s="4">
        <v>3.6624777370402109E-2</v>
      </c>
      <c r="S29" s="4">
        <v>1.660421216219264</v>
      </c>
      <c r="T29" s="4">
        <v>1.5466013389464615</v>
      </c>
      <c r="U29" s="4">
        <v>1.0751650330892348</v>
      </c>
      <c r="V29" s="4">
        <v>3.9934034586556741E-2</v>
      </c>
      <c r="W29" s="4">
        <v>6.9324741622062161E-2</v>
      </c>
      <c r="X29" s="4">
        <v>0.28250193254783179</v>
      </c>
      <c r="Y29" s="4">
        <v>3.6421062895862657</v>
      </c>
      <c r="Z29" s="4">
        <v>3.5076982111495938</v>
      </c>
      <c r="AA29" s="4">
        <v>3.616964916012781</v>
      </c>
      <c r="AB29" s="4">
        <v>2.4862090807388156E-2</v>
      </c>
      <c r="AC29" s="4">
        <v>8.5810220775039941E-2</v>
      </c>
      <c r="AD29" s="4"/>
      <c r="AE29" s="4">
        <v>2.1980717977307518</v>
      </c>
      <c r="AF29" s="4">
        <v>2.2420813824660968</v>
      </c>
      <c r="AG29" s="4">
        <v>3.0373587286436274</v>
      </c>
      <c r="AH29" s="4">
        <v>2.0535172345164576</v>
      </c>
      <c r="AI29" s="4">
        <v>2.1328478364887191</v>
      </c>
      <c r="AJ29" s="4">
        <v>2.0645164180280142</v>
      </c>
      <c r="AK29" s="4">
        <v>2.1639296929757843</v>
      </c>
      <c r="AL29" s="4">
        <v>3.7769612917793269</v>
      </c>
      <c r="AM29" s="4">
        <v>2.5984571959797411</v>
      </c>
      <c r="AN29" s="4">
        <v>2.3793258075907273</v>
      </c>
      <c r="AO29" s="4">
        <v>3.7308952594455205</v>
      </c>
      <c r="AP29" s="4">
        <v>3.1219139390754607</v>
      </c>
      <c r="AQ29" s="4">
        <v>2.0166242582875467</v>
      </c>
      <c r="AR29" s="4">
        <v>1.8545971192239028</v>
      </c>
      <c r="AS29" s="4">
        <v>0.37711573804865905</v>
      </c>
      <c r="AT29" s="4">
        <v>0.22030085339426853</v>
      </c>
      <c r="AU29" s="4">
        <v>1.5409453060832465</v>
      </c>
      <c r="AV29" s="4">
        <v>1.6196656944694712</v>
      </c>
      <c r="AW29" s="4">
        <v>0.34570013711002423</v>
      </c>
      <c r="AX29" s="4">
        <v>1.0426396629196999</v>
      </c>
      <c r="AY29" s="4">
        <v>1.0658627250595243</v>
      </c>
      <c r="AZ29" s="4">
        <v>1.6807772727351307</v>
      </c>
      <c r="BA29" s="4">
        <v>3.3477367748250209</v>
      </c>
      <c r="BB29" s="4">
        <v>2.5643654811824743</v>
      </c>
      <c r="BC29" s="4">
        <v>1.8380947189565808</v>
      </c>
      <c r="BD29" s="4">
        <v>2.4858455849885868</v>
      </c>
      <c r="BE29" s="4">
        <v>2.173338665665459</v>
      </c>
      <c r="BF29" s="4">
        <v>3.1206044751720444E-3</v>
      </c>
      <c r="BG29" s="4">
        <v>9.8901912949803245E-3</v>
      </c>
      <c r="BH29" s="4">
        <v>1.5748273305616546E-2</v>
      </c>
      <c r="BI29" s="4">
        <v>9.2798106650205381E-2</v>
      </c>
      <c r="BJ29" s="4">
        <v>8.1359933460686942E-2</v>
      </c>
      <c r="BK29" s="4">
        <v>0.15516655438569285</v>
      </c>
      <c r="BL29" s="4">
        <v>2.356105769722431</v>
      </c>
      <c r="BM29" s="4">
        <v>2.1259139619024694</v>
      </c>
      <c r="BN29" s="4">
        <v>0.42852130156890966</v>
      </c>
      <c r="BO29" s="4">
        <v>1.6239191769687535</v>
      </c>
      <c r="BP29" s="4">
        <v>2.6320531000550353</v>
      </c>
      <c r="BQ29" s="4">
        <v>2.1571842522246065</v>
      </c>
      <c r="BR29" s="4">
        <v>2.181644363711098</v>
      </c>
      <c r="BS29" s="4">
        <v>1.7829678920485172</v>
      </c>
      <c r="BT29" s="4">
        <v>1.6673879660009194</v>
      </c>
      <c r="BU29" s="4">
        <v>1.8264129630726234</v>
      </c>
      <c r="BV29" s="4">
        <v>1.9123668164735514</v>
      </c>
      <c r="BW29" s="4">
        <v>3.2987047281509869</v>
      </c>
      <c r="BX29" s="4">
        <v>3.5189488529746513</v>
      </c>
      <c r="BY29" s="4">
        <v>3.2459563823784214</v>
      </c>
      <c r="BZ29" s="4">
        <v>5.6642730129071991E-2</v>
      </c>
      <c r="CA29" s="4">
        <v>0.32759497780940799</v>
      </c>
      <c r="CB29" s="4">
        <v>1.3054754604759551</v>
      </c>
      <c r="CC29" s="4">
        <v>1.3926340936471069</v>
      </c>
      <c r="CD29" s="4">
        <v>1.7848882207382024</v>
      </c>
      <c r="CE29" s="4">
        <v>1.9180244384549752</v>
      </c>
      <c r="CF29" s="4">
        <v>4.1543601789985986E-2</v>
      </c>
      <c r="CG29" s="4">
        <v>9.0034486540122124E-2</v>
      </c>
      <c r="CH29" s="4">
        <v>0.26162613317238004</v>
      </c>
      <c r="CI29" s="4">
        <v>0.26766446109549857</v>
      </c>
      <c r="CJ29" s="4">
        <v>1.6446792568721753</v>
      </c>
      <c r="CK29" s="4">
        <v>1.5424647738147095</v>
      </c>
      <c r="CL29" s="4">
        <v>0.19007761663363934</v>
      </c>
      <c r="CM29" s="4">
        <v>2.9643405871552755</v>
      </c>
      <c r="CN29" s="4">
        <v>2.3571212070609686</v>
      </c>
    </row>
    <row r="30" spans="1:92" x14ac:dyDescent="0.3">
      <c r="A30" s="1" t="s">
        <v>7</v>
      </c>
      <c r="B30" s="4">
        <f t="shared" ref="B30:AC30" si="2">SUM(B24:B29)</f>
        <v>3.8587434511416063</v>
      </c>
      <c r="C30" s="4">
        <f t="shared" si="2"/>
        <v>3.8779576563878138</v>
      </c>
      <c r="D30" s="4">
        <f t="shared" si="2"/>
        <v>3.8291802536907849</v>
      </c>
      <c r="E30" s="4">
        <f t="shared" si="2"/>
        <v>3.8697906587723332</v>
      </c>
      <c r="F30" s="4">
        <f t="shared" si="2"/>
        <v>3.9103223204847715</v>
      </c>
      <c r="G30" s="4">
        <f t="shared" si="2"/>
        <v>3.9618503141976347</v>
      </c>
      <c r="H30" s="4">
        <f t="shared" si="2"/>
        <v>3.9012863005170946</v>
      </c>
      <c r="I30" s="4">
        <f t="shared" si="2"/>
        <v>3.9604649159166514</v>
      </c>
      <c r="J30" s="4">
        <f t="shared" si="2"/>
        <v>3.794693402492499</v>
      </c>
      <c r="K30" s="4">
        <f t="shared" si="2"/>
        <v>3.8687428106567991</v>
      </c>
      <c r="L30" s="4">
        <f t="shared" si="2"/>
        <v>3.8525525491108907</v>
      </c>
      <c r="M30" s="4">
        <f t="shared" si="2"/>
        <v>3.6704669698813506</v>
      </c>
      <c r="N30" s="4">
        <f t="shared" si="2"/>
        <v>3.9309978981680862</v>
      </c>
      <c r="O30" s="4">
        <f t="shared" si="2"/>
        <v>3.851061520584075</v>
      </c>
      <c r="P30" s="4">
        <f t="shared" si="2"/>
        <v>3.949715069402731</v>
      </c>
      <c r="Q30" s="4">
        <f t="shared" si="2"/>
        <v>3.7187069439030971</v>
      </c>
      <c r="R30" s="4">
        <f t="shared" si="2"/>
        <v>3.8966809359783841</v>
      </c>
      <c r="S30" s="4">
        <f t="shared" si="2"/>
        <v>3.8452893753178499</v>
      </c>
      <c r="T30" s="4">
        <f t="shared" si="2"/>
        <v>3.9035752839885607</v>
      </c>
      <c r="U30" s="4">
        <f t="shared" si="2"/>
        <v>3.8850736233811194</v>
      </c>
      <c r="V30" s="4">
        <f t="shared" si="2"/>
        <v>3.9455904416968206</v>
      </c>
      <c r="W30" s="4">
        <f t="shared" si="2"/>
        <v>4.0159512432054765</v>
      </c>
      <c r="X30" s="4">
        <f t="shared" si="2"/>
        <v>3.9630383100903197</v>
      </c>
      <c r="Y30" s="4">
        <f t="shared" si="2"/>
        <v>3.8439057908726921</v>
      </c>
      <c r="Z30" s="4">
        <f t="shared" si="2"/>
        <v>3.8086173738371758</v>
      </c>
      <c r="AA30" s="4">
        <f t="shared" si="2"/>
        <v>3.785654052541088</v>
      </c>
      <c r="AB30" s="4">
        <f t="shared" si="2"/>
        <v>3.9648487464205808</v>
      </c>
      <c r="AC30" s="4">
        <f t="shared" si="2"/>
        <v>3.9092847727152487</v>
      </c>
      <c r="AD30" s="4"/>
      <c r="AE30" s="4">
        <v>3.8899810934442685</v>
      </c>
      <c r="AF30" s="4">
        <v>3.8834328048833706</v>
      </c>
      <c r="AG30" s="4">
        <v>4.1398599107042244</v>
      </c>
      <c r="AH30" s="4">
        <v>3.8914700252284522</v>
      </c>
      <c r="AI30" s="4">
        <v>3.8671984977642859</v>
      </c>
      <c r="AJ30" s="4">
        <v>3.9117360222900395</v>
      </c>
      <c r="AK30" s="4">
        <v>3.9093201199254097</v>
      </c>
      <c r="AL30" s="4">
        <v>3.8671411916807927</v>
      </c>
      <c r="AM30" s="4">
        <v>3.8934642953086698</v>
      </c>
      <c r="AN30" s="4">
        <v>3.8615038557160752</v>
      </c>
      <c r="AO30" s="4">
        <v>3.8296210103213184</v>
      </c>
      <c r="AP30" s="4">
        <v>3.9752291692086112</v>
      </c>
      <c r="AQ30" s="4">
        <v>3.8861617397777506</v>
      </c>
      <c r="AR30" s="4">
        <v>4.0214973511321954</v>
      </c>
      <c r="AS30" s="4">
        <v>4.7250301656735409</v>
      </c>
      <c r="AT30" s="4">
        <v>3.8535657979212901</v>
      </c>
      <c r="AU30" s="4">
        <v>3.8284117832133044</v>
      </c>
      <c r="AV30" s="4">
        <v>3.9124508994549605</v>
      </c>
      <c r="AW30" s="4">
        <v>3.9343272916871945</v>
      </c>
      <c r="AX30" s="4">
        <v>6.1146784809306052</v>
      </c>
      <c r="AY30" s="4">
        <v>6.1834072753723417</v>
      </c>
      <c r="AZ30" s="4">
        <v>3.9260944515856648</v>
      </c>
      <c r="BA30" s="4">
        <v>3.9783786969543931</v>
      </c>
      <c r="BB30" s="4">
        <v>4.2322950694125439</v>
      </c>
      <c r="BC30" s="4">
        <v>3.8749904044677468</v>
      </c>
      <c r="BD30" s="4">
        <v>3.7435863360941184</v>
      </c>
      <c r="BE30" s="4">
        <v>3.8371341172451077</v>
      </c>
      <c r="BF30" s="4">
        <v>3.8721366008380311</v>
      </c>
      <c r="BG30" s="4">
        <v>3.9101050500985162</v>
      </c>
      <c r="BH30" s="4">
        <v>3.9443239436655047</v>
      </c>
      <c r="BI30" s="4">
        <v>3.898969614367215</v>
      </c>
      <c r="BJ30" s="4">
        <v>3.9740112325485373</v>
      </c>
      <c r="BK30" s="4">
        <v>3.9090479181466296</v>
      </c>
      <c r="BL30" s="4">
        <v>3.926037043834155</v>
      </c>
      <c r="BM30" s="4">
        <v>3.8454000204584711</v>
      </c>
      <c r="BN30" s="4">
        <v>5.290070819520821</v>
      </c>
      <c r="BO30" s="4">
        <v>4.0182817479138748</v>
      </c>
      <c r="BP30" s="4">
        <v>3.9549172232117038</v>
      </c>
      <c r="BQ30" s="4">
        <v>3.9023445417939158</v>
      </c>
      <c r="BR30" s="4">
        <v>3.9196520877959635</v>
      </c>
      <c r="BS30" s="4">
        <v>3.9096712366522137</v>
      </c>
      <c r="BT30" s="4">
        <v>3.9071197242900468</v>
      </c>
      <c r="BU30" s="4">
        <v>3.9513145989188674</v>
      </c>
      <c r="BV30" s="4">
        <v>3.8601778355316219</v>
      </c>
      <c r="BW30" s="4">
        <v>3.8142599516043107</v>
      </c>
      <c r="BX30" s="4">
        <v>3.8260487829506307</v>
      </c>
      <c r="BY30" s="4">
        <v>3.826731859689767</v>
      </c>
      <c r="BZ30" s="4">
        <v>4.0049853154432169</v>
      </c>
      <c r="CA30" s="4">
        <v>4.028681403238493</v>
      </c>
      <c r="CB30" s="4">
        <v>4.1168977907181272</v>
      </c>
      <c r="CC30" s="4">
        <v>3.8432960349379961</v>
      </c>
      <c r="CD30" s="4">
        <v>3.9353979832581665</v>
      </c>
      <c r="CE30" s="4">
        <v>3.8054657872928672</v>
      </c>
      <c r="CF30" s="4">
        <v>3.9282693923251322</v>
      </c>
      <c r="CG30" s="4">
        <v>4.0583142789542759</v>
      </c>
      <c r="CH30" s="4">
        <v>4.2406906437763254</v>
      </c>
      <c r="CI30" s="4">
        <v>4.2893724179656951</v>
      </c>
      <c r="CJ30" s="4">
        <v>3.9007052702646048</v>
      </c>
      <c r="CK30" s="4">
        <v>4.5437409140805212</v>
      </c>
      <c r="CL30" s="4">
        <v>3.9277396677347594</v>
      </c>
      <c r="CM30" s="4">
        <v>3.7396095385163961</v>
      </c>
      <c r="CN30" s="4">
        <v>4.0543107521853878</v>
      </c>
    </row>
    <row r="31" spans="1:92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92" x14ac:dyDescent="0.3">
      <c r="A32" s="5" t="s">
        <v>83</v>
      </c>
      <c r="B32" s="8">
        <f t="shared" ref="B32:AC32" si="3">B30+B22</f>
        <v>19.997306104370235</v>
      </c>
      <c r="C32" s="8">
        <f t="shared" si="3"/>
        <v>19.993642208943452</v>
      </c>
      <c r="D32" s="8">
        <f t="shared" si="3"/>
        <v>20</v>
      </c>
      <c r="E32" s="8">
        <f t="shared" si="3"/>
        <v>19.999999999999996</v>
      </c>
      <c r="F32" s="8">
        <f t="shared" si="3"/>
        <v>20</v>
      </c>
      <c r="G32" s="8">
        <f t="shared" si="3"/>
        <v>19.987087702534996</v>
      </c>
      <c r="H32" s="8">
        <f t="shared" si="3"/>
        <v>20</v>
      </c>
      <c r="I32" s="8">
        <f t="shared" si="3"/>
        <v>19.989768771703535</v>
      </c>
      <c r="J32" s="8">
        <f t="shared" si="3"/>
        <v>19.999999999999996</v>
      </c>
      <c r="K32" s="8">
        <f t="shared" si="3"/>
        <v>19.997492697525942</v>
      </c>
      <c r="L32" s="8">
        <f t="shared" si="3"/>
        <v>19.998181444183896</v>
      </c>
      <c r="M32" s="8">
        <f t="shared" si="3"/>
        <v>19.990913257900601</v>
      </c>
      <c r="N32" s="8">
        <f t="shared" si="3"/>
        <v>19.989889684866906</v>
      </c>
      <c r="O32" s="8">
        <f t="shared" si="3"/>
        <v>19.996196605432282</v>
      </c>
      <c r="P32" s="8">
        <f t="shared" si="3"/>
        <v>19.994090136707719</v>
      </c>
      <c r="Q32" s="8">
        <f t="shared" si="3"/>
        <v>20</v>
      </c>
      <c r="R32" s="8">
        <f t="shared" si="3"/>
        <v>20</v>
      </c>
      <c r="S32" s="8">
        <f t="shared" si="3"/>
        <v>19.993187834595009</v>
      </c>
      <c r="T32" s="8">
        <f t="shared" si="3"/>
        <v>19.99001863778755</v>
      </c>
      <c r="U32" s="8">
        <f t="shared" si="3"/>
        <v>20</v>
      </c>
      <c r="V32" s="8">
        <f t="shared" si="3"/>
        <v>19.992054033966177</v>
      </c>
      <c r="W32" s="8">
        <f t="shared" si="3"/>
        <v>19.952843381391094</v>
      </c>
      <c r="X32" s="8">
        <f t="shared" si="3"/>
        <v>19.990358551985647</v>
      </c>
      <c r="Y32" s="8">
        <f t="shared" si="3"/>
        <v>19.999363005221408</v>
      </c>
      <c r="Z32" s="8">
        <f t="shared" si="3"/>
        <v>19.999076928790625</v>
      </c>
      <c r="AA32" s="8">
        <f t="shared" si="3"/>
        <v>19.998790306319446</v>
      </c>
      <c r="AB32" s="8">
        <f t="shared" si="3"/>
        <v>19.997728334601131</v>
      </c>
      <c r="AC32" s="8">
        <f t="shared" si="3"/>
        <v>19.996505097609354</v>
      </c>
      <c r="AD32" s="9"/>
      <c r="AE32" s="9">
        <v>19.996820589680521</v>
      </c>
      <c r="AF32" s="9">
        <v>19.999999999999993</v>
      </c>
      <c r="AG32" s="9">
        <v>19.981768843133835</v>
      </c>
      <c r="AH32" s="9">
        <v>19.994304479671236</v>
      </c>
      <c r="AI32" s="9">
        <v>19.994873786229899</v>
      </c>
      <c r="AJ32" s="9">
        <v>19.99448952350588</v>
      </c>
      <c r="AK32" s="9">
        <v>19.99260278835618</v>
      </c>
      <c r="AL32" s="9">
        <v>20.000000000000004</v>
      </c>
      <c r="AM32" s="9">
        <v>20</v>
      </c>
      <c r="AN32" s="9">
        <v>19.988400790712689</v>
      </c>
      <c r="AO32" s="9">
        <v>19.999999999999996</v>
      </c>
      <c r="AP32" s="9">
        <v>19.995972772060409</v>
      </c>
      <c r="AQ32" s="9">
        <v>19.989137193033006</v>
      </c>
      <c r="AR32" s="9">
        <v>19.979841586107572</v>
      </c>
      <c r="AS32" s="9">
        <v>19.999999999999996</v>
      </c>
      <c r="AT32" s="9">
        <v>19.987850890803095</v>
      </c>
      <c r="AU32" s="9">
        <v>19.991624556953823</v>
      </c>
      <c r="AV32" s="9">
        <v>19.987210272855748</v>
      </c>
      <c r="AW32" s="9">
        <v>19.983677520641919</v>
      </c>
      <c r="AX32" s="9">
        <v>19.99778901259851</v>
      </c>
      <c r="AY32" s="9">
        <v>20.000000000000004</v>
      </c>
      <c r="AZ32" s="9">
        <v>19.990631423222567</v>
      </c>
      <c r="BA32" s="9">
        <v>19.995425661761654</v>
      </c>
      <c r="BB32" s="9">
        <v>19.98361290185948</v>
      </c>
      <c r="BC32" s="9">
        <v>19.997479840272497</v>
      </c>
      <c r="BD32" s="9">
        <v>19.994425360523479</v>
      </c>
      <c r="BE32" s="9">
        <v>19.980156647468775</v>
      </c>
      <c r="BF32" s="9">
        <v>19.968906653510977</v>
      </c>
      <c r="BG32" s="9">
        <v>19.991015790883463</v>
      </c>
      <c r="BH32" s="9">
        <v>19.979571536335261</v>
      </c>
      <c r="BI32" s="9">
        <v>19.979271894544759</v>
      </c>
      <c r="BJ32" s="9">
        <v>19.97647214850948</v>
      </c>
      <c r="BK32" s="9">
        <v>19.978021535613468</v>
      </c>
      <c r="BL32" s="9">
        <v>19.994218916185268</v>
      </c>
      <c r="BM32" s="9">
        <v>19.999999999999993</v>
      </c>
      <c r="BN32" s="9">
        <v>19.981268748539183</v>
      </c>
      <c r="BO32" s="9">
        <v>19.993602216843851</v>
      </c>
      <c r="BP32" s="9">
        <v>19.991318519430063</v>
      </c>
      <c r="BQ32" s="9">
        <v>19.985930524446577</v>
      </c>
      <c r="BR32" s="9">
        <v>19.999959071037019</v>
      </c>
      <c r="BS32" s="9">
        <v>19.986840154915605</v>
      </c>
      <c r="BT32" s="9">
        <v>19.985893353514083</v>
      </c>
      <c r="BU32" s="9">
        <v>19.992494513645898</v>
      </c>
      <c r="BV32" s="9">
        <v>19.995755676429955</v>
      </c>
      <c r="BW32" s="9">
        <v>19.995967624670126</v>
      </c>
      <c r="BX32" s="9">
        <v>19.993245306498657</v>
      </c>
      <c r="BY32" s="9">
        <v>20.000000000000007</v>
      </c>
      <c r="BZ32" s="9">
        <v>19.98434537070505</v>
      </c>
      <c r="CA32" s="9">
        <v>19.994019189572111</v>
      </c>
      <c r="CB32" s="9">
        <v>19.994774110658188</v>
      </c>
      <c r="CC32" s="9">
        <v>19.992519326511282</v>
      </c>
      <c r="CD32" s="9">
        <v>19.994203470096643</v>
      </c>
      <c r="CE32" s="9">
        <v>19.993505263435051</v>
      </c>
      <c r="CF32" s="9">
        <v>19.99124762138414</v>
      </c>
      <c r="CG32" s="9">
        <v>20</v>
      </c>
      <c r="CH32" s="9">
        <v>19.877873587172139</v>
      </c>
      <c r="CI32" s="9">
        <v>19.996347770509129</v>
      </c>
      <c r="CJ32" s="9">
        <v>19.999999999999993</v>
      </c>
      <c r="CK32" s="9">
        <v>19.999413578926777</v>
      </c>
      <c r="CL32" s="9">
        <v>19.993754458344061</v>
      </c>
      <c r="CM32" s="9">
        <v>20.000000000000007</v>
      </c>
      <c r="CN32" s="9">
        <v>19.989927235379071</v>
      </c>
    </row>
    <row r="33" spans="1:92" x14ac:dyDescent="0.3">
      <c r="A33" s="12" t="s">
        <v>63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1:92" x14ac:dyDescent="0.3">
      <c r="A34" s="1" t="s">
        <v>56</v>
      </c>
      <c r="B34" s="2">
        <v>49.119800619755566</v>
      </c>
      <c r="C34" s="2">
        <v>60.096565467474896</v>
      </c>
      <c r="D34" s="2">
        <v>93.827677819168585</v>
      </c>
      <c r="E34" s="2">
        <v>92.674817647427545</v>
      </c>
      <c r="F34" s="2">
        <v>74.657037804780913</v>
      </c>
      <c r="G34" s="2">
        <v>23.198253607349404</v>
      </c>
      <c r="H34" s="2">
        <v>28.147259443878696</v>
      </c>
      <c r="I34" s="2">
        <v>1.1665299814813137</v>
      </c>
      <c r="J34" s="2">
        <v>1.4729013967384128</v>
      </c>
      <c r="K34" s="2">
        <v>1.2465029789734494</v>
      </c>
      <c r="L34" s="2">
        <v>1.1842243210318975</v>
      </c>
      <c r="M34" s="2">
        <v>54.234508205176176</v>
      </c>
      <c r="N34" s="2">
        <v>65.91942404763968</v>
      </c>
      <c r="O34" s="2">
        <v>33.396604776915609</v>
      </c>
      <c r="P34" s="2">
        <v>1.5732518250736252</v>
      </c>
      <c r="Q34" s="2">
        <v>1.5391138675437115</v>
      </c>
      <c r="R34" s="2">
        <v>0.93989674731237172</v>
      </c>
      <c r="S34" s="2">
        <v>43.229591793003436</v>
      </c>
      <c r="T34" s="2">
        <v>39.628513440610142</v>
      </c>
      <c r="U34" s="2">
        <v>27.710737699028794</v>
      </c>
      <c r="V34" s="2">
        <v>1.0121180892100627</v>
      </c>
      <c r="W34" s="2">
        <v>1.7460513794396046</v>
      </c>
      <c r="X34" s="2">
        <v>7.1287989385852608</v>
      </c>
      <c r="Y34" s="2">
        <v>94.810280379140991</v>
      </c>
      <c r="Z34" s="2">
        <v>92.098992018607362</v>
      </c>
      <c r="AA34" s="2">
        <v>95.622413066681474</v>
      </c>
      <c r="AB34" s="2">
        <v>0.62815368659966642</v>
      </c>
      <c r="AC34" s="2">
        <v>2.1975869642420367</v>
      </c>
      <c r="AD34" s="2"/>
      <c r="AE34" s="2">
        <v>56.539139334429052</v>
      </c>
      <c r="AF34" s="2">
        <v>57.769080139985654</v>
      </c>
      <c r="AG34" s="2">
        <v>73.563794467532389</v>
      </c>
      <c r="AH34" s="2">
        <v>52.776744729500116</v>
      </c>
      <c r="AI34" s="2">
        <v>55.167670086398687</v>
      </c>
      <c r="AJ34" s="2">
        <v>52.813089410708685</v>
      </c>
      <c r="AK34" s="2">
        <v>55.418280404991762</v>
      </c>
      <c r="AL34" s="2">
        <v>97.731440229264209</v>
      </c>
      <c r="AM34" s="2">
        <v>66.838452460919925</v>
      </c>
      <c r="AN34" s="2">
        <v>61.661262553206939</v>
      </c>
      <c r="AO34" s="2">
        <v>97.507521795530863</v>
      </c>
      <c r="AP34" s="2">
        <v>78.684104218979414</v>
      </c>
      <c r="AQ34" s="2">
        <v>52.257249069300805</v>
      </c>
      <c r="AR34" s="2">
        <v>46.724324705076299</v>
      </c>
      <c r="AS34" s="2">
        <v>7.9814071645740965</v>
      </c>
      <c r="AT34" s="2">
        <v>5.8680179341276126</v>
      </c>
      <c r="AU34" s="2">
        <v>41.84183701351715</v>
      </c>
      <c r="AV34" s="2">
        <v>42.874040744137318</v>
      </c>
      <c r="AW34" s="2">
        <v>9.2393332500265402</v>
      </c>
      <c r="AX34" s="2">
        <v>17.063797618411243</v>
      </c>
      <c r="AY34" s="2">
        <v>17.237465972922543</v>
      </c>
      <c r="AZ34" s="2">
        <v>42.922417461019613</v>
      </c>
      <c r="BA34" s="2">
        <v>84.300019596989202</v>
      </c>
      <c r="BB34" s="2">
        <v>60.646276693401838</v>
      </c>
      <c r="BC34" s="2">
        <v>47.524050688873103</v>
      </c>
      <c r="BD34" s="2">
        <v>66.887284982374027</v>
      </c>
      <c r="BE34" s="2">
        <v>57.133176135303245</v>
      </c>
      <c r="BF34" s="2">
        <v>8.1711934896183919E-2</v>
      </c>
      <c r="BG34" s="2">
        <v>0.25683803234181074</v>
      </c>
      <c r="BH34" s="2">
        <v>0.40538612791325568</v>
      </c>
      <c r="BI34" s="2">
        <v>2.4196422422596502</v>
      </c>
      <c r="BJ34" s="2">
        <v>2.0765864035046868</v>
      </c>
      <c r="BK34" s="2">
        <v>4.0639510520518378</v>
      </c>
      <c r="BL34" s="2">
        <v>60.020878893891357</v>
      </c>
      <c r="BM34" s="2">
        <v>55.308002932821083</v>
      </c>
      <c r="BN34" s="2">
        <v>8.1130975922571054</v>
      </c>
      <c r="BO34" s="2">
        <v>40.583948417910598</v>
      </c>
      <c r="BP34" s="2">
        <v>66.660117384017568</v>
      </c>
      <c r="BQ34" s="2">
        <v>55.522449172428466</v>
      </c>
      <c r="BR34" s="2">
        <v>56.298799381031543</v>
      </c>
      <c r="BS34" s="2">
        <v>46.295416631314055</v>
      </c>
      <c r="BT34" s="2">
        <v>42.911280178215364</v>
      </c>
      <c r="BU34" s="2">
        <v>46.355138788804972</v>
      </c>
      <c r="BV34" s="2">
        <v>50.08652534837961</v>
      </c>
      <c r="BW34" s="2">
        <v>86.837434413612257</v>
      </c>
      <c r="BX34" s="2">
        <v>92.170629870079836</v>
      </c>
      <c r="BY34" s="2">
        <v>84.988919215630673</v>
      </c>
      <c r="BZ34" s="2">
        <v>1.4148135162802358</v>
      </c>
      <c r="CA34" s="2">
        <v>8.1327858478416797</v>
      </c>
      <c r="CB34" s="2">
        <v>31.741683428749567</v>
      </c>
      <c r="CC34" s="2">
        <v>36.275593178671322</v>
      </c>
      <c r="CD34" s="2">
        <v>45.366128693200444</v>
      </c>
      <c r="CE34" s="2">
        <v>50.482610419440995</v>
      </c>
      <c r="CF34" s="2">
        <v>1.0731187773179096</v>
      </c>
      <c r="CG34" s="2">
        <v>2.2223707800371519</v>
      </c>
      <c r="CH34" s="2">
        <v>6.4654594691783176</v>
      </c>
      <c r="CI34" s="2">
        <v>6.3921995150956699</v>
      </c>
      <c r="CJ34" s="2">
        <v>42.839592739812993</v>
      </c>
      <c r="CK34" s="2">
        <v>33.969657262197536</v>
      </c>
      <c r="CL34" s="2">
        <v>4.840060852093468</v>
      </c>
      <c r="CM34" s="2">
        <v>79.318658759513397</v>
      </c>
      <c r="CN34" s="2">
        <v>58.589969960328801</v>
      </c>
    </row>
    <row r="35" spans="1:92" x14ac:dyDescent="0.3">
      <c r="A35" s="1" t="s">
        <v>57</v>
      </c>
      <c r="B35" s="2">
        <v>49.94998407977679</v>
      </c>
      <c r="C35" s="2">
        <v>39.672741700518294</v>
      </c>
      <c r="D35" s="2">
        <v>6.1723221808314195</v>
      </c>
      <c r="E35" s="2">
        <v>7.200299822254828</v>
      </c>
      <c r="F35" s="2">
        <v>24.032650841251307</v>
      </c>
      <c r="G35" s="2">
        <v>75.087582282584762</v>
      </c>
      <c r="H35" s="2">
        <v>71.033413415598744</v>
      </c>
      <c r="I35" s="2">
        <v>76.362474239319795</v>
      </c>
      <c r="J35" s="2">
        <v>76.111787568147605</v>
      </c>
      <c r="K35" s="2">
        <v>76.746684156514789</v>
      </c>
      <c r="L35" s="2">
        <v>78.48180505012273</v>
      </c>
      <c r="M35" s="2">
        <v>42.584563764793955</v>
      </c>
      <c r="N35" s="2">
        <v>31.393845105526747</v>
      </c>
      <c r="O35" s="2">
        <v>61.956866943934926</v>
      </c>
      <c r="P35" s="2">
        <v>83.952989632792239</v>
      </c>
      <c r="Q35" s="2">
        <v>88.022955220495021</v>
      </c>
      <c r="R35" s="2">
        <v>97.075644718672919</v>
      </c>
      <c r="S35" s="2">
        <v>54.706465862015818</v>
      </c>
      <c r="T35" s="2">
        <v>58.274862520243751</v>
      </c>
      <c r="U35" s="2">
        <v>69.602279873985921</v>
      </c>
      <c r="V35" s="2">
        <v>94.899504722027061</v>
      </c>
      <c r="W35" s="2">
        <v>94.647622844284967</v>
      </c>
      <c r="X35" s="2">
        <v>88.554233737488502</v>
      </c>
      <c r="Y35" s="2">
        <v>5.1897196208590035</v>
      </c>
      <c r="Z35" s="2">
        <v>7.0432920964878898</v>
      </c>
      <c r="AA35" s="2">
        <v>4.3315156920020197</v>
      </c>
      <c r="AB35" s="2">
        <v>99.040178169827541</v>
      </c>
      <c r="AC35" s="2">
        <v>97.357954380053741</v>
      </c>
      <c r="AD35" s="2"/>
      <c r="AE35" s="2">
        <v>41.884477515672465</v>
      </c>
      <c r="AF35" s="2">
        <v>40.835138068343447</v>
      </c>
      <c r="AG35" s="2">
        <v>20.903912480599661</v>
      </c>
      <c r="AH35" s="2">
        <v>45.540566715233581</v>
      </c>
      <c r="AI35" s="2">
        <v>43.509438452274978</v>
      </c>
      <c r="AJ35" s="2">
        <v>45.637162803789806</v>
      </c>
      <c r="AK35" s="2">
        <v>43.149550825916897</v>
      </c>
      <c r="AL35" s="2">
        <v>2.2685597707357861</v>
      </c>
      <c r="AM35" s="2">
        <v>31.710956379470193</v>
      </c>
      <c r="AN35" s="2">
        <v>36.500708256940598</v>
      </c>
      <c r="AO35" s="2">
        <v>2.4924782044691356</v>
      </c>
      <c r="AP35" s="2">
        <v>20.873149474247452</v>
      </c>
      <c r="AQ35" s="2">
        <v>43.329818735251827</v>
      </c>
      <c r="AR35" s="2">
        <v>48.559521605362285</v>
      </c>
      <c r="AS35" s="2">
        <v>87.196907360184426</v>
      </c>
      <c r="AT35" s="2">
        <v>79.943073090094742</v>
      </c>
      <c r="AU35" s="2">
        <v>51.813062177321683</v>
      </c>
      <c r="AV35" s="2">
        <v>51.45832543309578</v>
      </c>
      <c r="AW35" s="2">
        <v>76.628482840401418</v>
      </c>
      <c r="AX35" s="2">
        <v>80.684580327563523</v>
      </c>
      <c r="AY35" s="2">
        <v>80.440506447845934</v>
      </c>
      <c r="AZ35" s="2">
        <v>52.81388625967228</v>
      </c>
      <c r="BA35" s="2">
        <v>15.349021833396478</v>
      </c>
      <c r="BB35" s="2">
        <v>38.377155386148921</v>
      </c>
      <c r="BC35" s="2">
        <v>49.928431810971112</v>
      </c>
      <c r="BD35" s="2">
        <v>31.881574246174175</v>
      </c>
      <c r="BE35" s="2">
        <v>41.460238634638067</v>
      </c>
      <c r="BF35" s="2">
        <v>56.75919415910824</v>
      </c>
      <c r="BG35" s="2">
        <v>63.37618512326037</v>
      </c>
      <c r="BH35" s="2">
        <v>65.892290616430117</v>
      </c>
      <c r="BI35" s="2">
        <v>71.27322158393018</v>
      </c>
      <c r="BJ35" s="2">
        <v>71.181392866825149</v>
      </c>
      <c r="BK35" s="2">
        <v>78.035191415482316</v>
      </c>
      <c r="BL35" s="2">
        <v>36.672337432918489</v>
      </c>
      <c r="BM35" s="2">
        <v>40.355845696556152</v>
      </c>
      <c r="BN35" s="2">
        <v>74.746631004361944</v>
      </c>
      <c r="BO35" s="2">
        <v>55.495759940697404</v>
      </c>
      <c r="BP35" s="2">
        <v>32.806992355157121</v>
      </c>
      <c r="BQ35" s="2">
        <v>41.560321792338733</v>
      </c>
      <c r="BR35" s="2">
        <v>42.192933808007126</v>
      </c>
      <c r="BS35" s="2">
        <v>49.752646101761059</v>
      </c>
      <c r="BT35" s="2">
        <v>52.210683150720207</v>
      </c>
      <c r="BU35" s="2">
        <v>50.867685831333631</v>
      </c>
      <c r="BV35" s="2">
        <v>46.555786093949941</v>
      </c>
      <c r="BW35" s="2">
        <v>13.11304043898221</v>
      </c>
      <c r="BX35" s="2">
        <v>7.7244230018110045</v>
      </c>
      <c r="BY35" s="2">
        <v>14.896977339496862</v>
      </c>
      <c r="BZ35" s="2">
        <v>96.11498851327579</v>
      </c>
      <c r="CA35" s="2">
        <v>88.894544883018028</v>
      </c>
      <c r="CB35" s="2">
        <v>66.082095557866381</v>
      </c>
      <c r="CC35" s="2">
        <v>57.134821278091586</v>
      </c>
      <c r="CD35" s="2">
        <v>52.044030143163816</v>
      </c>
      <c r="CE35" s="2">
        <v>46.670163414217882</v>
      </c>
      <c r="CF35" s="2">
        <v>66.579499947745916</v>
      </c>
      <c r="CG35" s="2">
        <v>75.040360343944698</v>
      </c>
      <c r="CH35" s="2">
        <v>72.663692101198421</v>
      </c>
      <c r="CI35" s="2">
        <v>83.256090355986615</v>
      </c>
      <c r="CJ35" s="2">
        <v>54.805093702638352</v>
      </c>
      <c r="CK35" s="2">
        <v>64.498788653848379</v>
      </c>
      <c r="CL35" s="2">
        <v>90.449340478502762</v>
      </c>
      <c r="CM35" s="2">
        <v>20.373676353827296</v>
      </c>
      <c r="CN35" s="2">
        <v>37.176963573679721</v>
      </c>
    </row>
    <row r="36" spans="1:92" x14ac:dyDescent="0.3">
      <c r="A36" s="1" t="s">
        <v>58</v>
      </c>
      <c r="B36" s="2">
        <v>0.93021530046763745</v>
      </c>
      <c r="C36" s="2">
        <v>0.23069283200681884</v>
      </c>
      <c r="D36" s="2">
        <v>0</v>
      </c>
      <c r="E36" s="2">
        <v>0.12488253031763147</v>
      </c>
      <c r="F36" s="2">
        <v>1.3103113539677689</v>
      </c>
      <c r="G36" s="2">
        <v>1.7141641100658314</v>
      </c>
      <c r="H36" s="2">
        <v>0.81932714052255751</v>
      </c>
      <c r="I36" s="2">
        <v>22.470995779198898</v>
      </c>
      <c r="J36" s="2">
        <v>22.415311035113987</v>
      </c>
      <c r="K36" s="2">
        <v>22.006812864511758</v>
      </c>
      <c r="L36" s="2">
        <v>20.333970628845371</v>
      </c>
      <c r="M36" s="2">
        <v>3.1809280300298726</v>
      </c>
      <c r="N36" s="2">
        <v>2.6867308468335724</v>
      </c>
      <c r="O36" s="2">
        <v>4.6465282791494706</v>
      </c>
      <c r="P36" s="2">
        <v>14.473758542134133</v>
      </c>
      <c r="Q36" s="2">
        <v>10.437930911961269</v>
      </c>
      <c r="R36" s="2">
        <v>1.9844585340147176</v>
      </c>
      <c r="S36" s="2">
        <v>2.0639423449807426</v>
      </c>
      <c r="T36" s="2">
        <v>2.0966240391461008</v>
      </c>
      <c r="U36" s="2">
        <v>2.6869824269852915</v>
      </c>
      <c r="V36" s="2">
        <v>4.0883771887628733</v>
      </c>
      <c r="W36" s="2">
        <v>3.6063257762754186</v>
      </c>
      <c r="X36" s="2">
        <v>4.3169673239262361</v>
      </c>
      <c r="Y36" s="2">
        <v>0</v>
      </c>
      <c r="Z36" s="2">
        <v>0.85771588490475159</v>
      </c>
      <c r="AA36" s="2">
        <v>4.6071241316509741E-2</v>
      </c>
      <c r="AB36" s="2">
        <v>0.3316681435727879</v>
      </c>
      <c r="AC36" s="2">
        <v>0.44445865570422599</v>
      </c>
      <c r="AE36" s="1">
        <v>1.5763831498984799</v>
      </c>
      <c r="AF36" s="1">
        <v>1.3957817916709072</v>
      </c>
      <c r="AG36" s="1">
        <v>5.532293051867966</v>
      </c>
      <c r="AH36" s="1">
        <v>1.6826885552663038</v>
      </c>
      <c r="AI36" s="1">
        <v>1.3228914613263345</v>
      </c>
      <c r="AJ36" s="1">
        <v>1.5497477855014981</v>
      </c>
      <c r="AK36" s="1">
        <v>1.4321687690913474</v>
      </c>
      <c r="AL36" s="1">
        <v>0</v>
      </c>
      <c r="AM36" s="1">
        <v>1.4505911596098739</v>
      </c>
      <c r="AN36" s="1">
        <v>1.8380291898524594</v>
      </c>
      <c r="AO36" s="1">
        <v>0</v>
      </c>
      <c r="AP36" s="1">
        <v>0.44274630677314547</v>
      </c>
      <c r="AQ36" s="1">
        <v>4.4129321954473584</v>
      </c>
      <c r="AR36" s="1">
        <v>4.7161536895614207</v>
      </c>
      <c r="AS36" s="1">
        <v>4.8216854752414697</v>
      </c>
      <c r="AT36" s="1">
        <v>14.188908975777649</v>
      </c>
      <c r="AU36" s="1">
        <v>6.3451008091611794</v>
      </c>
      <c r="AV36" s="1">
        <v>5.6676338227668959</v>
      </c>
      <c r="AW36" s="1">
        <v>14.132183909572035</v>
      </c>
      <c r="AX36" s="1">
        <v>2.251622054025237</v>
      </c>
      <c r="AY36" s="1">
        <v>2.322027579231531</v>
      </c>
      <c r="AZ36" s="1">
        <v>4.2636962793081032</v>
      </c>
      <c r="BA36" s="1">
        <v>0.35095856961432048</v>
      </c>
      <c r="BB36" s="1">
        <v>0.97656792044924434</v>
      </c>
      <c r="BC36" s="1">
        <v>2.5475175001557786</v>
      </c>
      <c r="BD36" s="1">
        <v>1.2311407714518079</v>
      </c>
      <c r="BE36" s="1">
        <v>1.4065852300586918</v>
      </c>
      <c r="BF36" s="1">
        <v>43.159093905995569</v>
      </c>
      <c r="BG36" s="1">
        <v>36.366976844397819</v>
      </c>
      <c r="BH36" s="1">
        <v>33.702323255656623</v>
      </c>
      <c r="BI36" s="1">
        <v>26.307136173810175</v>
      </c>
      <c r="BJ36" s="1">
        <v>26.742020729670163</v>
      </c>
      <c r="BK36" s="1">
        <v>17.900857532465857</v>
      </c>
      <c r="BL36" s="1">
        <v>3.3067836731901665</v>
      </c>
      <c r="BM36" s="1">
        <v>4.3361513706227557</v>
      </c>
      <c r="BN36" s="1">
        <v>17.14027140338095</v>
      </c>
      <c r="BO36" s="1">
        <v>3.9202916413920055</v>
      </c>
      <c r="BP36" s="1">
        <v>0.53289026082529811</v>
      </c>
      <c r="BQ36" s="1">
        <v>2.9172290352328059</v>
      </c>
      <c r="BR36" s="1">
        <v>1.5082668109613391</v>
      </c>
      <c r="BS36" s="1">
        <v>3.9519372669248867</v>
      </c>
      <c r="BT36" s="1">
        <v>4.878036671064427</v>
      </c>
      <c r="BU36" s="1">
        <v>2.7771753798613941</v>
      </c>
      <c r="BV36" s="1">
        <v>3.3576885576704423</v>
      </c>
      <c r="BW36" s="1">
        <v>4.9525147405537796E-2</v>
      </c>
      <c r="BX36" s="1">
        <v>0.10494712810916255</v>
      </c>
      <c r="BY36" s="1">
        <v>0.11410344487245916</v>
      </c>
      <c r="BZ36" s="1">
        <v>2.47019797044398</v>
      </c>
      <c r="CA36" s="1">
        <v>2.9726692691402969</v>
      </c>
      <c r="CB36" s="1">
        <v>2.1762210133840547</v>
      </c>
      <c r="CC36" s="1">
        <v>6.5895855432370887</v>
      </c>
      <c r="CD36" s="1">
        <v>2.589841163635751</v>
      </c>
      <c r="CE36" s="1">
        <v>2.84722616634112</v>
      </c>
      <c r="CF36" s="1">
        <v>32.347381274936168</v>
      </c>
      <c r="CG36" s="1">
        <v>22.737268876018149</v>
      </c>
      <c r="CH36" s="1">
        <v>20.870848429623258</v>
      </c>
      <c r="CI36" s="1">
        <v>10.35171012891772</v>
      </c>
      <c r="CJ36" s="1">
        <v>2.3553135575486475</v>
      </c>
      <c r="CK36" s="1">
        <v>1.5315540839540753</v>
      </c>
      <c r="CL36" s="1">
        <v>4.7105986694037734</v>
      </c>
      <c r="CM36" s="1">
        <v>0.3076648866593058</v>
      </c>
      <c r="CN36" s="1">
        <v>4.2330664659914765</v>
      </c>
    </row>
    <row r="37" spans="1:92" x14ac:dyDescent="0.3">
      <c r="A37" s="5" t="s">
        <v>59</v>
      </c>
      <c r="B37" s="9">
        <f t="shared" ref="B37:AC37" si="4">SUM(B34:B36)</f>
        <v>100</v>
      </c>
      <c r="C37" s="9">
        <f t="shared" si="4"/>
        <v>100.00000000000001</v>
      </c>
      <c r="D37" s="9">
        <f t="shared" si="4"/>
        <v>100</v>
      </c>
      <c r="E37" s="9">
        <f t="shared" si="4"/>
        <v>100.00000000000001</v>
      </c>
      <c r="F37" s="9">
        <f t="shared" si="4"/>
        <v>99.999999999999986</v>
      </c>
      <c r="G37" s="9">
        <f>SUM(G34:G36)</f>
        <v>100</v>
      </c>
      <c r="H37" s="9">
        <f t="shared" si="4"/>
        <v>100</v>
      </c>
      <c r="I37" s="9">
        <f t="shared" si="4"/>
        <v>100.00000000000001</v>
      </c>
      <c r="J37" s="9">
        <f t="shared" si="4"/>
        <v>100</v>
      </c>
      <c r="K37" s="9">
        <f t="shared" si="4"/>
        <v>100</v>
      </c>
      <c r="L37" s="9">
        <f t="shared" si="4"/>
        <v>100</v>
      </c>
      <c r="M37" s="9">
        <f t="shared" si="4"/>
        <v>100.00000000000001</v>
      </c>
      <c r="N37" s="9">
        <f t="shared" si="4"/>
        <v>100</v>
      </c>
      <c r="O37" s="9">
        <f t="shared" si="4"/>
        <v>100</v>
      </c>
      <c r="P37" s="9">
        <f t="shared" si="4"/>
        <v>100</v>
      </c>
      <c r="Q37" s="9">
        <f t="shared" si="4"/>
        <v>100</v>
      </c>
      <c r="R37" s="9">
        <f t="shared" si="4"/>
        <v>100.00000000000001</v>
      </c>
      <c r="S37" s="9">
        <f t="shared" si="4"/>
        <v>100</v>
      </c>
      <c r="T37" s="9">
        <f t="shared" si="4"/>
        <v>100</v>
      </c>
      <c r="U37" s="9">
        <f t="shared" si="4"/>
        <v>100.00000000000001</v>
      </c>
      <c r="V37" s="9">
        <f t="shared" si="4"/>
        <v>100</v>
      </c>
      <c r="W37" s="9">
        <f t="shared" si="4"/>
        <v>99.999999999999986</v>
      </c>
      <c r="X37" s="9">
        <f t="shared" si="4"/>
        <v>100</v>
      </c>
      <c r="Y37" s="9">
        <f t="shared" si="4"/>
        <v>100</v>
      </c>
      <c r="Z37" s="9">
        <f t="shared" si="4"/>
        <v>100</v>
      </c>
      <c r="AA37" s="9">
        <f t="shared" si="4"/>
        <v>100</v>
      </c>
      <c r="AB37" s="9">
        <f t="shared" si="4"/>
        <v>99.999999999999986</v>
      </c>
      <c r="AC37" s="9">
        <f t="shared" si="4"/>
        <v>100</v>
      </c>
      <c r="AD37" s="5"/>
      <c r="AE37" s="5">
        <v>100</v>
      </c>
      <c r="AF37" s="5">
        <v>100.00000000000001</v>
      </c>
      <c r="AG37" s="5">
        <v>100.00000000000001</v>
      </c>
      <c r="AH37" s="5">
        <v>100</v>
      </c>
      <c r="AI37" s="5">
        <v>100</v>
      </c>
      <c r="AJ37" s="5">
        <v>99.999999999999986</v>
      </c>
      <c r="AK37" s="5">
        <v>100.00000000000001</v>
      </c>
      <c r="AL37" s="5">
        <v>100</v>
      </c>
      <c r="AM37" s="5">
        <v>99.999999999999986</v>
      </c>
      <c r="AN37" s="5">
        <v>100</v>
      </c>
      <c r="AO37" s="5">
        <v>100</v>
      </c>
      <c r="AP37" s="5">
        <v>100.00000000000001</v>
      </c>
      <c r="AQ37" s="5">
        <v>99.999999999999986</v>
      </c>
      <c r="AR37" s="5">
        <v>100</v>
      </c>
      <c r="AS37" s="5">
        <v>99.999999999999986</v>
      </c>
      <c r="AT37" s="5">
        <v>100</v>
      </c>
      <c r="AU37" s="5">
        <v>100.00000000000001</v>
      </c>
      <c r="AV37" s="5">
        <v>100</v>
      </c>
      <c r="AW37" s="5">
        <v>100</v>
      </c>
      <c r="AX37" s="5">
        <v>100</v>
      </c>
      <c r="AY37" s="5">
        <v>100</v>
      </c>
      <c r="AZ37" s="5">
        <v>100</v>
      </c>
      <c r="BA37" s="5">
        <v>100</v>
      </c>
      <c r="BB37" s="5">
        <v>100</v>
      </c>
      <c r="BC37" s="5">
        <v>100</v>
      </c>
      <c r="BD37" s="5">
        <v>100</v>
      </c>
      <c r="BE37" s="5">
        <v>100.00000000000001</v>
      </c>
      <c r="BF37" s="5">
        <v>100</v>
      </c>
      <c r="BG37" s="5">
        <v>100</v>
      </c>
      <c r="BH37" s="5">
        <v>100</v>
      </c>
      <c r="BI37" s="5">
        <v>100.00000000000001</v>
      </c>
      <c r="BJ37" s="5">
        <v>100</v>
      </c>
      <c r="BK37" s="5">
        <v>100</v>
      </c>
      <c r="BL37" s="5">
        <v>100.00000000000001</v>
      </c>
      <c r="BM37" s="5">
        <v>100</v>
      </c>
      <c r="BN37" s="5">
        <v>100</v>
      </c>
      <c r="BO37" s="5">
        <v>100.00000000000001</v>
      </c>
      <c r="BP37" s="5">
        <v>99.999999999999986</v>
      </c>
      <c r="BQ37" s="5">
        <v>100.00000000000001</v>
      </c>
      <c r="BR37" s="5">
        <v>100.00000000000001</v>
      </c>
      <c r="BS37" s="5">
        <v>100</v>
      </c>
      <c r="BT37" s="5">
        <v>100</v>
      </c>
      <c r="BU37" s="5">
        <v>99.999999999999986</v>
      </c>
      <c r="BV37" s="5">
        <v>99.999999999999986</v>
      </c>
      <c r="BW37" s="5">
        <v>100</v>
      </c>
      <c r="BX37" s="5">
        <v>100</v>
      </c>
      <c r="BY37" s="5">
        <v>99.999999999999986</v>
      </c>
      <c r="BZ37" s="5">
        <v>100</v>
      </c>
      <c r="CA37" s="5">
        <v>100</v>
      </c>
      <c r="CB37" s="5">
        <v>100</v>
      </c>
      <c r="CC37" s="5">
        <v>100</v>
      </c>
      <c r="CD37" s="5">
        <v>100.00000000000001</v>
      </c>
      <c r="CE37" s="5">
        <v>99.999999999999986</v>
      </c>
      <c r="CF37" s="5">
        <v>100</v>
      </c>
      <c r="CG37" s="5">
        <v>100</v>
      </c>
      <c r="CH37" s="5">
        <v>100</v>
      </c>
      <c r="CI37" s="5">
        <v>100</v>
      </c>
      <c r="CJ37" s="5">
        <v>99.999999999999986</v>
      </c>
      <c r="CK37" s="5">
        <v>99.999999999999986</v>
      </c>
      <c r="CL37" s="5">
        <v>100.00000000000001</v>
      </c>
      <c r="CM37" s="5">
        <v>100</v>
      </c>
      <c r="CN37" s="5">
        <v>100</v>
      </c>
    </row>
    <row r="39" spans="1:92" x14ac:dyDescent="0.3">
      <c r="A39" s="1" t="s">
        <v>99</v>
      </c>
      <c r="B39" s="24">
        <f>B36+(B34/2)</f>
        <v>25.49011561034542</v>
      </c>
      <c r="C39" s="24">
        <f t="shared" ref="C39:BH39" si="5">C36+(C34/2)</f>
        <v>30.278975565744268</v>
      </c>
      <c r="D39" s="24">
        <f t="shared" si="5"/>
        <v>46.913838909584292</v>
      </c>
      <c r="E39" s="24">
        <f t="shared" si="5"/>
        <v>46.462291354031407</v>
      </c>
      <c r="F39" s="24">
        <f>F36+(F34/2)</f>
        <v>38.638830256358226</v>
      </c>
      <c r="G39" s="24">
        <f>G36+(G34/2)</f>
        <v>13.313290913740534</v>
      </c>
      <c r="H39" s="24">
        <f>H36+(H34/2)</f>
        <v>14.892956862461904</v>
      </c>
      <c r="I39" s="24">
        <f t="shared" si="5"/>
        <v>23.054260769939553</v>
      </c>
      <c r="J39" s="24">
        <f t="shared" si="5"/>
        <v>23.151761733483195</v>
      </c>
      <c r="K39" s="24">
        <f t="shared" si="5"/>
        <v>22.630064353998485</v>
      </c>
      <c r="L39" s="24">
        <f t="shared" si="5"/>
        <v>20.92608278936132</v>
      </c>
      <c r="M39" s="24">
        <f t="shared" si="5"/>
        <v>30.29818213261796</v>
      </c>
      <c r="N39" s="24">
        <f t="shared" si="5"/>
        <v>35.646442870653409</v>
      </c>
      <c r="O39" s="24">
        <f t="shared" si="5"/>
        <v>21.344830667607276</v>
      </c>
      <c r="P39" s="24">
        <f t="shared" si="5"/>
        <v>15.260384454670946</v>
      </c>
      <c r="Q39" s="24">
        <f t="shared" si="5"/>
        <v>11.207487845733125</v>
      </c>
      <c r="R39" s="24">
        <f t="shared" si="5"/>
        <v>2.4544069076709034</v>
      </c>
      <c r="S39" s="24">
        <f t="shared" si="5"/>
        <v>23.67873824148246</v>
      </c>
      <c r="T39" s="24">
        <f t="shared" si="5"/>
        <v>21.910880759451171</v>
      </c>
      <c r="U39" s="24">
        <f t="shared" si="5"/>
        <v>16.542351276499687</v>
      </c>
      <c r="V39" s="24">
        <f t="shared" si="5"/>
        <v>4.5944362333679045</v>
      </c>
      <c r="W39" s="24">
        <f t="shared" si="5"/>
        <v>4.4793514659952205</v>
      </c>
      <c r="X39" s="24">
        <f>X36+(X34/2)</f>
        <v>7.8813667932188665</v>
      </c>
      <c r="Y39" s="24">
        <f t="shared" si="5"/>
        <v>47.405140189570496</v>
      </c>
      <c r="Z39" s="24">
        <f t="shared" si="5"/>
        <v>46.90721189420843</v>
      </c>
      <c r="AA39" s="24">
        <f t="shared" si="5"/>
        <v>47.857277774657248</v>
      </c>
      <c r="AB39" s="24">
        <f t="shared" si="5"/>
        <v>0.64574498687262105</v>
      </c>
      <c r="AC39" s="24">
        <f t="shared" si="5"/>
        <v>1.5432521378252444</v>
      </c>
      <c r="AD39" s="24">
        <f t="shared" si="5"/>
        <v>0</v>
      </c>
      <c r="AE39" s="24">
        <f t="shared" si="5"/>
        <v>29.845952817113005</v>
      </c>
      <c r="AF39" s="24">
        <f t="shared" si="5"/>
        <v>30.280321861663733</v>
      </c>
      <c r="AG39" s="24">
        <f t="shared" si="5"/>
        <v>42.314190285634162</v>
      </c>
      <c r="AH39" s="24">
        <f t="shared" si="5"/>
        <v>28.071060920016361</v>
      </c>
      <c r="AI39" s="24">
        <f t="shared" si="5"/>
        <v>28.906726504525679</v>
      </c>
      <c r="AJ39" s="24">
        <f t="shared" si="5"/>
        <v>27.956292490855841</v>
      </c>
      <c r="AK39" s="24">
        <f t="shared" si="5"/>
        <v>29.141308971587229</v>
      </c>
      <c r="AL39" s="24">
        <f t="shared" si="5"/>
        <v>48.865720114632104</v>
      </c>
      <c r="AM39" s="24">
        <f t="shared" si="5"/>
        <v>34.869817390069834</v>
      </c>
      <c r="AN39" s="24">
        <f t="shared" si="5"/>
        <v>32.668660466455925</v>
      </c>
      <c r="AO39" s="24">
        <f t="shared" si="5"/>
        <v>48.753760897765432</v>
      </c>
      <c r="AP39" s="24">
        <f t="shared" si="5"/>
        <v>39.784798416262852</v>
      </c>
      <c r="AQ39" s="24">
        <f t="shared" si="5"/>
        <v>30.54155673009776</v>
      </c>
      <c r="AR39" s="24">
        <f t="shared" si="5"/>
        <v>28.078316042099569</v>
      </c>
      <c r="AS39" s="24">
        <f t="shared" si="5"/>
        <v>8.8123890575285184</v>
      </c>
      <c r="AT39" s="24">
        <f t="shared" si="5"/>
        <v>17.122917942841454</v>
      </c>
      <c r="AU39" s="24">
        <f t="shared" si="5"/>
        <v>27.266019315919756</v>
      </c>
      <c r="AV39" s="24">
        <f t="shared" si="5"/>
        <v>27.104654194835554</v>
      </c>
      <c r="AW39" s="24">
        <f t="shared" si="5"/>
        <v>18.751850534585305</v>
      </c>
      <c r="AX39" s="24">
        <f t="shared" si="5"/>
        <v>10.783520863230859</v>
      </c>
      <c r="AY39" s="24">
        <f t="shared" si="5"/>
        <v>10.940760565692802</v>
      </c>
      <c r="AZ39" s="24">
        <f t="shared" si="5"/>
        <v>25.72490500981791</v>
      </c>
      <c r="BA39" s="24">
        <f t="shared" si="5"/>
        <v>42.500968368108921</v>
      </c>
      <c r="BB39" s="24">
        <f t="shared" si="5"/>
        <v>31.299706267150164</v>
      </c>
      <c r="BC39" s="24">
        <f t="shared" si="5"/>
        <v>26.309542844592329</v>
      </c>
      <c r="BD39" s="24">
        <f t="shared" si="5"/>
        <v>34.674783262638819</v>
      </c>
      <c r="BE39" s="24">
        <f t="shared" si="5"/>
        <v>29.973173297710314</v>
      </c>
      <c r="BF39" s="24">
        <f t="shared" si="5"/>
        <v>43.199949873443664</v>
      </c>
      <c r="BG39" s="24">
        <f t="shared" si="5"/>
        <v>36.495395860568721</v>
      </c>
      <c r="BH39" s="24">
        <f t="shared" si="5"/>
        <v>33.905016319613253</v>
      </c>
      <c r="BI39" s="24">
        <f t="shared" ref="BI39:CN39" si="6">BI36+(BI34/2)</f>
        <v>27.516957294939999</v>
      </c>
      <c r="BJ39" s="24">
        <f t="shared" si="6"/>
        <v>27.780313931422505</v>
      </c>
      <c r="BK39" s="24">
        <f t="shared" si="6"/>
        <v>19.932833058491774</v>
      </c>
      <c r="BL39" s="24">
        <f t="shared" si="6"/>
        <v>33.317223120135843</v>
      </c>
      <c r="BM39" s="24">
        <f t="shared" si="6"/>
        <v>31.990152837033296</v>
      </c>
      <c r="BN39" s="24">
        <f t="shared" si="6"/>
        <v>21.196820199509503</v>
      </c>
      <c r="BO39" s="24">
        <f t="shared" si="6"/>
        <v>24.212265850347304</v>
      </c>
      <c r="BP39" s="24">
        <f t="shared" si="6"/>
        <v>33.862948952834081</v>
      </c>
      <c r="BQ39" s="24">
        <f t="shared" si="6"/>
        <v>30.678453621447041</v>
      </c>
      <c r="BR39" s="24">
        <f t="shared" si="6"/>
        <v>29.657666501477109</v>
      </c>
      <c r="BS39" s="24">
        <f t="shared" si="6"/>
        <v>27.099645582581914</v>
      </c>
      <c r="BT39" s="24">
        <f t="shared" si="6"/>
        <v>26.333676760172111</v>
      </c>
      <c r="BU39" s="24">
        <f t="shared" si="6"/>
        <v>25.954744774263879</v>
      </c>
      <c r="BV39" s="24">
        <f t="shared" si="6"/>
        <v>28.400951231860248</v>
      </c>
      <c r="BW39" s="24">
        <f t="shared" si="6"/>
        <v>43.468242354211668</v>
      </c>
      <c r="BX39" s="24">
        <f t="shared" si="6"/>
        <v>46.190262063149078</v>
      </c>
      <c r="BY39" s="24">
        <f t="shared" si="6"/>
        <v>42.608563052687799</v>
      </c>
      <c r="BZ39" s="24">
        <f t="shared" si="6"/>
        <v>3.177604728584098</v>
      </c>
      <c r="CA39" s="24">
        <f t="shared" si="6"/>
        <v>7.0390621930611363</v>
      </c>
      <c r="CB39" s="24">
        <f t="shared" si="6"/>
        <v>18.047062727758838</v>
      </c>
      <c r="CC39" s="24">
        <f t="shared" si="6"/>
        <v>24.72738213257275</v>
      </c>
      <c r="CD39" s="24">
        <f t="shared" si="6"/>
        <v>25.272905510235972</v>
      </c>
      <c r="CE39" s="24">
        <f t="shared" si="6"/>
        <v>28.088531376061617</v>
      </c>
      <c r="CF39" s="24">
        <f t="shared" si="6"/>
        <v>32.883940663595126</v>
      </c>
      <c r="CG39" s="24">
        <f t="shared" si="6"/>
        <v>23.848454266036725</v>
      </c>
      <c r="CH39" s="24">
        <f t="shared" si="6"/>
        <v>24.103578164212418</v>
      </c>
      <c r="CI39" s="24">
        <f t="shared" si="6"/>
        <v>13.547809886465554</v>
      </c>
      <c r="CJ39" s="24">
        <f t="shared" si="6"/>
        <v>23.775109927455144</v>
      </c>
      <c r="CK39" s="24">
        <f t="shared" si="6"/>
        <v>18.516382715052842</v>
      </c>
      <c r="CL39" s="24">
        <f t="shared" si="6"/>
        <v>7.1306290954505069</v>
      </c>
      <c r="CM39" s="24">
        <f t="shared" si="6"/>
        <v>39.966994266416002</v>
      </c>
      <c r="CN39" s="24">
        <f t="shared" si="6"/>
        <v>33.528051446155878</v>
      </c>
    </row>
    <row r="40" spans="1:92" x14ac:dyDescent="0.3">
      <c r="A40" s="1" t="s">
        <v>100</v>
      </c>
      <c r="B40" s="24">
        <f>B34</f>
        <v>49.119800619755566</v>
      </c>
      <c r="C40" s="24">
        <f t="shared" ref="C40:BH40" si="7">C34</f>
        <v>60.096565467474896</v>
      </c>
      <c r="D40" s="24">
        <f t="shared" si="7"/>
        <v>93.827677819168585</v>
      </c>
      <c r="E40" s="24">
        <f t="shared" si="7"/>
        <v>92.674817647427545</v>
      </c>
      <c r="F40" s="24">
        <f>F34</f>
        <v>74.657037804780913</v>
      </c>
      <c r="G40" s="24">
        <f>G34</f>
        <v>23.198253607349404</v>
      </c>
      <c r="H40" s="24">
        <f>H34</f>
        <v>28.147259443878696</v>
      </c>
      <c r="I40" s="24">
        <f t="shared" si="7"/>
        <v>1.1665299814813137</v>
      </c>
      <c r="J40" s="24">
        <f t="shared" si="7"/>
        <v>1.4729013967384128</v>
      </c>
      <c r="K40" s="24">
        <f t="shared" si="7"/>
        <v>1.2465029789734494</v>
      </c>
      <c r="L40" s="24">
        <f t="shared" si="7"/>
        <v>1.1842243210318975</v>
      </c>
      <c r="M40" s="24">
        <f t="shared" si="7"/>
        <v>54.234508205176176</v>
      </c>
      <c r="N40" s="24">
        <f t="shared" si="7"/>
        <v>65.91942404763968</v>
      </c>
      <c r="O40" s="24">
        <f t="shared" si="7"/>
        <v>33.396604776915609</v>
      </c>
      <c r="P40" s="24">
        <f t="shared" si="7"/>
        <v>1.5732518250736252</v>
      </c>
      <c r="Q40" s="24">
        <f t="shared" si="7"/>
        <v>1.5391138675437115</v>
      </c>
      <c r="R40" s="24">
        <f t="shared" si="7"/>
        <v>0.93989674731237172</v>
      </c>
      <c r="S40" s="24">
        <f t="shared" si="7"/>
        <v>43.229591793003436</v>
      </c>
      <c r="T40" s="24">
        <f t="shared" si="7"/>
        <v>39.628513440610142</v>
      </c>
      <c r="U40" s="24">
        <f t="shared" si="7"/>
        <v>27.710737699028794</v>
      </c>
      <c r="V40" s="24">
        <f t="shared" si="7"/>
        <v>1.0121180892100627</v>
      </c>
      <c r="W40" s="24">
        <f t="shared" si="7"/>
        <v>1.7460513794396046</v>
      </c>
      <c r="X40" s="24">
        <f>X34</f>
        <v>7.1287989385852608</v>
      </c>
      <c r="Y40" s="24">
        <f t="shared" si="7"/>
        <v>94.810280379140991</v>
      </c>
      <c r="Z40" s="24">
        <f t="shared" si="7"/>
        <v>92.098992018607362</v>
      </c>
      <c r="AA40" s="24">
        <f t="shared" si="7"/>
        <v>95.622413066681474</v>
      </c>
      <c r="AB40" s="24">
        <f t="shared" si="7"/>
        <v>0.62815368659966642</v>
      </c>
      <c r="AC40" s="24">
        <f t="shared" si="7"/>
        <v>2.1975869642420367</v>
      </c>
      <c r="AD40" s="24">
        <f t="shared" si="7"/>
        <v>0</v>
      </c>
      <c r="AE40" s="24">
        <f t="shared" si="7"/>
        <v>56.539139334429052</v>
      </c>
      <c r="AF40" s="24">
        <f t="shared" si="7"/>
        <v>57.769080139985654</v>
      </c>
      <c r="AG40" s="24">
        <f t="shared" si="7"/>
        <v>73.563794467532389</v>
      </c>
      <c r="AH40" s="24">
        <f t="shared" si="7"/>
        <v>52.776744729500116</v>
      </c>
      <c r="AI40" s="24">
        <f t="shared" si="7"/>
        <v>55.167670086398687</v>
      </c>
      <c r="AJ40" s="24">
        <f t="shared" si="7"/>
        <v>52.813089410708685</v>
      </c>
      <c r="AK40" s="24">
        <f t="shared" si="7"/>
        <v>55.418280404991762</v>
      </c>
      <c r="AL40" s="24">
        <f t="shared" si="7"/>
        <v>97.731440229264209</v>
      </c>
      <c r="AM40" s="24">
        <f t="shared" si="7"/>
        <v>66.838452460919925</v>
      </c>
      <c r="AN40" s="24">
        <f t="shared" si="7"/>
        <v>61.661262553206939</v>
      </c>
      <c r="AO40" s="24">
        <f t="shared" si="7"/>
        <v>97.507521795530863</v>
      </c>
      <c r="AP40" s="24">
        <f t="shared" si="7"/>
        <v>78.684104218979414</v>
      </c>
      <c r="AQ40" s="24">
        <f t="shared" si="7"/>
        <v>52.257249069300805</v>
      </c>
      <c r="AR40" s="24">
        <f t="shared" si="7"/>
        <v>46.724324705076299</v>
      </c>
      <c r="AS40" s="24">
        <f t="shared" si="7"/>
        <v>7.9814071645740965</v>
      </c>
      <c r="AT40" s="24">
        <f t="shared" si="7"/>
        <v>5.8680179341276126</v>
      </c>
      <c r="AU40" s="24">
        <f t="shared" si="7"/>
        <v>41.84183701351715</v>
      </c>
      <c r="AV40" s="24">
        <f t="shared" si="7"/>
        <v>42.874040744137318</v>
      </c>
      <c r="AW40" s="24">
        <f t="shared" si="7"/>
        <v>9.2393332500265402</v>
      </c>
      <c r="AX40" s="24">
        <f t="shared" si="7"/>
        <v>17.063797618411243</v>
      </c>
      <c r="AY40" s="24">
        <f t="shared" si="7"/>
        <v>17.237465972922543</v>
      </c>
      <c r="AZ40" s="24">
        <f t="shared" si="7"/>
        <v>42.922417461019613</v>
      </c>
      <c r="BA40" s="24">
        <f t="shared" si="7"/>
        <v>84.300019596989202</v>
      </c>
      <c r="BB40" s="24">
        <f t="shared" si="7"/>
        <v>60.646276693401838</v>
      </c>
      <c r="BC40" s="24">
        <f t="shared" si="7"/>
        <v>47.524050688873103</v>
      </c>
      <c r="BD40" s="24">
        <f t="shared" si="7"/>
        <v>66.887284982374027</v>
      </c>
      <c r="BE40" s="24">
        <f t="shared" si="7"/>
        <v>57.133176135303245</v>
      </c>
      <c r="BF40" s="24">
        <f t="shared" si="7"/>
        <v>8.1711934896183919E-2</v>
      </c>
      <c r="BG40" s="24">
        <f t="shared" si="7"/>
        <v>0.25683803234181074</v>
      </c>
      <c r="BH40" s="24">
        <f t="shared" si="7"/>
        <v>0.40538612791325568</v>
      </c>
      <c r="BI40" s="24">
        <f t="shared" ref="BI40:CN40" si="8">BI34</f>
        <v>2.4196422422596502</v>
      </c>
      <c r="BJ40" s="24">
        <f t="shared" si="8"/>
        <v>2.0765864035046868</v>
      </c>
      <c r="BK40" s="24">
        <f t="shared" si="8"/>
        <v>4.0639510520518378</v>
      </c>
      <c r="BL40" s="24">
        <f t="shared" si="8"/>
        <v>60.020878893891357</v>
      </c>
      <c r="BM40" s="24">
        <f t="shared" si="8"/>
        <v>55.308002932821083</v>
      </c>
      <c r="BN40" s="24">
        <f t="shared" si="8"/>
        <v>8.1130975922571054</v>
      </c>
      <c r="BO40" s="24">
        <f t="shared" si="8"/>
        <v>40.583948417910598</v>
      </c>
      <c r="BP40" s="24">
        <f t="shared" si="8"/>
        <v>66.660117384017568</v>
      </c>
      <c r="BQ40" s="24">
        <f t="shared" si="8"/>
        <v>55.522449172428466</v>
      </c>
      <c r="BR40" s="24">
        <f t="shared" si="8"/>
        <v>56.298799381031543</v>
      </c>
      <c r="BS40" s="24">
        <f t="shared" si="8"/>
        <v>46.295416631314055</v>
      </c>
      <c r="BT40" s="24">
        <f t="shared" si="8"/>
        <v>42.911280178215364</v>
      </c>
      <c r="BU40" s="24">
        <f t="shared" si="8"/>
        <v>46.355138788804972</v>
      </c>
      <c r="BV40" s="24">
        <f t="shared" si="8"/>
        <v>50.08652534837961</v>
      </c>
      <c r="BW40" s="24">
        <f t="shared" si="8"/>
        <v>86.837434413612257</v>
      </c>
      <c r="BX40" s="24">
        <f t="shared" si="8"/>
        <v>92.170629870079836</v>
      </c>
      <c r="BY40" s="24">
        <f t="shared" si="8"/>
        <v>84.988919215630673</v>
      </c>
      <c r="BZ40" s="24">
        <f t="shared" si="8"/>
        <v>1.4148135162802358</v>
      </c>
      <c r="CA40" s="24">
        <f t="shared" si="8"/>
        <v>8.1327858478416797</v>
      </c>
      <c r="CB40" s="24">
        <f t="shared" si="8"/>
        <v>31.741683428749567</v>
      </c>
      <c r="CC40" s="24">
        <f t="shared" si="8"/>
        <v>36.275593178671322</v>
      </c>
      <c r="CD40" s="24">
        <f t="shared" si="8"/>
        <v>45.366128693200444</v>
      </c>
      <c r="CE40" s="24">
        <f t="shared" si="8"/>
        <v>50.482610419440995</v>
      </c>
      <c r="CF40" s="24">
        <f t="shared" si="8"/>
        <v>1.0731187773179096</v>
      </c>
      <c r="CG40" s="24">
        <f t="shared" si="8"/>
        <v>2.2223707800371519</v>
      </c>
      <c r="CH40" s="24">
        <f t="shared" si="8"/>
        <v>6.4654594691783176</v>
      </c>
      <c r="CI40" s="24">
        <f t="shared" si="8"/>
        <v>6.3921995150956699</v>
      </c>
      <c r="CJ40" s="24">
        <f t="shared" si="8"/>
        <v>42.839592739812993</v>
      </c>
      <c r="CK40" s="24">
        <f t="shared" si="8"/>
        <v>33.969657262197536</v>
      </c>
      <c r="CL40" s="24">
        <f t="shared" si="8"/>
        <v>4.840060852093468</v>
      </c>
      <c r="CM40" s="24">
        <f t="shared" si="8"/>
        <v>79.318658759513397</v>
      </c>
      <c r="CN40" s="24">
        <f t="shared" si="8"/>
        <v>58.589969960328801</v>
      </c>
    </row>
    <row r="43" spans="1:92" x14ac:dyDescent="0.3">
      <c r="B43" s="1" t="s">
        <v>94</v>
      </c>
      <c r="C43" s="1" t="s">
        <v>95</v>
      </c>
    </row>
    <row r="44" spans="1:92" x14ac:dyDescent="0.3">
      <c r="A44" s="1" t="s">
        <v>96</v>
      </c>
      <c r="B44" s="1">
        <v>0</v>
      </c>
      <c r="C44" s="1">
        <v>0</v>
      </c>
    </row>
    <row r="45" spans="1:92" x14ac:dyDescent="0.3">
      <c r="A45" s="1" t="s">
        <v>97</v>
      </c>
      <c r="B45" s="1">
        <v>50</v>
      </c>
      <c r="C45" s="1">
        <v>100</v>
      </c>
    </row>
    <row r="46" spans="1:92" x14ac:dyDescent="0.3">
      <c r="A46" s="1" t="s">
        <v>98</v>
      </c>
      <c r="B46" s="1">
        <v>100</v>
      </c>
      <c r="C4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0E72-CB0E-4176-91C6-79BC6E89CE8E}">
  <dimension ref="A1:J62"/>
  <sheetViews>
    <sheetView zoomScale="85" zoomScaleNormal="85" workbookViewId="0"/>
  </sheetViews>
  <sheetFormatPr defaultRowHeight="13.2" x14ac:dyDescent="0.25"/>
  <cols>
    <col min="1" max="1" width="14.21875" style="16" customWidth="1"/>
    <col min="2" max="4" width="12.44140625" style="16" bestFit="1" customWidth="1"/>
    <col min="5" max="10" width="14.109375" style="16" bestFit="1" customWidth="1"/>
    <col min="11" max="16384" width="8.88671875" style="16"/>
  </cols>
  <sheetData>
    <row r="1" spans="1:10" ht="17.399999999999999" x14ac:dyDescent="0.25">
      <c r="A1" s="27" t="s">
        <v>114</v>
      </c>
    </row>
    <row r="2" spans="1:10" x14ac:dyDescent="0.25">
      <c r="A2" s="10" t="s">
        <v>0</v>
      </c>
      <c r="B2" s="15" t="s">
        <v>89</v>
      </c>
      <c r="C2" s="15" t="s">
        <v>89</v>
      </c>
      <c r="D2" s="15" t="s">
        <v>89</v>
      </c>
      <c r="E2" s="15" t="s">
        <v>89</v>
      </c>
      <c r="F2" s="15" t="s">
        <v>89</v>
      </c>
      <c r="G2" s="15" t="s">
        <v>89</v>
      </c>
      <c r="H2" s="15" t="s">
        <v>89</v>
      </c>
      <c r="I2" s="15" t="s">
        <v>89</v>
      </c>
      <c r="J2" s="15" t="s">
        <v>89</v>
      </c>
    </row>
    <row r="3" spans="1:10" x14ac:dyDescent="0.25">
      <c r="A3" s="1" t="s">
        <v>71</v>
      </c>
      <c r="B3" s="16" t="s">
        <v>101</v>
      </c>
      <c r="C3" s="16" t="s">
        <v>101</v>
      </c>
      <c r="D3" s="16" t="s">
        <v>101</v>
      </c>
      <c r="E3" s="16" t="s">
        <v>101</v>
      </c>
      <c r="F3" s="16" t="s">
        <v>101</v>
      </c>
      <c r="G3" s="16" t="s">
        <v>101</v>
      </c>
      <c r="H3" s="16" t="s">
        <v>101</v>
      </c>
      <c r="I3" s="16" t="s">
        <v>101</v>
      </c>
      <c r="J3" s="16" t="s">
        <v>101</v>
      </c>
    </row>
    <row r="4" spans="1:10" x14ac:dyDescent="0.25">
      <c r="A4" s="1" t="s">
        <v>72</v>
      </c>
      <c r="B4" s="16" t="s">
        <v>76</v>
      </c>
      <c r="C4" s="16" t="s">
        <v>77</v>
      </c>
      <c r="D4" s="16" t="s">
        <v>80</v>
      </c>
      <c r="E4" s="16" t="s">
        <v>79</v>
      </c>
      <c r="F4" s="16" t="s">
        <v>78</v>
      </c>
      <c r="G4" s="16" t="s">
        <v>76</v>
      </c>
      <c r="H4" s="16" t="s">
        <v>79</v>
      </c>
      <c r="I4" s="16" t="s">
        <v>79</v>
      </c>
      <c r="J4" s="16" t="s">
        <v>79</v>
      </c>
    </row>
    <row r="5" spans="1:10" ht="15.6" x14ac:dyDescent="0.25">
      <c r="A5" s="5" t="s">
        <v>73</v>
      </c>
      <c r="B5" s="17" t="s">
        <v>1</v>
      </c>
      <c r="C5" s="17" t="s">
        <v>1</v>
      </c>
      <c r="D5" s="17" t="s">
        <v>1</v>
      </c>
      <c r="E5" s="17" t="s">
        <v>1</v>
      </c>
      <c r="F5" s="17" t="s">
        <v>2</v>
      </c>
      <c r="G5" s="17" t="s">
        <v>2</v>
      </c>
      <c r="H5" s="17" t="s">
        <v>2</v>
      </c>
      <c r="I5" s="17" t="s">
        <v>117</v>
      </c>
      <c r="J5" s="17" t="s">
        <v>118</v>
      </c>
    </row>
    <row r="6" spans="1:10" x14ac:dyDescent="0.25">
      <c r="A6" s="12" t="s">
        <v>61</v>
      </c>
    </row>
    <row r="7" spans="1:10" ht="15.6" x14ac:dyDescent="0.35">
      <c r="A7" s="16" t="s">
        <v>24</v>
      </c>
      <c r="B7" s="18">
        <v>36.4</v>
      </c>
      <c r="C7" s="18">
        <v>35.96</v>
      </c>
      <c r="D7" s="18">
        <v>37.47</v>
      </c>
      <c r="E7" s="18">
        <v>36.770000000000003</v>
      </c>
      <c r="F7" s="18">
        <v>36.44</v>
      </c>
      <c r="G7" s="18">
        <v>37.89</v>
      </c>
      <c r="H7" s="18">
        <v>37.82</v>
      </c>
      <c r="I7" s="18">
        <v>38.659999999999997</v>
      </c>
      <c r="J7" s="18">
        <v>36.97</v>
      </c>
    </row>
    <row r="8" spans="1:10" ht="15.6" x14ac:dyDescent="0.35">
      <c r="A8" s="16" t="s">
        <v>25</v>
      </c>
      <c r="B8" s="18">
        <v>5.25</v>
      </c>
      <c r="C8" s="18">
        <v>5.89</v>
      </c>
      <c r="D8" s="18">
        <v>5.67</v>
      </c>
      <c r="E8" s="18">
        <v>6.18</v>
      </c>
      <c r="F8" s="18">
        <v>4.07</v>
      </c>
      <c r="G8" s="18">
        <v>5.22</v>
      </c>
      <c r="H8" s="18">
        <v>1.3105</v>
      </c>
      <c r="I8" s="18">
        <v>0.65649999999999997</v>
      </c>
      <c r="J8" s="18">
        <v>5.42</v>
      </c>
    </row>
    <row r="9" spans="1:10" ht="15.6" x14ac:dyDescent="0.35">
      <c r="A9" s="16" t="s">
        <v>26</v>
      </c>
      <c r="B9" s="18">
        <v>12.86</v>
      </c>
      <c r="C9" s="18">
        <v>13.35</v>
      </c>
      <c r="D9" s="18">
        <v>14.26</v>
      </c>
      <c r="E9" s="18">
        <v>13.83</v>
      </c>
      <c r="F9" s="18">
        <v>13.91</v>
      </c>
      <c r="G9" s="18">
        <v>14.51</v>
      </c>
      <c r="H9" s="18">
        <v>14.8</v>
      </c>
      <c r="I9" s="18">
        <v>14.57</v>
      </c>
      <c r="J9" s="18">
        <v>14.08</v>
      </c>
    </row>
    <row r="10" spans="1:10" x14ac:dyDescent="0.25">
      <c r="A10" s="16" t="s">
        <v>3</v>
      </c>
      <c r="B10" s="18">
        <v>19.600000000000001</v>
      </c>
      <c r="C10" s="18">
        <v>17.010000000000002</v>
      </c>
      <c r="D10" s="18">
        <v>18.13</v>
      </c>
      <c r="E10" s="18">
        <v>17.12</v>
      </c>
      <c r="F10" s="18">
        <v>19.760000000000002</v>
      </c>
      <c r="G10" s="18">
        <v>20.88</v>
      </c>
      <c r="H10" s="18">
        <v>17.36</v>
      </c>
      <c r="I10" s="18">
        <v>16.440000000000001</v>
      </c>
      <c r="J10" s="18">
        <v>19.62</v>
      </c>
    </row>
    <row r="11" spans="1:10" x14ac:dyDescent="0.25">
      <c r="A11" s="16" t="s">
        <v>4</v>
      </c>
      <c r="B11" s="18">
        <v>0.49759999999999999</v>
      </c>
      <c r="C11" s="18">
        <v>0.57220000000000004</v>
      </c>
      <c r="D11" s="18">
        <v>0.75</v>
      </c>
      <c r="E11" s="18">
        <v>0.5968</v>
      </c>
      <c r="F11" s="18">
        <v>0.59940000000000004</v>
      </c>
      <c r="G11" s="18">
        <v>0.45950000000000002</v>
      </c>
      <c r="H11" s="18">
        <v>0.51670000000000005</v>
      </c>
      <c r="I11" s="18">
        <v>0.495</v>
      </c>
      <c r="J11" s="18">
        <v>0.62849999999999995</v>
      </c>
    </row>
    <row r="12" spans="1:10" x14ac:dyDescent="0.25">
      <c r="A12" s="16" t="s">
        <v>5</v>
      </c>
      <c r="B12" s="18">
        <v>9.8000000000000007</v>
      </c>
      <c r="C12" s="18">
        <v>12.69</v>
      </c>
      <c r="D12" s="18">
        <v>11.84</v>
      </c>
      <c r="E12" s="18">
        <v>12.54</v>
      </c>
      <c r="F12" s="18">
        <v>11.57</v>
      </c>
      <c r="G12" s="18">
        <v>9.89</v>
      </c>
      <c r="H12" s="18">
        <v>13.91</v>
      </c>
      <c r="I12" s="18">
        <v>15.36</v>
      </c>
      <c r="J12" s="18">
        <v>10.87</v>
      </c>
    </row>
    <row r="13" spans="1:10" x14ac:dyDescent="0.25">
      <c r="A13" s="16" t="s">
        <v>6</v>
      </c>
      <c r="B13" s="18">
        <v>1.0644</v>
      </c>
      <c r="C13" s="18">
        <v>4.2000000000000003E-2</v>
      </c>
      <c r="D13" s="18">
        <v>7.5300000000000006E-2</v>
      </c>
      <c r="E13" s="18">
        <v>1.66E-2</v>
      </c>
      <c r="F13" s="18">
        <v>6.4199999999999993E-2</v>
      </c>
      <c r="G13" s="18">
        <v>5.8999999999999997E-2</v>
      </c>
      <c r="H13" s="18">
        <v>0.1057</v>
      </c>
      <c r="I13" s="18">
        <v>9.4899999999999998E-2</v>
      </c>
      <c r="J13" s="18">
        <v>3.1800000000000002E-2</v>
      </c>
    </row>
    <row r="14" spans="1:10" ht="15.6" x14ac:dyDescent="0.35">
      <c r="A14" s="16" t="s">
        <v>27</v>
      </c>
      <c r="B14" s="18">
        <v>0.31059999999999999</v>
      </c>
      <c r="C14" s="18">
        <v>0.31900000000000001</v>
      </c>
      <c r="D14" s="18">
        <v>0.19739999999999999</v>
      </c>
      <c r="E14" s="18">
        <v>0.33910000000000001</v>
      </c>
      <c r="F14" s="18">
        <v>0.11070000000000001</v>
      </c>
      <c r="G14" s="18">
        <v>0.26379999999999998</v>
      </c>
      <c r="H14" s="18">
        <v>0</v>
      </c>
      <c r="I14" s="18">
        <v>5.4000000000000003E-3</v>
      </c>
      <c r="J14" s="18">
        <v>0.16830000000000001</v>
      </c>
    </row>
    <row r="15" spans="1:10" ht="15.6" x14ac:dyDescent="0.35">
      <c r="A15" s="16" t="s">
        <v>28</v>
      </c>
      <c r="B15" s="18">
        <v>8.23</v>
      </c>
      <c r="C15" s="18">
        <v>8.8000000000000007</v>
      </c>
      <c r="D15" s="18">
        <v>8.7799999999999994</v>
      </c>
      <c r="E15" s="18">
        <v>8.92</v>
      </c>
      <c r="F15" s="18">
        <v>8.5299999999999994</v>
      </c>
      <c r="G15" s="18">
        <v>8.82</v>
      </c>
      <c r="H15" s="18">
        <v>8.1999999999999993</v>
      </c>
      <c r="I15" s="18">
        <v>7.83</v>
      </c>
      <c r="J15" s="18">
        <v>9.11</v>
      </c>
    </row>
    <row r="16" spans="1:10" x14ac:dyDescent="0.25">
      <c r="A16" s="16" t="s">
        <v>64</v>
      </c>
      <c r="B16" s="18">
        <v>0.54620000000000002</v>
      </c>
      <c r="C16" s="18">
        <v>0.80720000000000003</v>
      </c>
      <c r="D16" s="18">
        <v>0.66469999999999996</v>
      </c>
      <c r="E16" s="18">
        <v>0.65329999999999999</v>
      </c>
      <c r="F16" s="18">
        <v>0.40649999999999997</v>
      </c>
      <c r="G16" s="18">
        <v>0.44379999999999997</v>
      </c>
      <c r="H16" s="18">
        <v>0.65810000000000002</v>
      </c>
      <c r="I16" s="18">
        <v>0.91379999999999995</v>
      </c>
      <c r="J16" s="18">
        <v>0.43070000000000003</v>
      </c>
    </row>
    <row r="17" spans="1:10" x14ac:dyDescent="0.25">
      <c r="A17" s="16" t="s">
        <v>65</v>
      </c>
      <c r="B17" s="18">
        <v>0.10290000000000001</v>
      </c>
      <c r="C17" s="18">
        <v>0.15010000000000001</v>
      </c>
      <c r="D17" s="18">
        <v>0.108</v>
      </c>
      <c r="E17" s="18">
        <v>0.15340000000000001</v>
      </c>
      <c r="F17" s="18">
        <v>0.11899999999999999</v>
      </c>
      <c r="G17" s="18">
        <v>9.8299999999999998E-2</v>
      </c>
      <c r="H17" s="18">
        <v>3.4700000000000002E-2</v>
      </c>
      <c r="I17" s="18">
        <v>0</v>
      </c>
      <c r="J17" s="18">
        <v>0.12670000000000001</v>
      </c>
    </row>
    <row r="18" spans="1:10" x14ac:dyDescent="0.25">
      <c r="A18" s="16" t="s">
        <v>54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4.6600000000000003E-2</v>
      </c>
      <c r="I18" s="18">
        <v>1.43E-2</v>
      </c>
      <c r="J18" s="18">
        <v>1.4800000000000001E-2</v>
      </c>
    </row>
    <row r="19" spans="1:10" x14ac:dyDescent="0.25">
      <c r="A19" s="16" t="s">
        <v>66</v>
      </c>
      <c r="B19" s="18">
        <v>0.19650000000000001</v>
      </c>
      <c r="C19" s="18">
        <v>0.1628</v>
      </c>
      <c r="D19" s="18">
        <v>7.7799999999999994E-2</v>
      </c>
      <c r="E19" s="18">
        <v>0.1817</v>
      </c>
      <c r="F19" s="18">
        <v>0.2772</v>
      </c>
      <c r="G19" s="18">
        <v>7.7600000000000002E-2</v>
      </c>
      <c r="H19" s="18">
        <v>0.1671</v>
      </c>
      <c r="I19" s="18">
        <v>0.20169999999999999</v>
      </c>
      <c r="J19" s="18">
        <v>0.21340000000000001</v>
      </c>
    </row>
    <row r="20" spans="1:10" x14ac:dyDescent="0.25">
      <c r="A20" s="17" t="s">
        <v>23</v>
      </c>
      <c r="B20" s="19">
        <f>SUM(B7:B19)</f>
        <v>94.858200000000011</v>
      </c>
      <c r="C20" s="19">
        <f t="shared" ref="C20:J20" si="0">SUM(C7:C19)</f>
        <v>95.753299999999996</v>
      </c>
      <c r="D20" s="19">
        <f t="shared" si="0"/>
        <v>98.023200000000003</v>
      </c>
      <c r="E20" s="19">
        <f>SUM(E7:E19)</f>
        <v>97.300900000000013</v>
      </c>
      <c r="F20" s="19">
        <f t="shared" si="0"/>
        <v>95.856999999999985</v>
      </c>
      <c r="G20" s="19">
        <f>SUM(G7:G19)</f>
        <v>98.611999999999995</v>
      </c>
      <c r="H20" s="19">
        <f>SUM(H7:H19)</f>
        <v>94.929400000000001</v>
      </c>
      <c r="I20" s="19">
        <f t="shared" si="0"/>
        <v>95.241599999999991</v>
      </c>
      <c r="J20" s="19">
        <f t="shared" si="0"/>
        <v>97.684200000000004</v>
      </c>
    </row>
    <row r="21" spans="1:10" x14ac:dyDescent="0.25">
      <c r="A21" s="12" t="s">
        <v>70</v>
      </c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16" t="s">
        <v>8</v>
      </c>
      <c r="B22" s="20">
        <v>5.6955129353155254</v>
      </c>
      <c r="C22" s="20">
        <v>5.5485988825542618</v>
      </c>
      <c r="D22" s="20">
        <v>5.6129297677030729</v>
      </c>
      <c r="E22" s="20">
        <v>5.5527120231745739</v>
      </c>
      <c r="F22" s="20">
        <v>5.6157644675781029</v>
      </c>
      <c r="G22" s="20">
        <v>5.668822227918235</v>
      </c>
      <c r="H22" s="20">
        <v>5.7874094448862605</v>
      </c>
      <c r="I22" s="20">
        <v>5.8737341245130823</v>
      </c>
      <c r="J22" s="20">
        <v>5.5952364703401436</v>
      </c>
    </row>
    <row r="23" spans="1:10" ht="15.6" x14ac:dyDescent="0.25">
      <c r="A23" s="16" t="s">
        <v>84</v>
      </c>
      <c r="B23" s="20">
        <v>2.3044870646844746</v>
      </c>
      <c r="C23" s="20">
        <v>2.4282866856867118</v>
      </c>
      <c r="D23" s="20">
        <v>2.3870702322969271</v>
      </c>
      <c r="E23" s="20">
        <v>2.4472879768254261</v>
      </c>
      <c r="F23" s="20">
        <v>2.3842355324218971</v>
      </c>
      <c r="G23" s="20">
        <v>2.331177772081765</v>
      </c>
      <c r="H23" s="20">
        <v>2.2125905551137395</v>
      </c>
      <c r="I23" s="20">
        <v>2.1262658754869177</v>
      </c>
      <c r="J23" s="20">
        <v>2.4047635296598564</v>
      </c>
    </row>
    <row r="24" spans="1:10" ht="15.6" x14ac:dyDescent="0.25">
      <c r="A24" s="16" t="s">
        <v>81</v>
      </c>
      <c r="B24" s="20">
        <v>0</v>
      </c>
      <c r="C24" s="20">
        <v>2.3114431759026388E-2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</row>
    <row r="25" spans="1:10" x14ac:dyDescent="0.25">
      <c r="A25" s="16" t="s">
        <v>59</v>
      </c>
      <c r="B25" s="20">
        <v>8</v>
      </c>
      <c r="C25" s="20">
        <v>8</v>
      </c>
      <c r="D25" s="20">
        <v>8</v>
      </c>
      <c r="E25" s="20">
        <v>8</v>
      </c>
      <c r="F25" s="20">
        <v>8</v>
      </c>
      <c r="G25" s="20">
        <v>8</v>
      </c>
      <c r="H25" s="20">
        <v>8</v>
      </c>
      <c r="I25" s="20">
        <v>8</v>
      </c>
      <c r="J25" s="20">
        <v>8</v>
      </c>
    </row>
    <row r="26" spans="1:10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15.6" x14ac:dyDescent="0.25">
      <c r="A27" s="16" t="s">
        <v>85</v>
      </c>
      <c r="B27" s="20">
        <v>6.7582784756818892E-2</v>
      </c>
      <c r="C27" s="20">
        <v>0</v>
      </c>
      <c r="D27" s="20">
        <v>0.13107333185525194</v>
      </c>
      <c r="E27" s="20">
        <v>1.4715980481015301E-2</v>
      </c>
      <c r="F27" s="20">
        <v>0.14280781855638969</v>
      </c>
      <c r="G27" s="20">
        <v>0.22794246389436568</v>
      </c>
      <c r="H27" s="20">
        <v>0.45721385123314651</v>
      </c>
      <c r="I27" s="20">
        <v>0.48329259491005949</v>
      </c>
      <c r="J27" s="20">
        <v>0.10727731114500649</v>
      </c>
    </row>
    <row r="28" spans="1:10" x14ac:dyDescent="0.25">
      <c r="A28" s="16" t="s">
        <v>68</v>
      </c>
      <c r="B28" s="20">
        <v>0.61790596196259728</v>
      </c>
      <c r="C28" s="20">
        <v>0.68361339692691714</v>
      </c>
      <c r="D28" s="20">
        <v>0.63888191879827394</v>
      </c>
      <c r="E28" s="20">
        <v>0.70199112092773974</v>
      </c>
      <c r="F28" s="20">
        <v>0.47179849246318134</v>
      </c>
      <c r="G28" s="20">
        <v>0.58744925709775175</v>
      </c>
      <c r="H28" s="20">
        <v>0.15084514359390586</v>
      </c>
      <c r="I28" s="20">
        <v>7.5027208513973709E-2</v>
      </c>
      <c r="J28" s="20">
        <v>0.61702094279075326</v>
      </c>
    </row>
    <row r="29" spans="1:10" ht="15.6" x14ac:dyDescent="0.25">
      <c r="A29" s="16" t="s">
        <v>82</v>
      </c>
      <c r="B29" s="20">
        <v>2.564949362515935</v>
      </c>
      <c r="C29" s="20">
        <v>2.1720104172300982</v>
      </c>
      <c r="D29" s="20">
        <v>2.2714071289266098</v>
      </c>
      <c r="E29" s="20">
        <v>2.1622531894284518</v>
      </c>
      <c r="F29" s="20">
        <v>2.5468814013596321</v>
      </c>
      <c r="G29" s="20">
        <v>2.612702689622695</v>
      </c>
      <c r="H29" s="20">
        <v>2.2217933903269462</v>
      </c>
      <c r="I29" s="20">
        <v>2.0890340228634896</v>
      </c>
      <c r="J29" s="20">
        <v>2.4834719755988206</v>
      </c>
    </row>
    <row r="30" spans="1:10" x14ac:dyDescent="0.25">
      <c r="A30" s="16" t="s">
        <v>11</v>
      </c>
      <c r="B30" s="20">
        <v>6.5948142866557799E-2</v>
      </c>
      <c r="C30" s="20">
        <v>7.4782889220032372E-2</v>
      </c>
      <c r="D30" s="20">
        <v>9.516076351941824E-2</v>
      </c>
      <c r="E30" s="20">
        <v>7.6336294489389209E-2</v>
      </c>
      <c r="F30" s="20">
        <v>7.8241648912742559E-2</v>
      </c>
      <c r="G30" s="20">
        <v>5.8229691317724507E-2</v>
      </c>
      <c r="H30" s="20">
        <v>6.6971786684516713E-2</v>
      </c>
      <c r="I30" s="20">
        <v>6.3701311381199444E-2</v>
      </c>
      <c r="J30" s="20">
        <v>8.0568451500587418E-2</v>
      </c>
    </row>
    <row r="31" spans="1:10" x14ac:dyDescent="0.25">
      <c r="A31" s="16" t="s">
        <v>12</v>
      </c>
      <c r="B31" s="20">
        <v>2.2859582198470392</v>
      </c>
      <c r="C31" s="20">
        <v>2.91901295945818</v>
      </c>
      <c r="D31" s="20">
        <v>2.6440421331242416</v>
      </c>
      <c r="E31" s="20">
        <v>2.8230580668516492</v>
      </c>
      <c r="F31" s="20">
        <v>2.6581202824591768</v>
      </c>
      <c r="G31" s="20">
        <v>2.2058464525874197</v>
      </c>
      <c r="H31" s="20">
        <v>3.1732228154373168</v>
      </c>
      <c r="I31" s="20">
        <v>3.478999803619939</v>
      </c>
      <c r="J31" s="20">
        <v>2.4525015654758975</v>
      </c>
    </row>
    <row r="32" spans="1:10" x14ac:dyDescent="0.25">
      <c r="A32" s="16" t="s">
        <v>59</v>
      </c>
      <c r="B32" s="20">
        <v>5.6023444719489479</v>
      </c>
      <c r="C32" s="20">
        <v>5.8494196628352277</v>
      </c>
      <c r="D32" s="20">
        <v>5.7805652762237951</v>
      </c>
      <c r="E32" s="20">
        <v>5.7783546521782458</v>
      </c>
      <c r="F32" s="20">
        <v>5.8978496437511225</v>
      </c>
      <c r="G32" s="20">
        <v>5.692170554519957</v>
      </c>
      <c r="H32" s="20">
        <v>6.0700469872758323</v>
      </c>
      <c r="I32" s="20">
        <v>6.1900549412886612</v>
      </c>
      <c r="J32" s="20">
        <v>5.7408402465110653</v>
      </c>
    </row>
    <row r="33" spans="1:10" x14ac:dyDescent="0.25"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25">
      <c r="A34" s="16" t="s">
        <v>13</v>
      </c>
      <c r="B34" s="20">
        <v>0.17844237680975994</v>
      </c>
      <c r="C34" s="20">
        <v>6.9434387999980935E-3</v>
      </c>
      <c r="D34" s="20">
        <v>1.2085442759469782E-2</v>
      </c>
      <c r="E34" s="20">
        <v>2.6858470858757899E-3</v>
      </c>
      <c r="F34" s="20">
        <v>1.0600521200430424E-2</v>
      </c>
      <c r="G34" s="20">
        <v>9.4576212716136789E-3</v>
      </c>
      <c r="H34" s="20">
        <v>1.7330031257857537E-2</v>
      </c>
      <c r="I34" s="20">
        <v>1.5448286725294276E-2</v>
      </c>
      <c r="J34" s="20">
        <v>5.1565328607458072E-3</v>
      </c>
    </row>
    <row r="35" spans="1:10" x14ac:dyDescent="0.25">
      <c r="A35" s="16" t="s">
        <v>55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2.7944165496975853E-3</v>
      </c>
      <c r="I35" s="20">
        <v>8.5139484405999887E-4</v>
      </c>
      <c r="J35" s="20">
        <v>8.7775488349280107E-4</v>
      </c>
    </row>
    <row r="36" spans="1:10" x14ac:dyDescent="0.25">
      <c r="A36" s="16" t="s">
        <v>14</v>
      </c>
      <c r="B36" s="20">
        <v>9.4235219607609874E-2</v>
      </c>
      <c r="C36" s="20">
        <v>9.5440930926465814E-2</v>
      </c>
      <c r="D36" s="20">
        <v>5.7336793264316406E-2</v>
      </c>
      <c r="E36" s="20">
        <v>9.9293231973954496E-2</v>
      </c>
      <c r="F36" s="20">
        <v>3.3079464763141476E-2</v>
      </c>
      <c r="G36" s="20">
        <v>7.6528528110147737E-2</v>
      </c>
      <c r="H36" s="20">
        <v>0</v>
      </c>
      <c r="I36" s="20">
        <v>1.590840105212253E-3</v>
      </c>
      <c r="J36" s="20">
        <v>4.9389365612558196E-2</v>
      </c>
    </row>
    <row r="37" spans="1:10" x14ac:dyDescent="0.25">
      <c r="A37" s="16" t="s">
        <v>15</v>
      </c>
      <c r="B37" s="20">
        <v>1.6428417906829305</v>
      </c>
      <c r="C37" s="20">
        <v>1.7322507856942457</v>
      </c>
      <c r="D37" s="20">
        <v>1.6778953819141529</v>
      </c>
      <c r="E37" s="20">
        <v>1.7184655205716446</v>
      </c>
      <c r="F37" s="20">
        <v>1.6770422164931398</v>
      </c>
      <c r="G37" s="20">
        <v>1.6834540453004507</v>
      </c>
      <c r="H37" s="20">
        <v>1.6008144077305395</v>
      </c>
      <c r="I37" s="20">
        <v>1.5176745253228738</v>
      </c>
      <c r="J37" s="20">
        <v>1.7589432185350229</v>
      </c>
    </row>
    <row r="38" spans="1:10" x14ac:dyDescent="0.25">
      <c r="A38" s="16" t="s">
        <v>59</v>
      </c>
      <c r="B38" s="20">
        <v>1.9155193871003002</v>
      </c>
      <c r="C38" s="20">
        <v>1.8346351554207097</v>
      </c>
      <c r="D38" s="20">
        <v>1.747317617937939</v>
      </c>
      <c r="E38" s="20">
        <v>1.8204445996314749</v>
      </c>
      <c r="F38" s="20">
        <v>1.7207222024567117</v>
      </c>
      <c r="G38" s="20">
        <v>1.769440194682212</v>
      </c>
      <c r="H38" s="20">
        <v>1.6209388555380946</v>
      </c>
      <c r="I38" s="20">
        <v>1.5355650469974405</v>
      </c>
      <c r="J38" s="20">
        <v>1.8143668718918198</v>
      </c>
    </row>
    <row r="39" spans="1:10" x14ac:dyDescent="0.25">
      <c r="B39" s="20"/>
      <c r="C39" s="20"/>
      <c r="D39" s="20"/>
      <c r="E39" s="20"/>
      <c r="F39" s="20"/>
      <c r="G39" s="20"/>
      <c r="H39" s="20"/>
      <c r="I39" s="20"/>
      <c r="J39" s="20"/>
    </row>
    <row r="40" spans="1:10" x14ac:dyDescent="0.25">
      <c r="A40" s="16" t="s">
        <v>64</v>
      </c>
      <c r="B40" s="20">
        <v>0.27027086602051903</v>
      </c>
      <c r="C40" s="20">
        <v>0.3938772334185745</v>
      </c>
      <c r="D40" s="20">
        <v>0.31488188189590627</v>
      </c>
      <c r="E40" s="20">
        <v>0.31198970063235509</v>
      </c>
      <c r="F40" s="20">
        <v>0.19811034067555022</v>
      </c>
      <c r="G40" s="20">
        <v>0.20997694319784815</v>
      </c>
      <c r="H40" s="20">
        <v>0.31847155875628252</v>
      </c>
      <c r="I40" s="20">
        <v>0.43905574759519983</v>
      </c>
      <c r="J40" s="20">
        <v>0.20613889584765002</v>
      </c>
    </row>
    <row r="41" spans="1:10" x14ac:dyDescent="0.25">
      <c r="A41" s="16" t="s">
        <v>65</v>
      </c>
      <c r="B41" s="20">
        <v>2.7287485784977757E-2</v>
      </c>
      <c r="C41" s="20">
        <v>3.9251931121669019E-2</v>
      </c>
      <c r="D41" s="20">
        <v>2.741866840396668E-2</v>
      </c>
      <c r="E41" s="20">
        <v>3.9260295952566512E-2</v>
      </c>
      <c r="F41" s="20">
        <v>3.1080941544694575E-2</v>
      </c>
      <c r="G41" s="20">
        <v>2.4925187803981567E-2</v>
      </c>
      <c r="H41" s="20">
        <v>8.9993024482452905E-3</v>
      </c>
      <c r="I41" s="20">
        <v>0</v>
      </c>
      <c r="J41" s="20">
        <v>3.2498423877196411E-2</v>
      </c>
    </row>
    <row r="42" spans="1:10" x14ac:dyDescent="0.25">
      <c r="A42" s="16" t="s">
        <v>67</v>
      </c>
      <c r="B42" s="20">
        <v>3.7024416481945033</v>
      </c>
      <c r="C42" s="20">
        <v>3.5668708354597563</v>
      </c>
      <c r="D42" s="20">
        <v>3.6576994497001269</v>
      </c>
      <c r="E42" s="20">
        <v>3.6487500034150786</v>
      </c>
      <c r="F42" s="20">
        <v>3.7708087177797553</v>
      </c>
      <c r="G42" s="20">
        <v>3.7650978689981702</v>
      </c>
      <c r="H42" s="20">
        <v>3.6725291387954719</v>
      </c>
      <c r="I42" s="20">
        <v>3.5609442524048003</v>
      </c>
      <c r="J42" s="20">
        <v>3.7613626802751536</v>
      </c>
    </row>
    <row r="43" spans="1:10" x14ac:dyDescent="0.25">
      <c r="A43" s="16" t="s">
        <v>59</v>
      </c>
      <c r="B43" s="20">
        <v>4</v>
      </c>
      <c r="C43" s="20">
        <v>4</v>
      </c>
      <c r="D43" s="20">
        <v>4</v>
      </c>
      <c r="E43" s="20">
        <v>4</v>
      </c>
      <c r="F43" s="20">
        <v>4</v>
      </c>
      <c r="G43" s="20">
        <v>4</v>
      </c>
      <c r="H43" s="20">
        <v>4</v>
      </c>
      <c r="I43" s="20">
        <v>4</v>
      </c>
      <c r="J43" s="20">
        <v>4</v>
      </c>
    </row>
    <row r="44" spans="1:10" x14ac:dyDescent="0.25">
      <c r="B44" s="20"/>
      <c r="C44" s="20"/>
      <c r="D44" s="20"/>
      <c r="E44" s="20"/>
      <c r="F44" s="20"/>
      <c r="G44" s="20"/>
      <c r="H44" s="20"/>
      <c r="I44" s="20"/>
      <c r="J44" s="20"/>
    </row>
    <row r="45" spans="1:10" x14ac:dyDescent="0.25">
      <c r="A45" s="5" t="s">
        <v>83</v>
      </c>
      <c r="B45" s="21">
        <v>44.119115974995736</v>
      </c>
      <c r="C45" s="21">
        <v>44.426185725740233</v>
      </c>
      <c r="D45" s="21">
        <v>44.330215107540397</v>
      </c>
      <c r="E45" s="21">
        <v>44.348564149499026</v>
      </c>
      <c r="F45" s="21">
        <v>44.218590761019811</v>
      </c>
      <c r="G45" s="21">
        <v>44.225444509730224</v>
      </c>
      <c r="H45" s="21">
        <v>44.310140829946675</v>
      </c>
      <c r="I45" s="21">
        <v>44.423607460869903</v>
      </c>
      <c r="J45" s="21">
        <v>44.233480786864099</v>
      </c>
    </row>
    <row r="46" spans="1:10" x14ac:dyDescent="0.25">
      <c r="A46" s="12" t="s">
        <v>63</v>
      </c>
    </row>
    <row r="47" spans="1:10" x14ac:dyDescent="0.25">
      <c r="A47" s="1" t="s">
        <v>12</v>
      </c>
      <c r="B47" s="22">
        <f>(B31*100)/(B23+B27+B29+B30+B31)</f>
        <v>31.362073825953086</v>
      </c>
      <c r="C47" s="22">
        <f t="shared" ref="C47:J47" si="1">(C31*100)/(C23+C27+C29+C30+C31)</f>
        <v>38.437940884633051</v>
      </c>
      <c r="D47" s="22">
        <f t="shared" si="1"/>
        <v>35.11925449032681</v>
      </c>
      <c r="E47" s="22">
        <f>(E31*100)/(E23+E27+E29+E30+E31)</f>
        <v>37.522445900389755</v>
      </c>
      <c r="F47" s="22">
        <f t="shared" si="1"/>
        <v>34.033581481756649</v>
      </c>
      <c r="G47" s="22">
        <f>(G31*100)/(G23+G27+G29+G30+G31)</f>
        <v>29.664825086639674</v>
      </c>
      <c r="H47" s="22">
        <f>(H31*100)/(H23+H27+H29+H30+H31)</f>
        <v>39.022427772593872</v>
      </c>
      <c r="I47" s="22">
        <f t="shared" si="1"/>
        <v>42.214244134347609</v>
      </c>
      <c r="J47" s="22">
        <f t="shared" si="1"/>
        <v>32.575872773850826</v>
      </c>
    </row>
    <row r="48" spans="1:10" ht="15.6" x14ac:dyDescent="0.25">
      <c r="A48" s="1" t="s">
        <v>86</v>
      </c>
      <c r="B48" s="22">
        <f>((B29+B30)*100)/(B23+B27+B29+B30+B31)</f>
        <v>36.094448741868334</v>
      </c>
      <c r="C48" s="22">
        <f t="shared" ref="C48:J48" si="2">((C29+C30)*100)/(C23+C27+C29+C30+C31)</f>
        <v>29.586065390182323</v>
      </c>
      <c r="D48" s="22">
        <f t="shared" si="2"/>
        <v>31.43372756516624</v>
      </c>
      <c r="E48" s="22">
        <f>((E29+E30)*100)/(E23+E27+E29+E30+E31)</f>
        <v>29.754029429924103</v>
      </c>
      <c r="F48" s="22">
        <f t="shared" si="2"/>
        <v>33.611097218078775</v>
      </c>
      <c r="G48" s="22">
        <f>((G29+G30)*100)/(G23+G27+G29+G30+G31)</f>
        <v>35.919427576611675</v>
      </c>
      <c r="H48" s="22">
        <f>((H29+H30)*100)/(H23+H27+H29+H30+H31)</f>
        <v>28.145887951473455</v>
      </c>
      <c r="I48" s="22">
        <f t="shared" si="2"/>
        <v>26.121327992569615</v>
      </c>
      <c r="J48" s="22">
        <f t="shared" si="2"/>
        <v>34.057411385991358</v>
      </c>
    </row>
    <row r="49" spans="1:10" x14ac:dyDescent="0.25">
      <c r="A49" s="1" t="s">
        <v>9</v>
      </c>
      <c r="B49" s="22">
        <f>((B23+B27)*100)/(B23+B27+B29+B30+B31)</f>
        <v>32.543477432178591</v>
      </c>
      <c r="C49" s="22">
        <f t="shared" ref="C49:J49" si="3">((C23+C27)*100)/(C23+C27+C29+C30+C31)</f>
        <v>31.975993725184619</v>
      </c>
      <c r="D49" s="22">
        <f t="shared" si="3"/>
        <v>33.447017944506953</v>
      </c>
      <c r="E49" s="22">
        <f>((E23+E27)*100)/(E23+E27+E29+E30+E31)</f>
        <v>32.723524669686149</v>
      </c>
      <c r="F49" s="22">
        <f t="shared" si="3"/>
        <v>32.355321300164576</v>
      </c>
      <c r="G49" s="22">
        <f>((G23+G27)*100)/(G23+G27+G29+G30+G31)</f>
        <v>34.415747336748659</v>
      </c>
      <c r="H49" s="22">
        <f>((H23+H27)*100)/(H23+H27+H29+H30+H31)</f>
        <v>32.831684275932695</v>
      </c>
      <c r="I49" s="22">
        <f t="shared" si="3"/>
        <v>31.664427873082783</v>
      </c>
      <c r="J49" s="22">
        <f t="shared" si="3"/>
        <v>33.366715840157816</v>
      </c>
    </row>
    <row r="50" spans="1:10" x14ac:dyDescent="0.25">
      <c r="A50" s="5" t="s">
        <v>59</v>
      </c>
      <c r="B50" s="23">
        <f>SUM(B47:B49)</f>
        <v>100.00000000000001</v>
      </c>
      <c r="C50" s="23">
        <f t="shared" ref="C50:J50" si="4">SUM(C47:C49)</f>
        <v>100</v>
      </c>
      <c r="D50" s="23">
        <f t="shared" si="4"/>
        <v>100</v>
      </c>
      <c r="E50" s="23">
        <f>SUM(E47:E49)</f>
        <v>100</v>
      </c>
      <c r="F50" s="23">
        <f t="shared" si="4"/>
        <v>100</v>
      </c>
      <c r="G50" s="23">
        <f>SUM(G47:G49)</f>
        <v>100</v>
      </c>
      <c r="H50" s="23">
        <f>SUM(H47:H49)</f>
        <v>100.00000000000003</v>
      </c>
      <c r="I50" s="23">
        <f t="shared" si="4"/>
        <v>100.00000000000001</v>
      </c>
      <c r="J50" s="23">
        <f t="shared" si="4"/>
        <v>100</v>
      </c>
    </row>
    <row r="51" spans="1:10" ht="15.6" x14ac:dyDescent="0.25">
      <c r="A51" s="6" t="s">
        <v>119</v>
      </c>
    </row>
    <row r="53" spans="1:10" x14ac:dyDescent="0.25">
      <c r="A53" s="1" t="s">
        <v>99</v>
      </c>
      <c r="B53" s="22">
        <f>B48+(B49/2)</f>
        <v>52.366187457957629</v>
      </c>
      <c r="C53" s="22">
        <f t="shared" ref="C53:J53" si="5">C48+(C49/2)</f>
        <v>45.574062252774631</v>
      </c>
      <c r="D53" s="22">
        <f t="shared" si="5"/>
        <v>48.15723653741972</v>
      </c>
      <c r="E53" s="22">
        <f>E48+(E49/2)</f>
        <v>46.115791764767181</v>
      </c>
      <c r="F53" s="22">
        <f t="shared" si="5"/>
        <v>49.788757868161063</v>
      </c>
      <c r="G53" s="22">
        <f>G48+(G49/2)</f>
        <v>53.127301244986</v>
      </c>
      <c r="H53" s="22">
        <f>H48+(H49/2)</f>
        <v>44.561730089439806</v>
      </c>
      <c r="I53" s="22">
        <f t="shared" si="5"/>
        <v>41.953541929111005</v>
      </c>
      <c r="J53" s="22">
        <f t="shared" si="5"/>
        <v>50.740769306070263</v>
      </c>
    </row>
    <row r="54" spans="1:10" x14ac:dyDescent="0.25">
      <c r="A54" s="1" t="s">
        <v>100</v>
      </c>
      <c r="B54" s="22">
        <f>B49</f>
        <v>32.543477432178591</v>
      </c>
      <c r="C54" s="22">
        <f t="shared" ref="C54:J54" si="6">C49</f>
        <v>31.975993725184619</v>
      </c>
      <c r="D54" s="22">
        <f t="shared" si="6"/>
        <v>33.447017944506953</v>
      </c>
      <c r="E54" s="22">
        <f>E49</f>
        <v>32.723524669686149</v>
      </c>
      <c r="F54" s="22">
        <f t="shared" si="6"/>
        <v>32.355321300164576</v>
      </c>
      <c r="G54" s="22">
        <f>G49</f>
        <v>34.415747336748659</v>
      </c>
      <c r="H54" s="22">
        <f>H49</f>
        <v>32.831684275932695</v>
      </c>
      <c r="I54" s="22">
        <f t="shared" si="6"/>
        <v>31.664427873082783</v>
      </c>
      <c r="J54" s="22">
        <f t="shared" si="6"/>
        <v>33.366715840157816</v>
      </c>
    </row>
    <row r="58" spans="1:10" x14ac:dyDescent="0.25">
      <c r="A58" s="1"/>
      <c r="B58" s="1"/>
      <c r="C58" s="1"/>
    </row>
    <row r="59" spans="1:10" x14ac:dyDescent="0.25">
      <c r="A59" s="1"/>
      <c r="B59" s="1" t="s">
        <v>94</v>
      </c>
      <c r="C59" s="1" t="s">
        <v>95</v>
      </c>
    </row>
    <row r="60" spans="1:10" x14ac:dyDescent="0.25">
      <c r="A60" s="1" t="s">
        <v>96</v>
      </c>
      <c r="B60" s="1">
        <v>0</v>
      </c>
      <c r="C60" s="1">
        <v>0</v>
      </c>
    </row>
    <row r="61" spans="1:10" x14ac:dyDescent="0.25">
      <c r="A61" s="1" t="s">
        <v>97</v>
      </c>
      <c r="B61" s="1">
        <v>50</v>
      </c>
      <c r="C61" s="1">
        <v>100</v>
      </c>
    </row>
    <row r="62" spans="1:10" x14ac:dyDescent="0.25">
      <c r="A62" s="1" t="s">
        <v>98</v>
      </c>
      <c r="B62" s="1">
        <v>100</v>
      </c>
      <c r="C62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DB90-9495-44C6-B89B-15157B8C7568}">
  <dimension ref="A1:G31"/>
  <sheetViews>
    <sheetView workbookViewId="0">
      <selection activeCell="B17" sqref="B17"/>
    </sheetView>
  </sheetViews>
  <sheetFormatPr defaultRowHeight="13.2" x14ac:dyDescent="0.3"/>
  <cols>
    <col min="1" max="7" width="18.109375" style="1" customWidth="1"/>
    <col min="8" max="16384" width="8.88671875" style="1"/>
  </cols>
  <sheetData>
    <row r="1" spans="1:7" ht="17.399999999999999" x14ac:dyDescent="0.3">
      <c r="A1" s="27" t="s">
        <v>115</v>
      </c>
      <c r="B1" s="5"/>
      <c r="C1" s="5"/>
      <c r="D1" s="5"/>
      <c r="E1" s="5"/>
      <c r="F1" s="5"/>
      <c r="G1" s="5"/>
    </row>
    <row r="2" spans="1:7" x14ac:dyDescent="0.3">
      <c r="A2" s="10" t="s">
        <v>0</v>
      </c>
      <c r="B2" s="1" t="s">
        <v>89</v>
      </c>
      <c r="C2" s="1" t="s">
        <v>89</v>
      </c>
      <c r="D2" s="1" t="s">
        <v>89</v>
      </c>
      <c r="E2" s="1" t="s">
        <v>90</v>
      </c>
      <c r="F2" s="1" t="s">
        <v>90</v>
      </c>
      <c r="G2" s="1" t="s">
        <v>90</v>
      </c>
    </row>
    <row r="3" spans="1:7" x14ac:dyDescent="0.3">
      <c r="A3" s="1" t="s">
        <v>71</v>
      </c>
      <c r="B3" s="1" t="s">
        <v>101</v>
      </c>
      <c r="C3" s="1" t="s">
        <v>101</v>
      </c>
      <c r="D3" s="1" t="s">
        <v>101</v>
      </c>
      <c r="E3" s="1" t="s">
        <v>106</v>
      </c>
      <c r="F3" s="1" t="s">
        <v>106</v>
      </c>
      <c r="G3" s="1" t="s">
        <v>106</v>
      </c>
    </row>
    <row r="4" spans="1:7" x14ac:dyDescent="0.3">
      <c r="A4" s="1" t="s">
        <v>72</v>
      </c>
      <c r="B4" s="1" t="s">
        <v>103</v>
      </c>
      <c r="C4" s="1" t="s">
        <v>104</v>
      </c>
      <c r="D4" s="1" t="s">
        <v>105</v>
      </c>
      <c r="E4" s="1" t="s">
        <v>103</v>
      </c>
      <c r="F4" s="1" t="s">
        <v>104</v>
      </c>
      <c r="G4" s="1" t="s">
        <v>104</v>
      </c>
    </row>
    <row r="5" spans="1:7" ht="15.6" x14ac:dyDescent="0.3">
      <c r="A5" s="5" t="s">
        <v>73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2</v>
      </c>
    </row>
    <row r="6" spans="1:7" x14ac:dyDescent="0.3">
      <c r="A6" s="1" t="s">
        <v>107</v>
      </c>
      <c r="B6" s="3">
        <v>0.95009999999999994</v>
      </c>
      <c r="C6" s="3">
        <v>0.23319999999999999</v>
      </c>
      <c r="D6" s="3">
        <v>0.27889999999999998</v>
      </c>
      <c r="E6" s="3">
        <v>0.4032</v>
      </c>
      <c r="F6" s="3">
        <v>0.34350000000000003</v>
      </c>
      <c r="G6" s="3">
        <v>0.40160000000000001</v>
      </c>
    </row>
    <row r="7" spans="1:7" x14ac:dyDescent="0.3">
      <c r="A7" s="1" t="s">
        <v>108</v>
      </c>
      <c r="B7" s="3">
        <v>9.84</v>
      </c>
      <c r="C7" s="3">
        <v>5.0599999999999996</v>
      </c>
      <c r="D7" s="3">
        <v>10.1</v>
      </c>
      <c r="E7" s="3">
        <v>2.74</v>
      </c>
      <c r="F7" s="3">
        <v>3.52</v>
      </c>
      <c r="G7" s="3">
        <v>1.5737000000000001</v>
      </c>
    </row>
    <row r="8" spans="1:7" x14ac:dyDescent="0.3">
      <c r="A8" s="1" t="s">
        <v>109</v>
      </c>
      <c r="B8" s="3">
        <v>1.0086999999999999</v>
      </c>
      <c r="C8" s="3">
        <v>0.4919</v>
      </c>
      <c r="D8" s="3">
        <v>0.76459999999999995</v>
      </c>
      <c r="E8" s="3">
        <v>0.16320000000000001</v>
      </c>
      <c r="F8" s="3">
        <v>0.11899999999999999</v>
      </c>
      <c r="G8" s="3">
        <v>0.1198</v>
      </c>
    </row>
    <row r="9" spans="1:7" x14ac:dyDescent="0.3">
      <c r="A9" s="1" t="s">
        <v>110</v>
      </c>
      <c r="B9" s="3">
        <v>1.9900000000000001E-2</v>
      </c>
      <c r="C9" s="3">
        <v>3.1300000000000001E-2</v>
      </c>
      <c r="D9" s="3">
        <v>1.6299999999999999E-2</v>
      </c>
      <c r="E9" s="3">
        <v>2.6100000000000002E-2</v>
      </c>
      <c r="F9" s="3">
        <v>0</v>
      </c>
      <c r="G9" s="3">
        <v>0</v>
      </c>
    </row>
    <row r="10" spans="1:7" x14ac:dyDescent="0.3">
      <c r="A10" s="1" t="s">
        <v>3</v>
      </c>
      <c r="B10" s="3">
        <v>83.35</v>
      </c>
      <c r="C10" s="3">
        <v>90.57</v>
      </c>
      <c r="D10" s="3">
        <v>83.81</v>
      </c>
      <c r="E10" s="3">
        <v>91.92</v>
      </c>
      <c r="F10" s="3">
        <v>91.35</v>
      </c>
      <c r="G10" s="3">
        <v>93.45</v>
      </c>
    </row>
    <row r="11" spans="1:7" x14ac:dyDescent="0.3">
      <c r="A11" s="1" t="s">
        <v>4</v>
      </c>
      <c r="B11" s="3">
        <v>1.93</v>
      </c>
      <c r="C11" s="3">
        <v>0.74709999999999999</v>
      </c>
      <c r="D11" s="3">
        <v>2.15</v>
      </c>
      <c r="E11" s="3">
        <v>1.48</v>
      </c>
      <c r="F11" s="3">
        <v>2.34</v>
      </c>
      <c r="G11" s="3">
        <v>1.5</v>
      </c>
    </row>
    <row r="12" spans="1:7" ht="15" customHeight="1" x14ac:dyDescent="0.3">
      <c r="A12" s="1" t="s">
        <v>5</v>
      </c>
      <c r="B12" s="3">
        <v>1.9099999999999999E-2</v>
      </c>
      <c r="C12" s="3">
        <v>0</v>
      </c>
      <c r="D12" s="3">
        <v>5.1900000000000002E-2</v>
      </c>
      <c r="E12" s="3">
        <v>2.1499999999999998E-2</v>
      </c>
      <c r="F12" s="3">
        <v>1.11E-2</v>
      </c>
      <c r="G12" s="3">
        <v>7.4700000000000003E-2</v>
      </c>
    </row>
    <row r="13" spans="1:7" x14ac:dyDescent="0.3">
      <c r="A13" s="1" t="s">
        <v>6</v>
      </c>
      <c r="B13" s="3">
        <v>2.2800000000000001E-2</v>
      </c>
      <c r="C13" s="3">
        <v>3.0499999999999999E-2</v>
      </c>
      <c r="D13" s="3">
        <v>1.9E-2</v>
      </c>
      <c r="E13" s="3">
        <v>1.18E-2</v>
      </c>
      <c r="F13" s="3">
        <v>0</v>
      </c>
      <c r="G13" s="3">
        <v>4.41E-2</v>
      </c>
    </row>
    <row r="14" spans="1:7" x14ac:dyDescent="0.3">
      <c r="A14" s="1" t="s">
        <v>66</v>
      </c>
      <c r="B14" s="3">
        <v>0.51770000000000005</v>
      </c>
      <c r="C14" s="3">
        <v>0.2026</v>
      </c>
      <c r="D14" s="3">
        <v>0.41670000000000001</v>
      </c>
      <c r="E14" s="3">
        <v>5.3600000000000002E-2</v>
      </c>
      <c r="F14" s="3">
        <v>4.2299999999999997E-2</v>
      </c>
      <c r="G14" s="3">
        <v>3.32E-2</v>
      </c>
    </row>
    <row r="15" spans="1:7" x14ac:dyDescent="0.3">
      <c r="A15" s="1" t="s">
        <v>111</v>
      </c>
      <c r="B15" s="3">
        <v>5.5899999999999998E-2</v>
      </c>
      <c r="C15" s="3">
        <v>0</v>
      </c>
      <c r="D15" s="3">
        <v>1.9699999999999999E-2</v>
      </c>
      <c r="E15" s="3">
        <v>4.1999999999999997E-3</v>
      </c>
      <c r="F15" s="3">
        <v>0.01</v>
      </c>
      <c r="G15" s="3">
        <v>5.62E-2</v>
      </c>
    </row>
    <row r="16" spans="1:7" x14ac:dyDescent="0.3">
      <c r="A16" s="5" t="s">
        <v>23</v>
      </c>
      <c r="B16" s="7">
        <f>SUM(B6:B15)</f>
        <v>97.714199999999991</v>
      </c>
      <c r="C16" s="7">
        <f t="shared" ref="C16:G16" si="0">SUM(C6:C15)</f>
        <v>97.366600000000005</v>
      </c>
      <c r="D16" s="7">
        <f t="shared" si="0"/>
        <v>97.627100000000027</v>
      </c>
      <c r="E16" s="7">
        <f t="shared" si="0"/>
        <v>96.823599999999999</v>
      </c>
      <c r="F16" s="7">
        <f t="shared" si="0"/>
        <v>97.735900000000001</v>
      </c>
      <c r="G16" s="7">
        <f t="shared" si="0"/>
        <v>97.25330000000001</v>
      </c>
    </row>
    <row r="17" spans="1:7" x14ac:dyDescent="0.3">
      <c r="A17" s="12" t="s">
        <v>29</v>
      </c>
    </row>
    <row r="18" spans="1:7" x14ac:dyDescent="0.3">
      <c r="A18" s="1" t="s">
        <v>8</v>
      </c>
      <c r="B18" s="25">
        <v>4.6724124438583051E-2</v>
      </c>
      <c r="C18" s="25">
        <v>1.1487285099005845E-2</v>
      </c>
      <c r="D18" s="25">
        <v>1.3754353049183416E-2</v>
      </c>
      <c r="E18" s="25">
        <v>1.9938608426437434E-2</v>
      </c>
      <c r="F18" s="25">
        <v>1.6846846425013644E-2</v>
      </c>
      <c r="G18" s="25">
        <v>1.9749775647250539E-2</v>
      </c>
    </row>
    <row r="19" spans="1:7" x14ac:dyDescent="0.3">
      <c r="A19" s="1" t="s">
        <v>9</v>
      </c>
      <c r="B19" s="25">
        <v>5.8460694113254524E-2</v>
      </c>
      <c r="C19" s="25">
        <v>2.8555894523537174E-2</v>
      </c>
      <c r="D19" s="25">
        <v>4.4438157101214251E-2</v>
      </c>
      <c r="E19" s="25">
        <v>9.5109646651469967E-3</v>
      </c>
      <c r="F19" s="25">
        <v>6.8781070324443541E-3</v>
      </c>
      <c r="G19" s="25">
        <v>6.9431312217899744E-3</v>
      </c>
    </row>
    <row r="20" spans="1:7" x14ac:dyDescent="0.3">
      <c r="A20" s="1" t="s">
        <v>68</v>
      </c>
      <c r="B20" s="25">
        <v>0.36400989703333547</v>
      </c>
      <c r="C20" s="25">
        <v>0.18749323831899281</v>
      </c>
      <c r="D20" s="25">
        <v>0.37467892608874548</v>
      </c>
      <c r="E20" s="25">
        <v>0.10192274773743785</v>
      </c>
      <c r="F20" s="25">
        <v>0.12986160869914939</v>
      </c>
      <c r="G20" s="25">
        <v>5.8215233903486353E-2</v>
      </c>
    </row>
    <row r="21" spans="1:7" x14ac:dyDescent="0.3">
      <c r="A21" s="1" t="s">
        <v>10</v>
      </c>
      <c r="B21" s="25">
        <v>7.7369507952417286E-4</v>
      </c>
      <c r="C21" s="25">
        <v>1.2189281195274136E-3</v>
      </c>
      <c r="D21" s="25">
        <v>6.3551259557245742E-4</v>
      </c>
      <c r="E21" s="25">
        <v>1.0203748200524961E-3</v>
      </c>
      <c r="F21" s="25">
        <v>0</v>
      </c>
      <c r="G21" s="25">
        <v>0</v>
      </c>
    </row>
    <row r="22" spans="1:7" x14ac:dyDescent="0.3">
      <c r="A22" s="1" t="s">
        <v>112</v>
      </c>
      <c r="B22" s="25">
        <v>0.97856689821679055</v>
      </c>
      <c r="C22" s="25">
        <v>0.45060561623393947</v>
      </c>
      <c r="D22" s="25">
        <v>0.90670611177783178</v>
      </c>
      <c r="E22" s="25">
        <v>0.26239460637173379</v>
      </c>
      <c r="F22" s="25">
        <v>0.31171016784803585</v>
      </c>
      <c r="G22" s="25">
        <v>0.16696932792418179</v>
      </c>
    </row>
    <row r="23" spans="1:7" x14ac:dyDescent="0.3">
      <c r="A23" s="1" t="s">
        <v>113</v>
      </c>
      <c r="B23" s="25">
        <v>2.449435036099441</v>
      </c>
      <c r="C23" s="25">
        <v>3.2804938060296398</v>
      </c>
      <c r="D23" s="25">
        <v>2.5499095582705791</v>
      </c>
      <c r="E23" s="25">
        <v>3.5390436144904194</v>
      </c>
      <c r="F23" s="25">
        <v>3.4351201654972017</v>
      </c>
      <c r="G23" s="25">
        <v>3.6763933494590129</v>
      </c>
    </row>
    <row r="24" spans="1:7" x14ac:dyDescent="0.3">
      <c r="A24" s="1" t="s">
        <v>11</v>
      </c>
      <c r="B24" s="25">
        <v>8.0383683364020742E-2</v>
      </c>
      <c r="C24" s="25">
        <v>3.1167813032625436E-2</v>
      </c>
      <c r="D24" s="25">
        <v>8.979845264220275E-2</v>
      </c>
      <c r="E24" s="25">
        <v>6.1983311667966334E-2</v>
      </c>
      <c r="F24" s="25">
        <v>9.7195570388846866E-2</v>
      </c>
      <c r="G24" s="25">
        <v>6.247387744378486E-2</v>
      </c>
    </row>
    <row r="25" spans="1:7" x14ac:dyDescent="0.3">
      <c r="A25" s="1" t="s">
        <v>12</v>
      </c>
      <c r="B25" s="25">
        <v>1.4003290516567887E-3</v>
      </c>
      <c r="C25" s="25">
        <v>0</v>
      </c>
      <c r="D25" s="25">
        <v>3.8157849357692325E-3</v>
      </c>
      <c r="E25" s="25">
        <v>1.5850306282123759E-3</v>
      </c>
      <c r="F25" s="25">
        <v>8.115956901610916E-4</v>
      </c>
      <c r="G25" s="25">
        <v>5.4766368218345535E-3</v>
      </c>
    </row>
    <row r="26" spans="1:7" x14ac:dyDescent="0.3">
      <c r="A26" s="1" t="s">
        <v>13</v>
      </c>
      <c r="B26" s="25">
        <v>1.2012367763930395E-3</v>
      </c>
      <c r="C26" s="25">
        <v>1.6095727546489474E-3</v>
      </c>
      <c r="D26" s="25">
        <v>1.00384618633115E-3</v>
      </c>
      <c r="E26" s="25">
        <v>6.2514138020445316E-4</v>
      </c>
      <c r="F26" s="25">
        <v>0</v>
      </c>
      <c r="G26" s="25">
        <v>2.3234266736152942E-3</v>
      </c>
    </row>
    <row r="27" spans="1:7" x14ac:dyDescent="0.3">
      <c r="A27" s="1" t="s">
        <v>69</v>
      </c>
      <c r="B27" s="25">
        <v>1.8795862411826361E-2</v>
      </c>
      <c r="C27" s="25">
        <v>7.3678458880832081E-3</v>
      </c>
      <c r="D27" s="25">
        <v>1.5171460557839241E-2</v>
      </c>
      <c r="E27" s="25">
        <v>1.9568221203935536E-3</v>
      </c>
      <c r="F27" s="25">
        <v>1.5315969094612432E-3</v>
      </c>
      <c r="G27" s="25">
        <v>1.205365576690601E-3</v>
      </c>
    </row>
    <row r="28" spans="1:7" x14ac:dyDescent="0.3">
      <c r="A28" s="1" t="s">
        <v>102</v>
      </c>
      <c r="B28" s="25">
        <v>2.4854341517419455E-4</v>
      </c>
      <c r="C28" s="25">
        <v>0</v>
      </c>
      <c r="D28" s="25">
        <v>8.7836794730718426E-5</v>
      </c>
      <c r="E28" s="25">
        <v>1.8777691995854827E-5</v>
      </c>
      <c r="F28" s="25">
        <v>4.4341509685665182E-5</v>
      </c>
      <c r="G28" s="25">
        <v>2.4987532835378648E-4</v>
      </c>
    </row>
    <row r="30" spans="1:7" x14ac:dyDescent="0.3">
      <c r="A30" s="5" t="s">
        <v>83</v>
      </c>
      <c r="B30" s="26">
        <v>4</v>
      </c>
      <c r="C30" s="26">
        <v>4</v>
      </c>
      <c r="D30" s="26">
        <v>3.9999999999999991</v>
      </c>
      <c r="E30" s="26">
        <v>4</v>
      </c>
      <c r="F30" s="26">
        <v>4</v>
      </c>
      <c r="G30" s="26">
        <v>4.0000000000000009</v>
      </c>
    </row>
    <row r="31" spans="1:7" ht="15.6" x14ac:dyDescent="0.3">
      <c r="A31" s="6" t="s">
        <v>74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F325-7D59-404F-A949-E79BF12341F7}">
  <dimension ref="B1:T25"/>
  <sheetViews>
    <sheetView tabSelected="1" workbookViewId="0">
      <selection activeCell="E27" sqref="E27"/>
    </sheetView>
  </sheetViews>
  <sheetFormatPr defaultRowHeight="13.8" x14ac:dyDescent="0.25"/>
  <cols>
    <col min="1" max="2" width="8.88671875" style="29"/>
    <col min="3" max="3" width="30.109375" style="29" customWidth="1"/>
    <col min="4" max="16384" width="8.88671875" style="29"/>
  </cols>
  <sheetData>
    <row r="1" spans="2:20" ht="20.399999999999999" x14ac:dyDescent="0.35">
      <c r="B1" s="28" t="s">
        <v>143</v>
      </c>
    </row>
    <row r="2" spans="2:20" ht="14.4" thickBot="1" x14ac:dyDescent="0.3"/>
    <row r="3" spans="2:20" ht="14.4" thickBot="1" x14ac:dyDescent="0.3">
      <c r="B3" s="30"/>
      <c r="C3" s="31"/>
      <c r="D3" s="50" t="s">
        <v>8</v>
      </c>
      <c r="E3" s="50" t="s">
        <v>9</v>
      </c>
      <c r="F3" s="50" t="s">
        <v>121</v>
      </c>
      <c r="G3" s="50" t="s">
        <v>11</v>
      </c>
      <c r="H3" s="50" t="s">
        <v>15</v>
      </c>
      <c r="I3" s="50" t="s">
        <v>13</v>
      </c>
      <c r="J3" s="50" t="s">
        <v>68</v>
      </c>
      <c r="K3" s="50" t="s">
        <v>10</v>
      </c>
      <c r="L3" s="50" t="s">
        <v>122</v>
      </c>
      <c r="M3" s="50" t="s">
        <v>14</v>
      </c>
      <c r="N3" s="50" t="s">
        <v>12</v>
      </c>
      <c r="O3" s="50" t="s">
        <v>65</v>
      </c>
      <c r="P3" s="50" t="s">
        <v>69</v>
      </c>
      <c r="Q3" s="50" t="s">
        <v>64</v>
      </c>
      <c r="R3" s="50" t="s">
        <v>55</v>
      </c>
      <c r="S3" s="51" t="s">
        <v>123</v>
      </c>
      <c r="T3" s="52" t="s">
        <v>102</v>
      </c>
    </row>
    <row r="4" spans="2:20" x14ac:dyDescent="0.25">
      <c r="B4" s="38" t="s">
        <v>144</v>
      </c>
      <c r="C4" s="32" t="s">
        <v>147</v>
      </c>
      <c r="D4" s="53" t="s">
        <v>124</v>
      </c>
      <c r="E4" s="53" t="s">
        <v>124</v>
      </c>
      <c r="F4" s="53" t="s">
        <v>124</v>
      </c>
      <c r="G4" s="53" t="s">
        <v>124</v>
      </c>
      <c r="H4" s="53" t="s">
        <v>124</v>
      </c>
      <c r="I4" s="53" t="s">
        <v>124</v>
      </c>
      <c r="J4" s="53" t="s">
        <v>124</v>
      </c>
      <c r="K4" s="53" t="s">
        <v>124</v>
      </c>
      <c r="L4" s="53" t="s">
        <v>124</v>
      </c>
      <c r="M4" s="53" t="s">
        <v>124</v>
      </c>
      <c r="N4" s="53" t="s">
        <v>124</v>
      </c>
      <c r="O4" s="53"/>
      <c r="P4" s="53" t="s">
        <v>124</v>
      </c>
      <c r="Q4" s="53"/>
      <c r="R4" s="54"/>
      <c r="S4" s="54"/>
      <c r="T4" s="55" t="s">
        <v>139</v>
      </c>
    </row>
    <row r="5" spans="2:20" x14ac:dyDescent="0.25">
      <c r="B5" s="39"/>
      <c r="C5" s="32" t="s">
        <v>148</v>
      </c>
      <c r="D5" s="53">
        <v>1</v>
      </c>
      <c r="E5" s="53">
        <v>1</v>
      </c>
      <c r="F5" s="53">
        <v>2</v>
      </c>
      <c r="G5" s="53">
        <v>2</v>
      </c>
      <c r="H5" s="53">
        <v>3</v>
      </c>
      <c r="I5" s="53">
        <v>3</v>
      </c>
      <c r="J5" s="53">
        <v>4</v>
      </c>
      <c r="K5" s="53">
        <v>4</v>
      </c>
      <c r="L5" s="54">
        <v>2</v>
      </c>
      <c r="M5" s="53">
        <v>5</v>
      </c>
      <c r="N5" s="53">
        <v>5</v>
      </c>
      <c r="O5" s="53"/>
      <c r="P5" s="53">
        <v>4</v>
      </c>
      <c r="Q5" s="53"/>
      <c r="R5" s="54"/>
      <c r="S5" s="54"/>
      <c r="T5" s="46">
        <v>3</v>
      </c>
    </row>
    <row r="6" spans="2:20" x14ac:dyDescent="0.25">
      <c r="B6" s="39"/>
      <c r="C6" s="32" t="s">
        <v>149</v>
      </c>
      <c r="D6" s="53" t="s">
        <v>125</v>
      </c>
      <c r="E6" s="53" t="s">
        <v>125</v>
      </c>
      <c r="F6" s="53" t="s">
        <v>126</v>
      </c>
      <c r="G6" s="53" t="s">
        <v>126</v>
      </c>
      <c r="H6" s="53" t="s">
        <v>127</v>
      </c>
      <c r="I6" s="53" t="s">
        <v>127</v>
      </c>
      <c r="J6" s="53" t="s">
        <v>126</v>
      </c>
      <c r="K6" s="53" t="s">
        <v>126</v>
      </c>
      <c r="L6" s="53" t="s">
        <v>126</v>
      </c>
      <c r="M6" s="53" t="s">
        <v>128</v>
      </c>
      <c r="N6" s="53" t="s">
        <v>128</v>
      </c>
      <c r="O6" s="53"/>
      <c r="P6" s="53" t="s">
        <v>126</v>
      </c>
      <c r="Q6" s="53"/>
      <c r="R6" s="54"/>
      <c r="S6" s="54"/>
      <c r="T6" s="55" t="s">
        <v>127</v>
      </c>
    </row>
    <row r="7" spans="2:20" x14ac:dyDescent="0.25">
      <c r="B7" s="39"/>
      <c r="C7" s="32" t="s">
        <v>150</v>
      </c>
      <c r="D7" s="56">
        <v>77.287999999999997</v>
      </c>
      <c r="E7" s="56">
        <v>90.480999999999995</v>
      </c>
      <c r="F7" s="57">
        <v>134.71</v>
      </c>
      <c r="G7" s="56">
        <v>146.155</v>
      </c>
      <c r="H7" s="56">
        <v>119.19499999999999</v>
      </c>
      <c r="I7" s="56">
        <v>107.52500000000001</v>
      </c>
      <c r="J7" s="56">
        <v>191.11</v>
      </c>
      <c r="K7" s="56">
        <v>158.84899999999999</v>
      </c>
      <c r="L7" s="54">
        <v>114.729</v>
      </c>
      <c r="M7" s="56">
        <v>129.381</v>
      </c>
      <c r="N7" s="58">
        <v>107434</v>
      </c>
      <c r="O7" s="58"/>
      <c r="P7" s="53">
        <v>99.84</v>
      </c>
      <c r="Q7" s="58"/>
      <c r="R7" s="54"/>
      <c r="S7" s="54"/>
      <c r="T7" s="46">
        <v>183.33199999999999</v>
      </c>
    </row>
    <row r="8" spans="2:20" x14ac:dyDescent="0.25">
      <c r="B8" s="39"/>
      <c r="C8" s="32" t="s">
        <v>151</v>
      </c>
      <c r="D8" s="47">
        <v>20</v>
      </c>
      <c r="E8" s="53">
        <v>15</v>
      </c>
      <c r="F8" s="53">
        <v>5</v>
      </c>
      <c r="G8" s="53">
        <v>20</v>
      </c>
      <c r="H8" s="53">
        <v>10</v>
      </c>
      <c r="I8" s="53">
        <v>20</v>
      </c>
      <c r="J8" s="53">
        <v>10</v>
      </c>
      <c r="K8" s="53">
        <v>20</v>
      </c>
      <c r="L8" s="54">
        <v>40</v>
      </c>
      <c r="M8" s="53">
        <v>10</v>
      </c>
      <c r="N8" s="53">
        <v>10</v>
      </c>
      <c r="O8" s="53"/>
      <c r="P8" s="53">
        <v>40</v>
      </c>
      <c r="Q8" s="53"/>
      <c r="R8" s="54"/>
      <c r="S8" s="54"/>
      <c r="T8" s="46">
        <v>40</v>
      </c>
    </row>
    <row r="9" spans="2:20" x14ac:dyDescent="0.25">
      <c r="B9" s="39"/>
      <c r="C9" s="32" t="s">
        <v>152</v>
      </c>
      <c r="D9" s="47">
        <v>10</v>
      </c>
      <c r="E9" s="53">
        <v>7.5</v>
      </c>
      <c r="F9" s="53">
        <v>2.5</v>
      </c>
      <c r="G9" s="53">
        <v>10</v>
      </c>
      <c r="H9" s="53">
        <v>5</v>
      </c>
      <c r="I9" s="53">
        <v>10</v>
      </c>
      <c r="J9" s="53">
        <v>5</v>
      </c>
      <c r="K9" s="53">
        <v>10</v>
      </c>
      <c r="L9" s="54">
        <v>20</v>
      </c>
      <c r="M9" s="53">
        <v>5</v>
      </c>
      <c r="N9" s="53">
        <v>5</v>
      </c>
      <c r="O9" s="53"/>
      <c r="P9" s="53">
        <v>20</v>
      </c>
      <c r="Q9" s="53"/>
      <c r="R9" s="54"/>
      <c r="S9" s="54"/>
      <c r="T9" s="46">
        <v>20</v>
      </c>
    </row>
    <row r="10" spans="2:20" ht="17.399999999999999" thickBot="1" x14ac:dyDescent="0.3">
      <c r="B10" s="40"/>
      <c r="C10" s="33" t="s">
        <v>153</v>
      </c>
      <c r="D10" s="59" t="s">
        <v>135</v>
      </c>
      <c r="E10" s="59" t="s">
        <v>135</v>
      </c>
      <c r="F10" s="59" t="s">
        <v>130</v>
      </c>
      <c r="G10" s="59" t="s">
        <v>130</v>
      </c>
      <c r="H10" s="59" t="s">
        <v>56</v>
      </c>
      <c r="I10" s="59" t="s">
        <v>131</v>
      </c>
      <c r="J10" s="59" t="s">
        <v>134</v>
      </c>
      <c r="K10" s="59" t="s">
        <v>132</v>
      </c>
      <c r="L10" s="60" t="s">
        <v>146</v>
      </c>
      <c r="M10" s="59" t="s">
        <v>57</v>
      </c>
      <c r="N10" s="59" t="s">
        <v>129</v>
      </c>
      <c r="O10" s="59"/>
      <c r="P10" s="59" t="s">
        <v>141</v>
      </c>
      <c r="Q10" s="59"/>
      <c r="R10" s="60"/>
      <c r="S10" s="54"/>
      <c r="T10" s="61" t="s">
        <v>146</v>
      </c>
    </row>
    <row r="11" spans="2:20" x14ac:dyDescent="0.25">
      <c r="B11" s="41" t="s">
        <v>138</v>
      </c>
      <c r="C11" s="34" t="str">
        <f>C4</f>
        <v>Characteristic spectrum level</v>
      </c>
      <c r="D11" s="53" t="s">
        <v>124</v>
      </c>
      <c r="E11" s="53" t="s">
        <v>124</v>
      </c>
      <c r="F11" s="53" t="s">
        <v>124</v>
      </c>
      <c r="G11" s="53" t="s">
        <v>124</v>
      </c>
      <c r="H11" s="53" t="s">
        <v>124</v>
      </c>
      <c r="I11" s="53" t="s">
        <v>124</v>
      </c>
      <c r="J11" s="53" t="s">
        <v>124</v>
      </c>
      <c r="K11" s="54"/>
      <c r="L11" s="53" t="s">
        <v>124</v>
      </c>
      <c r="M11" s="53" t="s">
        <v>124</v>
      </c>
      <c r="N11" s="53" t="s">
        <v>124</v>
      </c>
      <c r="O11" s="53" t="s">
        <v>124</v>
      </c>
      <c r="P11" s="53" t="s">
        <v>124</v>
      </c>
      <c r="Q11" s="53" t="s">
        <v>124</v>
      </c>
      <c r="R11" s="53" t="s">
        <v>139</v>
      </c>
      <c r="S11" s="62"/>
      <c r="T11" s="46"/>
    </row>
    <row r="12" spans="2:20" x14ac:dyDescent="0.25">
      <c r="B12" s="42"/>
      <c r="C12" s="34" t="str">
        <f>C5</f>
        <v>Chanel WDS</v>
      </c>
      <c r="D12" s="53">
        <v>1</v>
      </c>
      <c r="E12" s="53">
        <v>1</v>
      </c>
      <c r="F12" s="53">
        <v>2</v>
      </c>
      <c r="G12" s="53">
        <v>2</v>
      </c>
      <c r="H12" s="53">
        <v>3</v>
      </c>
      <c r="I12" s="53">
        <v>3</v>
      </c>
      <c r="J12" s="53">
        <v>4</v>
      </c>
      <c r="K12" s="54"/>
      <c r="L12" s="53">
        <v>4</v>
      </c>
      <c r="M12" s="53">
        <v>5</v>
      </c>
      <c r="N12" s="53">
        <v>5</v>
      </c>
      <c r="O12" s="53">
        <v>3</v>
      </c>
      <c r="P12" s="53">
        <v>2</v>
      </c>
      <c r="Q12" s="53">
        <v>5</v>
      </c>
      <c r="R12" s="53">
        <v>4</v>
      </c>
      <c r="S12" s="54"/>
      <c r="T12" s="46"/>
    </row>
    <row r="13" spans="2:20" x14ac:dyDescent="0.25">
      <c r="B13" s="42"/>
      <c r="C13" s="34" t="str">
        <f t="shared" ref="C13:C16" si="0">C6</f>
        <v>Crystal</v>
      </c>
      <c r="D13" s="53" t="s">
        <v>125</v>
      </c>
      <c r="E13" s="53" t="s">
        <v>125</v>
      </c>
      <c r="F13" s="53" t="s">
        <v>126</v>
      </c>
      <c r="G13" s="53" t="s">
        <v>126</v>
      </c>
      <c r="H13" s="53" t="s">
        <v>127</v>
      </c>
      <c r="I13" s="53" t="s">
        <v>127</v>
      </c>
      <c r="J13" s="53" t="s">
        <v>126</v>
      </c>
      <c r="K13" s="54"/>
      <c r="L13" s="53" t="s">
        <v>126</v>
      </c>
      <c r="M13" s="53" t="s">
        <v>128</v>
      </c>
      <c r="N13" s="53" t="s">
        <v>128</v>
      </c>
      <c r="O13" s="53" t="s">
        <v>127</v>
      </c>
      <c r="P13" s="53" t="s">
        <v>126</v>
      </c>
      <c r="Q13" s="53" t="s">
        <v>128</v>
      </c>
      <c r="R13" s="53" t="s">
        <v>126</v>
      </c>
      <c r="S13" s="54"/>
      <c r="T13" s="46"/>
    </row>
    <row r="14" spans="2:20" x14ac:dyDescent="0.25">
      <c r="B14" s="42"/>
      <c r="C14" s="34" t="str">
        <f t="shared" si="0"/>
        <v>Crystal position (mm)</v>
      </c>
      <c r="D14" s="56">
        <v>77.299000000000007</v>
      </c>
      <c r="E14" s="56">
        <v>90.507000000000005</v>
      </c>
      <c r="F14" s="56">
        <v>134.02699999999999</v>
      </c>
      <c r="G14" s="56">
        <v>145.55099999999999</v>
      </c>
      <c r="H14" s="56">
        <v>119.19499999999999</v>
      </c>
      <c r="I14" s="56">
        <v>106.94499999999999</v>
      </c>
      <c r="J14" s="56">
        <v>190.756</v>
      </c>
      <c r="K14" s="63"/>
      <c r="L14" s="56">
        <v>114.943</v>
      </c>
      <c r="M14" s="56">
        <v>129.483</v>
      </c>
      <c r="N14" s="56">
        <v>107.518</v>
      </c>
      <c r="O14" s="56">
        <v>150.82499999999999</v>
      </c>
      <c r="P14" s="56">
        <v>99.597999999999999</v>
      </c>
      <c r="Q14" s="56">
        <v>199.36099999999999</v>
      </c>
      <c r="R14" s="56">
        <v>192.62299999999999</v>
      </c>
      <c r="S14" s="54"/>
      <c r="T14" s="46"/>
    </row>
    <row r="15" spans="2:20" x14ac:dyDescent="0.25">
      <c r="B15" s="42"/>
      <c r="C15" s="34" t="str">
        <f t="shared" si="0"/>
        <v>Peak analysis time (seconds)</v>
      </c>
      <c r="D15" s="53">
        <v>10</v>
      </c>
      <c r="E15" s="53">
        <v>15</v>
      </c>
      <c r="F15" s="53">
        <v>10</v>
      </c>
      <c r="G15" s="53">
        <v>20</v>
      </c>
      <c r="H15" s="53">
        <v>10</v>
      </c>
      <c r="I15" s="53">
        <v>10</v>
      </c>
      <c r="J15" s="53">
        <v>10</v>
      </c>
      <c r="K15" s="54"/>
      <c r="L15" s="53">
        <v>20</v>
      </c>
      <c r="M15" s="53">
        <v>10</v>
      </c>
      <c r="N15" s="53">
        <v>10</v>
      </c>
      <c r="O15" s="53">
        <v>10</v>
      </c>
      <c r="P15" s="53">
        <v>30</v>
      </c>
      <c r="Q15" s="53">
        <v>10</v>
      </c>
      <c r="R15" s="53">
        <v>30</v>
      </c>
      <c r="S15" s="54"/>
      <c r="T15" s="46"/>
    </row>
    <row r="16" spans="2:20" x14ac:dyDescent="0.25">
      <c r="B16" s="42"/>
      <c r="C16" s="34" t="str">
        <f t="shared" si="0"/>
        <v>Background analysis time (seconds)</v>
      </c>
      <c r="D16" s="53">
        <v>5</v>
      </c>
      <c r="E16" s="53">
        <v>7.5</v>
      </c>
      <c r="F16" s="53">
        <v>5</v>
      </c>
      <c r="G16" s="53">
        <v>10</v>
      </c>
      <c r="H16" s="53">
        <v>5</v>
      </c>
      <c r="I16" s="53">
        <v>5</v>
      </c>
      <c r="J16" s="53">
        <v>5</v>
      </c>
      <c r="K16" s="54"/>
      <c r="L16" s="53">
        <v>10</v>
      </c>
      <c r="M16" s="53">
        <v>5</v>
      </c>
      <c r="N16" s="53">
        <v>5</v>
      </c>
      <c r="O16" s="53">
        <v>5</v>
      </c>
      <c r="P16" s="53">
        <v>15</v>
      </c>
      <c r="Q16" s="53">
        <v>5</v>
      </c>
      <c r="R16" s="53">
        <v>15</v>
      </c>
      <c r="S16" s="54"/>
      <c r="T16" s="46"/>
    </row>
    <row r="17" spans="2:20" ht="17.399999999999999" thickBot="1" x14ac:dyDescent="0.3">
      <c r="B17" s="42"/>
      <c r="C17" s="34" t="s">
        <v>153</v>
      </c>
      <c r="D17" s="59" t="s">
        <v>129</v>
      </c>
      <c r="E17" s="59" t="s">
        <v>140</v>
      </c>
      <c r="F17" s="59" t="s">
        <v>130</v>
      </c>
      <c r="G17" s="59" t="s">
        <v>130</v>
      </c>
      <c r="H17" s="59" t="s">
        <v>56</v>
      </c>
      <c r="I17" s="59" t="s">
        <v>131</v>
      </c>
      <c r="J17" s="59" t="s">
        <v>134</v>
      </c>
      <c r="K17" s="60"/>
      <c r="L17" s="59" t="s">
        <v>133</v>
      </c>
      <c r="M17" s="59" t="s">
        <v>57</v>
      </c>
      <c r="N17" s="59" t="s">
        <v>129</v>
      </c>
      <c r="O17" s="59" t="s">
        <v>136</v>
      </c>
      <c r="P17" s="59" t="s">
        <v>141</v>
      </c>
      <c r="Q17" s="59" t="s">
        <v>137</v>
      </c>
      <c r="R17" s="59" t="s">
        <v>142</v>
      </c>
      <c r="S17" s="64"/>
      <c r="T17" s="46"/>
    </row>
    <row r="18" spans="2:20" x14ac:dyDescent="0.25">
      <c r="B18" s="43" t="s">
        <v>145</v>
      </c>
      <c r="C18" s="37" t="str">
        <f>C11</f>
        <v>Characteristic spectrum level</v>
      </c>
      <c r="D18" s="53" t="s">
        <v>124</v>
      </c>
      <c r="E18" s="53" t="s">
        <v>124</v>
      </c>
      <c r="F18" s="53" t="s">
        <v>124</v>
      </c>
      <c r="G18" s="53" t="s">
        <v>124</v>
      </c>
      <c r="H18" s="53" t="s">
        <v>124</v>
      </c>
      <c r="I18" s="53" t="s">
        <v>124</v>
      </c>
      <c r="J18" s="53" t="s">
        <v>124</v>
      </c>
      <c r="K18" s="54"/>
      <c r="L18" s="54"/>
      <c r="M18" s="53" t="s">
        <v>124</v>
      </c>
      <c r="N18" s="53" t="s">
        <v>124</v>
      </c>
      <c r="O18" s="54"/>
      <c r="P18" s="54"/>
      <c r="Q18" s="54"/>
      <c r="R18" s="53" t="s">
        <v>139</v>
      </c>
      <c r="S18" s="53" t="s">
        <v>139</v>
      </c>
      <c r="T18" s="48"/>
    </row>
    <row r="19" spans="2:20" x14ac:dyDescent="0.25">
      <c r="B19" s="44"/>
      <c r="C19" s="35" t="str">
        <f t="shared" ref="C19:C23" si="1">C12</f>
        <v>Chanel WDS</v>
      </c>
      <c r="D19" s="53">
        <v>1</v>
      </c>
      <c r="E19" s="53">
        <v>1</v>
      </c>
      <c r="F19" s="53">
        <v>2</v>
      </c>
      <c r="G19" s="53">
        <v>2</v>
      </c>
      <c r="H19" s="53">
        <v>3</v>
      </c>
      <c r="I19" s="53">
        <v>3</v>
      </c>
      <c r="J19" s="53">
        <v>4</v>
      </c>
      <c r="K19" s="54"/>
      <c r="L19" s="54"/>
      <c r="M19" s="53">
        <v>5</v>
      </c>
      <c r="N19" s="53">
        <v>5</v>
      </c>
      <c r="O19" s="54"/>
      <c r="P19" s="54"/>
      <c r="Q19" s="54"/>
      <c r="R19" s="53">
        <v>4</v>
      </c>
      <c r="S19" s="53">
        <v>3</v>
      </c>
      <c r="T19" s="46"/>
    </row>
    <row r="20" spans="2:20" x14ac:dyDescent="0.25">
      <c r="B20" s="44"/>
      <c r="C20" s="35" t="str">
        <f t="shared" si="1"/>
        <v>Crystal</v>
      </c>
      <c r="D20" s="53" t="s">
        <v>125</v>
      </c>
      <c r="E20" s="53" t="s">
        <v>125</v>
      </c>
      <c r="F20" s="53" t="s">
        <v>126</v>
      </c>
      <c r="G20" s="53" t="s">
        <v>126</v>
      </c>
      <c r="H20" s="53" t="s">
        <v>127</v>
      </c>
      <c r="I20" s="53" t="s">
        <v>127</v>
      </c>
      <c r="J20" s="53" t="s">
        <v>126</v>
      </c>
      <c r="K20" s="54"/>
      <c r="L20" s="54"/>
      <c r="M20" s="53" t="s">
        <v>128</v>
      </c>
      <c r="N20" s="53" t="s">
        <v>128</v>
      </c>
      <c r="O20" s="54"/>
      <c r="P20" s="54"/>
      <c r="Q20" s="54"/>
      <c r="R20" s="53" t="s">
        <v>126</v>
      </c>
      <c r="S20" s="53" t="s">
        <v>127</v>
      </c>
      <c r="T20" s="46"/>
    </row>
    <row r="21" spans="2:20" x14ac:dyDescent="0.25">
      <c r="B21" s="44"/>
      <c r="C21" s="35" t="str">
        <f t="shared" si="1"/>
        <v>Crystal position (mm)</v>
      </c>
      <c r="D21" s="56">
        <v>77.293000000000006</v>
      </c>
      <c r="E21" s="56">
        <v>90.709000000000003</v>
      </c>
      <c r="F21" s="56">
        <v>134.07599999999999</v>
      </c>
      <c r="G21" s="56">
        <v>145.55099999999999</v>
      </c>
      <c r="H21" s="56">
        <v>119.19499999999999</v>
      </c>
      <c r="I21" s="56">
        <v>106.93899999999999</v>
      </c>
      <c r="J21" s="56">
        <v>190.756</v>
      </c>
      <c r="K21" s="63"/>
      <c r="L21" s="63"/>
      <c r="M21" s="56">
        <v>129.381</v>
      </c>
      <c r="N21" s="56">
        <v>107.518</v>
      </c>
      <c r="O21" s="63"/>
      <c r="P21" s="63"/>
      <c r="Q21" s="63"/>
      <c r="R21" s="56">
        <v>192.62299999999999</v>
      </c>
      <c r="S21" s="56">
        <v>219.23</v>
      </c>
      <c r="T21" s="46"/>
    </row>
    <row r="22" spans="2:20" x14ac:dyDescent="0.25">
      <c r="B22" s="44"/>
      <c r="C22" s="35" t="str">
        <f t="shared" si="1"/>
        <v>Peak analysis time (seconds)</v>
      </c>
      <c r="D22" s="53">
        <v>10</v>
      </c>
      <c r="E22" s="53">
        <v>20</v>
      </c>
      <c r="F22" s="53">
        <v>10</v>
      </c>
      <c r="G22" s="53">
        <v>40</v>
      </c>
      <c r="H22" s="53">
        <v>15</v>
      </c>
      <c r="I22" s="53">
        <v>10</v>
      </c>
      <c r="J22" s="53">
        <v>10</v>
      </c>
      <c r="K22" s="54"/>
      <c r="L22" s="54"/>
      <c r="M22" s="53">
        <v>10</v>
      </c>
      <c r="N22" s="53">
        <v>10</v>
      </c>
      <c r="O22" s="54"/>
      <c r="P22" s="54"/>
      <c r="Q22" s="54"/>
      <c r="R22" s="53">
        <v>30</v>
      </c>
      <c r="S22" s="53">
        <v>30</v>
      </c>
      <c r="T22" s="46"/>
    </row>
    <row r="23" spans="2:20" x14ac:dyDescent="0.25">
      <c r="B23" s="44"/>
      <c r="C23" s="35" t="str">
        <f t="shared" si="1"/>
        <v>Background analysis time (seconds)</v>
      </c>
      <c r="D23" s="53">
        <v>5</v>
      </c>
      <c r="E23" s="53">
        <v>10</v>
      </c>
      <c r="F23" s="53">
        <v>5</v>
      </c>
      <c r="G23" s="53">
        <v>20</v>
      </c>
      <c r="H23" s="53">
        <v>7.5</v>
      </c>
      <c r="I23" s="53">
        <v>5</v>
      </c>
      <c r="J23" s="53">
        <v>5</v>
      </c>
      <c r="K23" s="54"/>
      <c r="L23" s="54"/>
      <c r="M23" s="53">
        <v>5</v>
      </c>
      <c r="N23" s="53">
        <v>5</v>
      </c>
      <c r="O23" s="54"/>
      <c r="P23" s="54"/>
      <c r="Q23" s="54"/>
      <c r="R23" s="53">
        <v>15</v>
      </c>
      <c r="S23" s="53">
        <v>15</v>
      </c>
      <c r="T23" s="46"/>
    </row>
    <row r="24" spans="2:20" ht="17.399999999999999" thickBot="1" x14ac:dyDescent="0.3">
      <c r="B24" s="45"/>
      <c r="C24" s="36" t="s">
        <v>153</v>
      </c>
      <c r="D24" s="59" t="s">
        <v>140</v>
      </c>
      <c r="E24" s="59" t="s">
        <v>58</v>
      </c>
      <c r="F24" s="59" t="s">
        <v>130</v>
      </c>
      <c r="G24" s="59" t="s">
        <v>130</v>
      </c>
      <c r="H24" s="59" t="s">
        <v>56</v>
      </c>
      <c r="I24" s="59" t="s">
        <v>131</v>
      </c>
      <c r="J24" s="59" t="s">
        <v>134</v>
      </c>
      <c r="K24" s="60"/>
      <c r="L24" s="60"/>
      <c r="M24" s="59" t="s">
        <v>57</v>
      </c>
      <c r="N24" s="59" t="s">
        <v>129</v>
      </c>
      <c r="O24" s="60"/>
      <c r="P24" s="60"/>
      <c r="Q24" s="60"/>
      <c r="R24" s="59" t="s">
        <v>142</v>
      </c>
      <c r="S24" s="65" t="s">
        <v>154</v>
      </c>
      <c r="T24" s="49"/>
    </row>
    <row r="25" spans="2:20" ht="16.8" x14ac:dyDescent="0.25">
      <c r="B25" s="29" t="s">
        <v>155</v>
      </c>
    </row>
  </sheetData>
  <mergeCells count="3">
    <mergeCell ref="B4:B10"/>
    <mergeCell ref="B11:B17"/>
    <mergeCell ref="B18:B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intro</vt:lpstr>
      <vt:lpstr>A. Feldspar struc form</vt:lpstr>
      <vt:lpstr>B. Mica struc form</vt:lpstr>
      <vt:lpstr>C. Magnetite struc form</vt:lpstr>
      <vt:lpstr>D. Routine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Júlio Lopes</cp:lastModifiedBy>
  <dcterms:created xsi:type="dcterms:W3CDTF">2022-04-23T01:21:09Z</dcterms:created>
  <dcterms:modified xsi:type="dcterms:W3CDTF">2024-03-27T20:21:57Z</dcterms:modified>
</cp:coreProperties>
</file>