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erStone\Documents\ScientificPapers\20231104_PaperPleosGlycerol_ToPeerJ\ZenodoRepository\"/>
    </mc:Choice>
  </mc:AlternateContent>
  <xr:revisionPtr revIDLastSave="0" documentId="13_ncr:1_{D5045E7B-8828-47A1-83C8-5B57E8E46782}" xr6:coauthVersionLast="47" xr6:coauthVersionMax="47" xr10:uidLastSave="{00000000-0000-0000-0000-000000000000}"/>
  <bookViews>
    <workbookView xWindow="-120" yWindow="-120" windowWidth="29040" windowHeight="15720" activeTab="1" xr2:uid="{FB0A28C7-C053-49F9-A8F8-9DE4AF837EE2}"/>
  </bookViews>
  <sheets>
    <sheet name="Analysis_1" sheetId="1" r:id="rId1"/>
    <sheet name="GeneExpressionData_2heatma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4" i="1" l="1"/>
  <c r="I96" i="1"/>
  <c r="I95" i="1"/>
  <c r="I58" i="1"/>
  <c r="J58" i="1"/>
  <c r="K58" i="1"/>
  <c r="L58" i="1"/>
  <c r="M58" i="1"/>
  <c r="M111" i="1" s="1"/>
  <c r="N58" i="1"/>
  <c r="O58" i="1"/>
  <c r="O111" i="1" s="1"/>
  <c r="P58" i="1"/>
  <c r="P111" i="1" s="1"/>
  <c r="Q58" i="1"/>
  <c r="Q111" i="1" s="1"/>
  <c r="I59" i="1"/>
  <c r="J59" i="1"/>
  <c r="K59" i="1"/>
  <c r="L59" i="1"/>
  <c r="M59" i="1"/>
  <c r="N59" i="1"/>
  <c r="N112" i="1" s="1"/>
  <c r="O59" i="1"/>
  <c r="O112" i="1" s="1"/>
  <c r="P59" i="1"/>
  <c r="Q59" i="1"/>
  <c r="Q112" i="1" s="1"/>
  <c r="I66" i="1"/>
  <c r="J66" i="1"/>
  <c r="K66" i="1"/>
  <c r="L66" i="1"/>
  <c r="M66" i="1"/>
  <c r="N66" i="1"/>
  <c r="O66" i="1"/>
  <c r="P66" i="1"/>
  <c r="Q66" i="1"/>
  <c r="I67" i="1"/>
  <c r="J67" i="1"/>
  <c r="K67" i="1"/>
  <c r="L67" i="1"/>
  <c r="M67" i="1"/>
  <c r="N67" i="1"/>
  <c r="O67" i="1"/>
  <c r="P67" i="1"/>
  <c r="Q67" i="1"/>
  <c r="I74" i="1"/>
  <c r="J74" i="1"/>
  <c r="K74" i="1"/>
  <c r="L74" i="1"/>
  <c r="M74" i="1"/>
  <c r="N74" i="1"/>
  <c r="O74" i="1"/>
  <c r="P74" i="1"/>
  <c r="Q74" i="1"/>
  <c r="I75" i="1"/>
  <c r="J75" i="1"/>
  <c r="K75" i="1"/>
  <c r="K104" i="1" s="1"/>
  <c r="L75" i="1"/>
  <c r="M75" i="1"/>
  <c r="N75" i="1"/>
  <c r="O75" i="1"/>
  <c r="P75" i="1"/>
  <c r="Q75" i="1"/>
  <c r="I82" i="1"/>
  <c r="J82" i="1"/>
  <c r="K82" i="1"/>
  <c r="I83" i="1"/>
  <c r="I112" i="1" s="1"/>
  <c r="J83" i="1"/>
  <c r="J112" i="1" s="1"/>
  <c r="K83" i="1"/>
  <c r="K112" i="1" s="1"/>
  <c r="L111" i="1"/>
  <c r="L112" i="1"/>
  <c r="M95" i="1" l="1"/>
  <c r="L103" i="1"/>
  <c r="M103" i="1"/>
  <c r="P104" i="1"/>
  <c r="Q104" i="1"/>
  <c r="K96" i="1"/>
  <c r="L95" i="1"/>
  <c r="P96" i="1"/>
  <c r="Q95" i="1"/>
  <c r="K95" i="1"/>
  <c r="P112" i="1"/>
  <c r="P141" i="1" s="1"/>
  <c r="J104" i="1"/>
  <c r="M104" i="1"/>
  <c r="M112" i="1"/>
  <c r="L141" i="1" s="1"/>
  <c r="Q103" i="1"/>
  <c r="J96" i="1"/>
  <c r="Q96" i="1"/>
  <c r="I141" i="1"/>
  <c r="I170" i="1" s="1"/>
  <c r="K103" i="1"/>
  <c r="J103" i="1"/>
  <c r="I103" i="1"/>
  <c r="N95" i="1"/>
  <c r="M124" i="1" s="1"/>
  <c r="M153" i="1" s="1"/>
  <c r="L96" i="1"/>
  <c r="P140" i="1"/>
  <c r="N111" i="1"/>
  <c r="L140" i="1" s="1"/>
  <c r="N103" i="1"/>
  <c r="L104" i="1"/>
  <c r="M96" i="1"/>
  <c r="J141" i="1"/>
  <c r="J170" i="1" s="1"/>
  <c r="I104" i="1"/>
  <c r="K111" i="1"/>
  <c r="I111" i="1"/>
  <c r="J95" i="1"/>
  <c r="O104" i="1"/>
  <c r="P103" i="1"/>
  <c r="J111" i="1"/>
  <c r="N104" i="1"/>
  <c r="O103" i="1"/>
  <c r="P132" i="1" s="1"/>
  <c r="P161" i="1" s="1"/>
  <c r="O96" i="1"/>
  <c r="P95" i="1"/>
  <c r="N96" i="1"/>
  <c r="O95" i="1"/>
  <c r="O140" i="1"/>
  <c r="L132" i="1" l="1"/>
  <c r="L161" i="1" s="1"/>
  <c r="I132" i="1"/>
  <c r="I161" i="1" s="1"/>
  <c r="P133" i="1"/>
  <c r="P162" i="1" s="1"/>
  <c r="I140" i="1"/>
  <c r="I169" i="1" s="1"/>
  <c r="J124" i="1"/>
  <c r="J153" i="1" s="1"/>
  <c r="J132" i="1"/>
  <c r="J161" i="1" s="1"/>
  <c r="M133" i="1"/>
  <c r="M162" i="1" s="1"/>
  <c r="J125" i="1"/>
  <c r="J154" i="1" s="1"/>
  <c r="O141" i="1"/>
  <c r="M140" i="1"/>
  <c r="J140" i="1"/>
  <c r="J169" i="1" s="1"/>
  <c r="I133" i="1"/>
  <c r="I162" i="1" s="1"/>
  <c r="I125" i="1"/>
  <c r="I154" i="1" s="1"/>
  <c r="M141" i="1"/>
  <c r="O124" i="1"/>
  <c r="O153" i="1" s="1"/>
  <c r="P125" i="1"/>
  <c r="P154" i="1" s="1"/>
  <c r="M125" i="1"/>
  <c r="M154" i="1" s="1"/>
  <c r="O125" i="1"/>
  <c r="O154" i="1" s="1"/>
  <c r="J133" i="1"/>
  <c r="J162" i="1" s="1"/>
  <c r="I153" i="1"/>
  <c r="L124" i="1"/>
  <c r="L153" i="1" s="1"/>
  <c r="O132" i="1"/>
  <c r="O161" i="1" s="1"/>
  <c r="L125" i="1"/>
  <c r="L154" i="1" s="1"/>
  <c r="M132" i="1"/>
  <c r="M161" i="1" s="1"/>
  <c r="O133" i="1"/>
  <c r="O162" i="1" s="1"/>
  <c r="P124" i="1"/>
  <c r="P153" i="1" s="1"/>
  <c r="L133" i="1"/>
  <c r="L162" i="1" s="1"/>
  <c r="Q81" i="1" l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5" i="1"/>
  <c r="Q118" i="1" s="1"/>
  <c r="P65" i="1"/>
  <c r="P118" i="1" s="1"/>
  <c r="O65" i="1"/>
  <c r="O118" i="1" s="1"/>
  <c r="Q64" i="1"/>
  <c r="Q117" i="1" s="1"/>
  <c r="P64" i="1"/>
  <c r="P117" i="1" s="1"/>
  <c r="O64" i="1"/>
  <c r="Q63" i="1"/>
  <c r="Q116" i="1" s="1"/>
  <c r="P63" i="1"/>
  <c r="P116" i="1" s="1"/>
  <c r="O63" i="1"/>
  <c r="O116" i="1" s="1"/>
  <c r="Q62" i="1"/>
  <c r="Q115" i="1" s="1"/>
  <c r="P62" i="1"/>
  <c r="P115" i="1" s="1"/>
  <c r="O62" i="1"/>
  <c r="O115" i="1" s="1"/>
  <c r="Q61" i="1"/>
  <c r="Q114" i="1" s="1"/>
  <c r="P61" i="1"/>
  <c r="O61" i="1"/>
  <c r="O114" i="1" s="1"/>
  <c r="Q60" i="1"/>
  <c r="P60" i="1"/>
  <c r="P113" i="1" s="1"/>
  <c r="O60" i="1"/>
  <c r="O113" i="1" s="1"/>
  <c r="N81" i="1"/>
  <c r="N71" i="1"/>
  <c r="L60" i="1"/>
  <c r="L113" i="1" s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3" i="1"/>
  <c r="M73" i="1"/>
  <c r="L73" i="1"/>
  <c r="N72" i="1"/>
  <c r="M72" i="1"/>
  <c r="L72" i="1"/>
  <c r="M71" i="1"/>
  <c r="L71" i="1"/>
  <c r="N70" i="1"/>
  <c r="M70" i="1"/>
  <c r="L70" i="1"/>
  <c r="N69" i="1"/>
  <c r="M69" i="1"/>
  <c r="L69" i="1"/>
  <c r="N68" i="1"/>
  <c r="M68" i="1"/>
  <c r="L68" i="1"/>
  <c r="N65" i="1"/>
  <c r="N118" i="1" s="1"/>
  <c r="M65" i="1"/>
  <c r="M118" i="1" s="1"/>
  <c r="L65" i="1"/>
  <c r="L118" i="1" s="1"/>
  <c r="N64" i="1"/>
  <c r="N117" i="1" s="1"/>
  <c r="M64" i="1"/>
  <c r="M117" i="1" s="1"/>
  <c r="L64" i="1"/>
  <c r="L117" i="1" s="1"/>
  <c r="N63" i="1"/>
  <c r="N116" i="1" s="1"/>
  <c r="M63" i="1"/>
  <c r="M116" i="1" s="1"/>
  <c r="L63" i="1"/>
  <c r="L116" i="1" s="1"/>
  <c r="N62" i="1"/>
  <c r="N115" i="1" s="1"/>
  <c r="M62" i="1"/>
  <c r="M115" i="1" s="1"/>
  <c r="L62" i="1"/>
  <c r="L115" i="1" s="1"/>
  <c r="N61" i="1"/>
  <c r="N114" i="1" s="1"/>
  <c r="M61" i="1"/>
  <c r="M114" i="1" s="1"/>
  <c r="L61" i="1"/>
  <c r="L114" i="1" s="1"/>
  <c r="N60" i="1"/>
  <c r="N113" i="1" s="1"/>
  <c r="M60" i="1"/>
  <c r="M113" i="1" s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J84" i="1"/>
  <c r="K84" i="1"/>
  <c r="I84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J76" i="1"/>
  <c r="K76" i="1"/>
  <c r="I76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J68" i="1"/>
  <c r="K68" i="1"/>
  <c r="I68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J60" i="1"/>
  <c r="K60" i="1"/>
  <c r="I60" i="1"/>
  <c r="J105" i="1" l="1"/>
  <c r="J108" i="1"/>
  <c r="J99" i="1"/>
  <c r="I108" i="1"/>
  <c r="I109" i="1"/>
  <c r="N105" i="1"/>
  <c r="M108" i="1"/>
  <c r="P97" i="1"/>
  <c r="O100" i="1"/>
  <c r="Q102" i="1"/>
  <c r="J106" i="1"/>
  <c r="I115" i="1"/>
  <c r="J102" i="1"/>
  <c r="I113" i="1"/>
  <c r="I117" i="1"/>
  <c r="J114" i="1"/>
  <c r="Q101" i="1"/>
  <c r="K113" i="1"/>
  <c r="K116" i="1"/>
  <c r="I114" i="1"/>
  <c r="M109" i="1"/>
  <c r="K99" i="1"/>
  <c r="M110" i="1"/>
  <c r="P98" i="1"/>
  <c r="M97" i="1"/>
  <c r="L100" i="1"/>
  <c r="N107" i="1"/>
  <c r="K97" i="1"/>
  <c r="K100" i="1"/>
  <c r="I98" i="1"/>
  <c r="N97" i="1"/>
  <c r="M100" i="1"/>
  <c r="M105" i="1"/>
  <c r="L108" i="1"/>
  <c r="Q105" i="1"/>
  <c r="K117" i="1"/>
  <c r="L105" i="1"/>
  <c r="N98" i="1"/>
  <c r="N101" i="1"/>
  <c r="M106" i="1"/>
  <c r="L109" i="1"/>
  <c r="Q98" i="1"/>
  <c r="P101" i="1"/>
  <c r="O106" i="1"/>
  <c r="Q108" i="1"/>
  <c r="K105" i="1"/>
  <c r="J101" i="1"/>
  <c r="K98" i="1"/>
  <c r="L102" i="1"/>
  <c r="N106" i="1"/>
  <c r="O99" i="1"/>
  <c r="I102" i="1"/>
  <c r="I97" i="1"/>
  <c r="I101" i="1"/>
  <c r="J98" i="1"/>
  <c r="J118" i="1"/>
  <c r="K115" i="1"/>
  <c r="M99" i="1"/>
  <c r="M102" i="1"/>
  <c r="K101" i="1"/>
  <c r="J110" i="1"/>
  <c r="K107" i="1"/>
  <c r="J113" i="1"/>
  <c r="J116" i="1"/>
  <c r="L98" i="1"/>
  <c r="L101" i="1"/>
  <c r="N100" i="1"/>
  <c r="O145" i="1"/>
  <c r="P99" i="1"/>
  <c r="O102" i="1"/>
  <c r="Q106" i="1"/>
  <c r="P109" i="1"/>
  <c r="I99" i="1"/>
  <c r="I110" i="1"/>
  <c r="J107" i="1"/>
  <c r="K118" i="1"/>
  <c r="I116" i="1"/>
  <c r="M98" i="1"/>
  <c r="M101" i="1"/>
  <c r="L106" i="1"/>
  <c r="N108" i="1"/>
  <c r="N110" i="1"/>
  <c r="O97" i="1"/>
  <c r="Q99" i="1"/>
  <c r="P102" i="1"/>
  <c r="O107" i="1"/>
  <c r="Q109" i="1"/>
  <c r="K109" i="1"/>
  <c r="P107" i="1"/>
  <c r="J109" i="1"/>
  <c r="K106" i="1"/>
  <c r="I118" i="1"/>
  <c r="J115" i="1"/>
  <c r="M144" i="1"/>
  <c r="L99" i="1"/>
  <c r="O109" i="1"/>
  <c r="Q97" i="1"/>
  <c r="P100" i="1"/>
  <c r="O105" i="1"/>
  <c r="Q107" i="1"/>
  <c r="P110" i="1"/>
  <c r="J97" i="1"/>
  <c r="I105" i="1"/>
  <c r="M145" i="1"/>
  <c r="L107" i="1"/>
  <c r="N109" i="1"/>
  <c r="O98" i="1"/>
  <c r="Q100" i="1"/>
  <c r="P105" i="1"/>
  <c r="O108" i="1"/>
  <c r="Q110" i="1"/>
  <c r="Q113" i="1"/>
  <c r="O142" i="1" s="1"/>
  <c r="I107" i="1"/>
  <c r="O110" i="1"/>
  <c r="K110" i="1"/>
  <c r="J100" i="1"/>
  <c r="K102" i="1"/>
  <c r="I100" i="1"/>
  <c r="K108" i="1"/>
  <c r="I106" i="1"/>
  <c r="J117" i="1"/>
  <c r="K114" i="1"/>
  <c r="L97" i="1"/>
  <c r="N99" i="1"/>
  <c r="N102" i="1"/>
  <c r="M107" i="1"/>
  <c r="L110" i="1"/>
  <c r="P144" i="1"/>
  <c r="O144" i="1"/>
  <c r="M143" i="1"/>
  <c r="O147" i="1"/>
  <c r="O101" i="1"/>
  <c r="P108" i="1"/>
  <c r="P114" i="1"/>
  <c r="O117" i="1"/>
  <c r="P146" i="1" s="1"/>
  <c r="P106" i="1"/>
  <c r="P147" i="1"/>
  <c r="P145" i="1"/>
  <c r="L147" i="1"/>
  <c r="M146" i="1"/>
  <c r="L144" i="1"/>
  <c r="M147" i="1"/>
  <c r="L146" i="1"/>
  <c r="L145" i="1"/>
  <c r="L143" i="1"/>
  <c r="L142" i="1"/>
  <c r="M142" i="1"/>
  <c r="J147" i="1" l="1"/>
  <c r="J176" i="1" s="1"/>
  <c r="I137" i="1"/>
  <c r="I166" i="1" s="1"/>
  <c r="M135" i="1"/>
  <c r="M164" i="1" s="1"/>
  <c r="M129" i="1"/>
  <c r="M158" i="1" s="1"/>
  <c r="I127" i="1"/>
  <c r="I156" i="1" s="1"/>
  <c r="P127" i="1"/>
  <c r="P156" i="1" s="1"/>
  <c r="M131" i="1"/>
  <c r="M160" i="1" s="1"/>
  <c r="J139" i="1"/>
  <c r="J168" i="1" s="1"/>
  <c r="M137" i="1"/>
  <c r="M166" i="1" s="1"/>
  <c r="O127" i="1"/>
  <c r="O156" i="1" s="1"/>
  <c r="J135" i="1"/>
  <c r="J164" i="1" s="1"/>
  <c r="I134" i="1"/>
  <c r="I163" i="1" s="1"/>
  <c r="L128" i="1"/>
  <c r="L157" i="1" s="1"/>
  <c r="I142" i="1"/>
  <c r="I171" i="1" s="1"/>
  <c r="I130" i="1"/>
  <c r="I159" i="1" s="1"/>
  <c r="L131" i="1"/>
  <c r="L160" i="1" s="1"/>
  <c r="I131" i="1"/>
  <c r="I160" i="1" s="1"/>
  <c r="J144" i="1"/>
  <c r="J173" i="1" s="1"/>
  <c r="L134" i="1"/>
  <c r="L163" i="1" s="1"/>
  <c r="O131" i="1"/>
  <c r="O160" i="1" s="1"/>
  <c r="J129" i="1"/>
  <c r="J158" i="1" s="1"/>
  <c r="J131" i="1"/>
  <c r="J160" i="1" s="1"/>
  <c r="L126" i="1"/>
  <c r="L155" i="1" s="1"/>
  <c r="P134" i="1"/>
  <c r="P163" i="1" s="1"/>
  <c r="O128" i="1"/>
  <c r="O157" i="1" s="1"/>
  <c r="O129" i="1"/>
  <c r="O158" i="1" s="1"/>
  <c r="J146" i="1"/>
  <c r="J175" i="1" s="1"/>
  <c r="I136" i="1"/>
  <c r="I165" i="1" s="1"/>
  <c r="L136" i="1"/>
  <c r="L165" i="1" s="1"/>
  <c r="P136" i="1"/>
  <c r="P165" i="1" s="1"/>
  <c r="I128" i="1"/>
  <c r="I157" i="1" s="1"/>
  <c r="M127" i="1"/>
  <c r="M156" i="1" s="1"/>
  <c r="I144" i="1"/>
  <c r="I173" i="1" s="1"/>
  <c r="M134" i="1"/>
  <c r="M163" i="1" s="1"/>
  <c r="M126" i="1"/>
  <c r="M155" i="1" s="1"/>
  <c r="O138" i="1"/>
  <c r="O167" i="1" s="1"/>
  <c r="L135" i="1"/>
  <c r="L164" i="1" s="1"/>
  <c r="I147" i="1"/>
  <c r="I176" i="1" s="1"/>
  <c r="I146" i="1"/>
  <c r="I175" i="1" s="1"/>
  <c r="L127" i="1"/>
  <c r="L156" i="1" s="1"/>
  <c r="O126" i="1"/>
  <c r="O155" i="1" s="1"/>
  <c r="L129" i="1"/>
  <c r="L158" i="1" s="1"/>
  <c r="P128" i="1"/>
  <c r="P157" i="1" s="1"/>
  <c r="P137" i="1"/>
  <c r="P166" i="1" s="1"/>
  <c r="J143" i="1"/>
  <c r="J172" i="1" s="1"/>
  <c r="M138" i="1"/>
  <c r="M167" i="1" s="1"/>
  <c r="I139" i="1"/>
  <c r="I168" i="1" s="1"/>
  <c r="J127" i="1"/>
  <c r="J156" i="1" s="1"/>
  <c r="J145" i="1"/>
  <c r="J174" i="1" s="1"/>
  <c r="O134" i="1"/>
  <c r="O163" i="1" s="1"/>
  <c r="I126" i="1"/>
  <c r="I155" i="1" s="1"/>
  <c r="P138" i="1"/>
  <c r="P167" i="1" s="1"/>
  <c r="J134" i="1"/>
  <c r="J163" i="1" s="1"/>
  <c r="O139" i="1"/>
  <c r="O168" i="1" s="1"/>
  <c r="I138" i="1"/>
  <c r="I167" i="1" s="1"/>
  <c r="L139" i="1"/>
  <c r="L168" i="1" s="1"/>
  <c r="L130" i="1"/>
  <c r="L159" i="1" s="1"/>
  <c r="J136" i="1"/>
  <c r="J165" i="1" s="1"/>
  <c r="P126" i="1"/>
  <c r="P155" i="1" s="1"/>
  <c r="I135" i="1"/>
  <c r="I164" i="1" s="1"/>
  <c r="I129" i="1"/>
  <c r="I158" i="1" s="1"/>
  <c r="O137" i="1"/>
  <c r="O166" i="1" s="1"/>
  <c r="O136" i="1"/>
  <c r="O165" i="1" s="1"/>
  <c r="P131" i="1"/>
  <c r="P160" i="1" s="1"/>
  <c r="O135" i="1"/>
  <c r="O164" i="1" s="1"/>
  <c r="J130" i="1"/>
  <c r="J159" i="1" s="1"/>
  <c r="J142" i="1"/>
  <c r="J171" i="1" s="1"/>
  <c r="M128" i="1"/>
  <c r="M157" i="1" s="1"/>
  <c r="P142" i="1"/>
  <c r="J137" i="1"/>
  <c r="J166" i="1" s="1"/>
  <c r="P139" i="1"/>
  <c r="P168" i="1" s="1"/>
  <c r="L137" i="1"/>
  <c r="L166" i="1" s="1"/>
  <c r="M139" i="1"/>
  <c r="M168" i="1" s="1"/>
  <c r="J138" i="1"/>
  <c r="J167" i="1" s="1"/>
  <c r="P129" i="1"/>
  <c r="P158" i="1" s="1"/>
  <c r="J126" i="1"/>
  <c r="J155" i="1" s="1"/>
  <c r="M130" i="1"/>
  <c r="M159" i="1" s="1"/>
  <c r="I143" i="1"/>
  <c r="I172" i="1" s="1"/>
  <c r="M136" i="1"/>
  <c r="M165" i="1" s="1"/>
  <c r="L138" i="1"/>
  <c r="L167" i="1" s="1"/>
  <c r="I145" i="1"/>
  <c r="I174" i="1" s="1"/>
  <c r="J128" i="1"/>
  <c r="J157" i="1" s="1"/>
  <c r="P130" i="1"/>
  <c r="P159" i="1" s="1"/>
  <c r="O130" i="1"/>
  <c r="O159" i="1" s="1"/>
  <c r="O146" i="1"/>
  <c r="P135" i="1"/>
  <c r="P164" i="1" s="1"/>
  <c r="P143" i="1"/>
  <c r="O143" i="1"/>
</calcChain>
</file>

<file path=xl/sharedStrings.xml><?xml version="1.0" encoding="utf-8"?>
<sst xmlns="http://schemas.openxmlformats.org/spreadsheetml/2006/main" count="421" uniqueCount="51">
  <si>
    <t>Gene</t>
  </si>
  <si>
    <t>No. Sample</t>
  </si>
  <si>
    <t>Ct</t>
  </si>
  <si>
    <t>G L I C E R O L</t>
  </si>
  <si>
    <t>R1</t>
  </si>
  <si>
    <t>R2</t>
  </si>
  <si>
    <t>R3</t>
  </si>
  <si>
    <t>Phase</t>
  </si>
  <si>
    <t>lag</t>
  </si>
  <si>
    <t>exp</t>
  </si>
  <si>
    <t>stacionary</t>
  </si>
  <si>
    <t>Time
(h)</t>
  </si>
  <si>
    <t>Pleos-DyP1</t>
  </si>
  <si>
    <t>Pleos-DyP2</t>
  </si>
  <si>
    <t>Pleos-DyP4</t>
  </si>
  <si>
    <t>G L U C O S A</t>
  </si>
  <si>
    <t>G L I C E R O L  +  Y A G</t>
  </si>
  <si>
    <t xml:space="preserve"> PCR Efficiency</t>
  </si>
  <si>
    <t>Reference gene</t>
  </si>
  <si>
    <t>Target gene</t>
  </si>
  <si>
    <t>gpd</t>
  </si>
  <si>
    <t>E</t>
  </si>
  <si>
    <t>E (%)</t>
  </si>
  <si>
    <t>pep</t>
  </si>
  <si>
    <t>E^Ct</t>
  </si>
  <si>
    <t>E^Cttar/E^Ctref</t>
  </si>
  <si>
    <t>Mean</t>
  </si>
  <si>
    <t>SD</t>
  </si>
  <si>
    <t>log2(mean)</t>
  </si>
  <si>
    <t>log2(sd)</t>
  </si>
  <si>
    <t>Glucose</t>
  </si>
  <si>
    <t>Glycerol</t>
  </si>
  <si>
    <t>Glycerol + YAG</t>
  </si>
  <si>
    <r>
      <t xml:space="preserve">2) Se registra el Ct del gen </t>
    </r>
    <r>
      <rPr>
        <b/>
        <i/>
        <sz val="11"/>
        <color theme="1"/>
        <rFont val="Calibri"/>
        <family val="2"/>
        <scheme val="minor"/>
      </rPr>
      <t>housekeeping</t>
    </r>
    <r>
      <rPr>
        <b/>
        <sz val="11"/>
        <color theme="1"/>
        <rFont val="Calibri"/>
        <family val="2"/>
        <scheme val="minor"/>
      </rPr>
      <t xml:space="preserve"> en cada condición de estudio</t>
    </r>
  </si>
  <si>
    <r>
      <t>1) Se registra el valor de Eficiencia (</t>
    </r>
    <r>
      <rPr>
        <b/>
        <i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) de cada gen</t>
    </r>
  </si>
  <si>
    <t>3) Se registra el Ct de los genes blanco en cada condición de estudio</t>
  </si>
  <si>
    <t>Registro de Ct</t>
  </si>
  <si>
    <r>
      <t>4) Posteriormente calculamos: E^Ct para cada gen (</t>
    </r>
    <r>
      <rPr>
        <b/>
        <i/>
        <sz val="11"/>
        <color theme="1"/>
        <rFont val="Calibri"/>
        <family val="2"/>
        <scheme val="minor"/>
      </rPr>
      <t>housekeeping</t>
    </r>
    <r>
      <rPr>
        <b/>
        <sz val="11"/>
        <color theme="1"/>
        <rFont val="Calibri"/>
        <family val="2"/>
        <scheme val="minor"/>
      </rPr>
      <t xml:space="preserve"> o blanco)</t>
    </r>
  </si>
  <si>
    <t>5) Calculamos el cociente de E^Ct del gen blanco / E^Ct del gen de referencia</t>
  </si>
  <si>
    <t>5) Calculamos el promedio de las tres mediciones</t>
  </si>
  <si>
    <t>5) Convertimos los datos a escala log2</t>
  </si>
  <si>
    <t>Position</t>
  </si>
  <si>
    <t>Time</t>
  </si>
  <si>
    <t>Condition</t>
  </si>
  <si>
    <t>log2</t>
  </si>
  <si>
    <t>sd</t>
  </si>
  <si>
    <t>Pleos-Dyp1</t>
  </si>
  <si>
    <t>Pleos-Dyp2</t>
  </si>
  <si>
    <t>Pleos-Dyp4</t>
  </si>
  <si>
    <t>Glicerol</t>
  </si>
  <si>
    <t>Glicerol+AYG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</si>
</sst>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1" fillId="0" borderId="0" xfId="0" applyFont="1"/>
    <xf numFmtId="0" fontId="0" fillId="0" borderId="8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1" fontId="2" fillId="0" borderId="3" xfId="0" applyNumberFormat="1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11" fontId="2" fillId="0" borderId="7" xfId="0" applyNumberFormat="1" applyFont="1" applyBorder="1" applyAlignment="1">
      <alignment horizontal="center" vertical="center"/>
    </xf>
    <xf numFmtId="11" fontId="2" fillId="0" borderId="8" xfId="0" applyNumberFormat="1" applyFont="1" applyBorder="1" applyAlignment="1">
      <alignment horizontal="center" vertical="center"/>
    </xf>
    <xf numFmtId="11" fontId="2" fillId="0" borderId="3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2" fillId="0" borderId="4" xfId="0" applyNumberFormat="1" applyFont="1" applyBorder="1" applyAlignment="1">
      <alignment horizontal="center"/>
    </xf>
    <xf numFmtId="11" fontId="2" fillId="0" borderId="2" xfId="0" applyNumberFormat="1" applyFont="1" applyBorder="1" applyAlignment="1">
      <alignment horizontal="center"/>
    </xf>
    <xf numFmtId="11" fontId="2" fillId="0" borderId="7" xfId="0" applyNumberFormat="1" applyFont="1" applyBorder="1" applyAlignment="1">
      <alignment horizontal="center"/>
    </xf>
    <xf numFmtId="11" fontId="2" fillId="0" borderId="8" xfId="0" applyNumberFormat="1" applyFont="1" applyBorder="1" applyAlignment="1">
      <alignment horizontal="center"/>
    </xf>
    <xf numFmtId="11" fontId="2" fillId="0" borderId="12" xfId="0" applyNumberFormat="1" applyFont="1" applyBorder="1" applyAlignment="1">
      <alignment horizontal="center" vertical="center"/>
    </xf>
    <xf numFmtId="11" fontId="2" fillId="0" borderId="13" xfId="0" applyNumberFormat="1" applyFont="1" applyBorder="1" applyAlignment="1">
      <alignment horizontal="center" vertical="center"/>
    </xf>
    <xf numFmtId="11" fontId="2" fillId="0" borderId="14" xfId="0" applyNumberFormat="1" applyFont="1" applyBorder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9" xfId="0" applyNumberFormat="1" applyFont="1" applyBorder="1" applyAlignment="1">
      <alignment horizontal="center" vertical="center"/>
    </xf>
    <xf numFmtId="11" fontId="2" fillId="0" borderId="20" xfId="0" applyNumberFormat="1" applyFont="1" applyBorder="1" applyAlignment="1">
      <alignment horizontal="center" vertical="center"/>
    </xf>
    <xf numFmtId="11" fontId="2" fillId="0" borderId="12" xfId="0" applyNumberFormat="1" applyFont="1" applyBorder="1" applyAlignment="1">
      <alignment horizontal="center"/>
    </xf>
    <xf numFmtId="11" fontId="2" fillId="0" borderId="13" xfId="0" applyNumberFormat="1" applyFont="1" applyBorder="1" applyAlignment="1">
      <alignment horizontal="center"/>
    </xf>
    <xf numFmtId="11" fontId="2" fillId="0" borderId="14" xfId="0" applyNumberFormat="1" applyFont="1" applyBorder="1" applyAlignment="1">
      <alignment horizontal="center"/>
    </xf>
    <xf numFmtId="11" fontId="2" fillId="0" borderId="18" xfId="0" applyNumberFormat="1" applyFont="1" applyBorder="1" applyAlignment="1">
      <alignment horizontal="center"/>
    </xf>
    <xf numFmtId="11" fontId="2" fillId="0" borderId="19" xfId="0" applyNumberFormat="1" applyFont="1" applyBorder="1" applyAlignment="1">
      <alignment horizontal="center"/>
    </xf>
    <xf numFmtId="11" fontId="2" fillId="0" borderId="2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18" xfId="0" applyNumberFormat="1" applyBorder="1" applyAlignment="1">
      <alignment horizontal="center"/>
    </xf>
    <xf numFmtId="11" fontId="0" fillId="0" borderId="19" xfId="0" applyNumberFormat="1" applyBorder="1" applyAlignment="1">
      <alignment horizontal="center"/>
    </xf>
    <xf numFmtId="11" fontId="0" fillId="0" borderId="20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4" xfId="0" applyBorder="1"/>
    <xf numFmtId="0" fontId="0" fillId="0" borderId="8" xfId="0" applyBorder="1"/>
    <xf numFmtId="0" fontId="0" fillId="0" borderId="20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0" fillId="0" borderId="1" xfId="0" applyBorder="1"/>
    <xf numFmtId="0" fontId="0" fillId="0" borderId="3" xfId="0" applyBorder="1"/>
    <xf numFmtId="0" fontId="0" fillId="2" borderId="0" xfId="0" applyFill="1"/>
    <xf numFmtId="0" fontId="0" fillId="0" borderId="2" xfId="0" applyBorder="1"/>
    <xf numFmtId="0" fontId="3" fillId="0" borderId="7" xfId="0" applyFont="1" applyBorder="1" applyAlignment="1">
      <alignment horizontal="right" vertical="center"/>
    </xf>
    <xf numFmtId="0" fontId="0" fillId="0" borderId="7" xfId="0" applyBorder="1"/>
    <xf numFmtId="11" fontId="2" fillId="0" borderId="1" xfId="0" applyNumberFormat="1" applyFont="1" applyBorder="1" applyAlignment="1">
      <alignment horizontal="center"/>
    </xf>
    <xf numFmtId="11" fontId="2" fillId="0" borderId="5" xfId="0" applyNumberFormat="1" applyFont="1" applyBorder="1" applyAlignment="1">
      <alignment horizontal="center"/>
    </xf>
    <xf numFmtId="11" fontId="2" fillId="0" borderId="6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textRotation="90"/>
    </xf>
    <xf numFmtId="0" fontId="1" fillId="5" borderId="3" xfId="0" applyFont="1" applyFill="1" applyBorder="1" applyAlignment="1">
      <alignment horizontal="center" vertical="center" textRotation="90"/>
    </xf>
    <xf numFmtId="0" fontId="1" fillId="5" borderId="10" xfId="0" applyFont="1" applyFill="1" applyBorder="1" applyAlignment="1">
      <alignment horizontal="center" vertical="center" textRotation="90"/>
    </xf>
    <xf numFmtId="0" fontId="1" fillId="5" borderId="11" xfId="0" applyFont="1" applyFill="1" applyBorder="1" applyAlignment="1">
      <alignment horizontal="center" vertical="center" textRotation="90"/>
    </xf>
    <xf numFmtId="0" fontId="1" fillId="4" borderId="9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 textRotation="90"/>
    </xf>
    <xf numFmtId="0" fontId="1" fillId="4" borderId="10" xfId="0" applyFont="1" applyFill="1" applyBorder="1" applyAlignment="1">
      <alignment horizontal="center" vertical="center" textRotation="90"/>
    </xf>
    <xf numFmtId="0" fontId="1" fillId="4" borderId="1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10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3" borderId="3" xfId="0" applyFont="1" applyFill="1" applyBorder="1" applyAlignment="1">
      <alignment horizontal="center" vertical="center" textRotation="90" wrapText="1"/>
    </xf>
    <xf numFmtId="0" fontId="1" fillId="3" borderId="2" xfId="0" applyFont="1" applyFill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 textRotation="90"/>
    </xf>
    <xf numFmtId="0" fontId="3" fillId="2" borderId="10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 textRotation="90"/>
    </xf>
    <xf numFmtId="0" fontId="3" fillId="3" borderId="3" xfId="0" applyFont="1" applyFill="1" applyBorder="1" applyAlignment="1">
      <alignment horizontal="center" vertical="center" textRotation="90"/>
    </xf>
    <xf numFmtId="0" fontId="3" fillId="3" borderId="10" xfId="0" applyFont="1" applyFill="1" applyBorder="1" applyAlignment="1">
      <alignment horizontal="center" vertical="center" textRotation="90"/>
    </xf>
    <xf numFmtId="0" fontId="3" fillId="3" borderId="11" xfId="0" applyFont="1" applyFill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22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2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22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21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right" vertical="center"/>
    </xf>
    <xf numFmtId="0" fontId="1" fillId="4" borderId="22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1" fillId="5" borderId="21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right" vertical="center"/>
    </xf>
    <xf numFmtId="0" fontId="1" fillId="5" borderId="2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62339245463990378"/>
          <c:h val="0.79592519685039353"/>
        </c:manualLayout>
      </c:layout>
      <c:barChart>
        <c:barDir val="col"/>
        <c:grouping val="clustered"/>
        <c:varyColors val="0"/>
        <c:ser>
          <c:idx val="3"/>
          <c:order val="0"/>
          <c:tx>
            <c:v>Pleos-DyP1</c:v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Analysis_1!$G$161:$G$168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Analysis_1!$L$153:$L$160</c:f>
              <c:numCache>
                <c:formatCode>General</c:formatCode>
                <c:ptCount val="8"/>
                <c:pt idx="0">
                  <c:v>7.4172853809662262</c:v>
                </c:pt>
                <c:pt idx="1">
                  <c:v>11.61275103875958</c:v>
                </c:pt>
                <c:pt idx="2">
                  <c:v>3.112096056802141</c:v>
                </c:pt>
                <c:pt idx="3">
                  <c:v>4.1614877593298543</c:v>
                </c:pt>
                <c:pt idx="4">
                  <c:v>6.2021945973142314</c:v>
                </c:pt>
                <c:pt idx="5">
                  <c:v>10.523633622563292</c:v>
                </c:pt>
                <c:pt idx="6">
                  <c:v>10.900575317800072</c:v>
                </c:pt>
                <c:pt idx="7">
                  <c:v>4.0091135464737118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7-4622-8608-5437B6A812E3}"/>
            </c:ext>
          </c:extLst>
        </c:ser>
        <c:ser>
          <c:idx val="0"/>
          <c:order val="1"/>
          <c:tx>
            <c:v>Pleos-DyP2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Analysis_1!$G$161:$G$168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Analysis_1!$L$161:$L$168</c:f>
              <c:numCache>
                <c:formatCode>General</c:formatCode>
                <c:ptCount val="8"/>
                <c:pt idx="0">
                  <c:v>-2.0952064238663399</c:v>
                </c:pt>
                <c:pt idx="1">
                  <c:v>4.2805370732842523</c:v>
                </c:pt>
                <c:pt idx="2">
                  <c:v>0.13618180373703134</c:v>
                </c:pt>
                <c:pt idx="3">
                  <c:v>-3.2712749688781977</c:v>
                </c:pt>
                <c:pt idx="4">
                  <c:v>-6.8232134459624696</c:v>
                </c:pt>
                <c:pt idx="5">
                  <c:v>-0.5339274478572017</c:v>
                </c:pt>
                <c:pt idx="6">
                  <c:v>0.5923191475789491</c:v>
                </c:pt>
                <c:pt idx="7">
                  <c:v>-6.0707366264181433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7-4622-8608-5437B6A812E3}"/>
            </c:ext>
          </c:extLst>
        </c:ser>
        <c:ser>
          <c:idx val="1"/>
          <c:order val="2"/>
          <c:tx>
            <c:v>Pleos-DyP4</c:v>
          </c:tx>
          <c:spPr>
            <a:pattFill prst="wdUpDiag">
              <a:fgClr>
                <a:schemeClr val="bg1">
                  <a:lumMod val="95000"/>
                </a:schemeClr>
              </a:fgClr>
              <a:bgClr>
                <a:schemeClr val="bg1">
                  <a:lumMod val="5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Analysis_1!$G$161:$G$168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Analysis_1!$L$169:$L$176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57-4622-8608-5437B6A81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042704"/>
        <c:axId val="1606102688"/>
      </c:barChart>
      <c:catAx>
        <c:axId val="191304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02688"/>
        <c:crosses val="autoZero"/>
        <c:auto val="1"/>
        <c:lblAlgn val="ctr"/>
        <c:lblOffset val="100"/>
        <c:noMultiLvlLbl val="0"/>
      </c:catAx>
      <c:valAx>
        <c:axId val="1606102688"/>
        <c:scaling>
          <c:orientation val="minMax"/>
          <c:max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Relative</a:t>
                </a:r>
                <a:r>
                  <a:rPr lang="en-US" b="1" baseline="0"/>
                  <a:t> Gene Expression (log</a:t>
                </a:r>
                <a:r>
                  <a:rPr lang="en-US" b="1" baseline="-25000"/>
                  <a:t>2</a:t>
                </a:r>
                <a:r>
                  <a:rPr lang="en-US" b="1" baseline="0"/>
                  <a:t>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4270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59296101945709"/>
          <c:y val="7.4689474870868397E-2"/>
          <c:w val="0.1484198700151573"/>
          <c:h val="0.24016258384368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6293772965879264"/>
          <c:h val="0.79592519685039353"/>
        </c:manualLayout>
      </c:layout>
      <c:barChart>
        <c:barDir val="col"/>
        <c:grouping val="clustered"/>
        <c:varyColors val="0"/>
        <c:ser>
          <c:idx val="3"/>
          <c:order val="0"/>
          <c:tx>
            <c:v>Pleos-DyP1</c:v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Analysis_1!$G$161:$G$168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Analysis_1!$I$153:$I$160</c:f>
              <c:numCache>
                <c:formatCode>General</c:formatCode>
                <c:ptCount val="8"/>
                <c:pt idx="0">
                  <c:v>9.30518826553058</c:v>
                </c:pt>
                <c:pt idx="1">
                  <c:v>4.4056408472595407</c:v>
                </c:pt>
                <c:pt idx="2">
                  <c:v>5.4333965883997468</c:v>
                </c:pt>
                <c:pt idx="3">
                  <c:v>1.1445415286455811</c:v>
                </c:pt>
                <c:pt idx="4">
                  <c:v>7.6887703610229519</c:v>
                </c:pt>
                <c:pt idx="5">
                  <c:v>8.7992774883913505</c:v>
                </c:pt>
                <c:pt idx="6">
                  <c:v>11.123415704034615</c:v>
                </c:pt>
                <c:pt idx="7">
                  <c:v>5.4093600711324177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1-459F-BE99-FE63600390EE}"/>
            </c:ext>
          </c:extLst>
        </c:ser>
        <c:ser>
          <c:idx val="0"/>
          <c:order val="1"/>
          <c:tx>
            <c:v>Pleos-DyP2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Analysis_1!$G$161:$G$168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Analysis_1!$I$161:$I$168</c:f>
              <c:numCache>
                <c:formatCode>General</c:formatCode>
                <c:ptCount val="8"/>
                <c:pt idx="0">
                  <c:v>-1.8921678794192753</c:v>
                </c:pt>
                <c:pt idx="1">
                  <c:v>2.5661956677096853</c:v>
                </c:pt>
                <c:pt idx="2">
                  <c:v>-1.5940526016091481</c:v>
                </c:pt>
                <c:pt idx="3">
                  <c:v>1.7339247371427484</c:v>
                </c:pt>
                <c:pt idx="4">
                  <c:v>-3.6102970577762363</c:v>
                </c:pt>
                <c:pt idx="5">
                  <c:v>-0.21726816218252193</c:v>
                </c:pt>
                <c:pt idx="6">
                  <c:v>3.7858200004771638</c:v>
                </c:pt>
                <c:pt idx="7">
                  <c:v>-1.7239378633602866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1-459F-BE99-FE63600390EE}"/>
            </c:ext>
          </c:extLst>
        </c:ser>
        <c:ser>
          <c:idx val="1"/>
          <c:order val="2"/>
          <c:tx>
            <c:v>Pleos-DyP4</c:v>
          </c:tx>
          <c:spPr>
            <a:pattFill prst="wdUpDiag">
              <a:fgClr>
                <a:schemeClr val="bg1">
                  <a:lumMod val="95000"/>
                </a:schemeClr>
              </a:fgClr>
              <a:bgClr>
                <a:schemeClr val="bg1">
                  <a:lumMod val="5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Analysis_1!$G$161:$G$168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Analysis_1!$I$169:$I$176</c:f>
              <c:numCache>
                <c:formatCode>General</c:formatCode>
                <c:ptCount val="8"/>
                <c:pt idx="0">
                  <c:v>7.8677157133196562</c:v>
                </c:pt>
                <c:pt idx="1">
                  <c:v>6.3284510915971293</c:v>
                </c:pt>
                <c:pt idx="2">
                  <c:v>8.282914133383251</c:v>
                </c:pt>
                <c:pt idx="3">
                  <c:v>4.9910116136847114</c:v>
                </c:pt>
                <c:pt idx="4">
                  <c:v>6.426252780408749</c:v>
                </c:pt>
                <c:pt idx="5">
                  <c:v>4.8919260314864621</c:v>
                </c:pt>
                <c:pt idx="6">
                  <c:v>6.6526409587359936</c:v>
                </c:pt>
                <c:pt idx="7">
                  <c:v>2.9547232077472825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1-459F-BE99-FE6360039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042704"/>
        <c:axId val="1606102688"/>
      </c:barChart>
      <c:catAx>
        <c:axId val="191304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02688"/>
        <c:crosses val="autoZero"/>
        <c:auto val="1"/>
        <c:lblAlgn val="ctr"/>
        <c:lblOffset val="100"/>
        <c:noMultiLvlLbl val="0"/>
      </c:catAx>
      <c:valAx>
        <c:axId val="1606102688"/>
        <c:scaling>
          <c:orientation val="minMax"/>
          <c:max val="12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Relative</a:t>
                </a:r>
                <a:r>
                  <a:rPr lang="en-US" b="1" baseline="0"/>
                  <a:t> Gene Expression (log</a:t>
                </a:r>
                <a:r>
                  <a:rPr lang="en-US" b="1" baseline="-25000"/>
                  <a:t>2</a:t>
                </a:r>
                <a:r>
                  <a:rPr lang="en-US" b="1" baseline="0"/>
                  <a:t>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4270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93848425196856"/>
          <c:y val="7.0122991764251047E-2"/>
          <c:w val="0.14415075459317583"/>
          <c:h val="0.24016258384368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62521062992125975"/>
          <c:h val="0.79592519685039353"/>
        </c:manualLayout>
      </c:layout>
      <c:barChart>
        <c:barDir val="col"/>
        <c:grouping val="clustered"/>
        <c:varyColors val="0"/>
        <c:ser>
          <c:idx val="3"/>
          <c:order val="0"/>
          <c:tx>
            <c:v>Pleos-DyP1</c:v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Analysis_1!$G$161:$G$168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Analysis_1!$O$153:$O$160</c:f>
              <c:numCache>
                <c:formatCode>General</c:formatCode>
                <c:ptCount val="8"/>
                <c:pt idx="0">
                  <c:v>4.9145177931175592</c:v>
                </c:pt>
                <c:pt idx="1">
                  <c:v>6.7244832243547839</c:v>
                </c:pt>
                <c:pt idx="2">
                  <c:v>9.6783211501370001</c:v>
                </c:pt>
                <c:pt idx="3">
                  <c:v>5.9900458160364414</c:v>
                </c:pt>
                <c:pt idx="4">
                  <c:v>6.2475189163459106</c:v>
                </c:pt>
                <c:pt idx="5">
                  <c:v>10.993135720918637</c:v>
                </c:pt>
                <c:pt idx="6">
                  <c:v>12.862218523232325</c:v>
                </c:pt>
                <c:pt idx="7">
                  <c:v>12.138053515775754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1-463D-A3EB-1EE3E2688BFB}"/>
            </c:ext>
          </c:extLst>
        </c:ser>
        <c:ser>
          <c:idx val="0"/>
          <c:order val="1"/>
          <c:tx>
            <c:v>Pleos-DyP2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Analysis_1!$G$161:$G$168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Analysis_1!$O$161:$O$168</c:f>
              <c:numCache>
                <c:formatCode>General</c:formatCode>
                <c:ptCount val="8"/>
                <c:pt idx="0">
                  <c:v>-3.2881817998048284</c:v>
                </c:pt>
                <c:pt idx="1">
                  <c:v>-1.6289973608594794</c:v>
                </c:pt>
                <c:pt idx="2">
                  <c:v>-0.58895931783517119</c:v>
                </c:pt>
                <c:pt idx="3">
                  <c:v>-1.9126197880690443</c:v>
                </c:pt>
                <c:pt idx="4">
                  <c:v>-6.7146549736910073</c:v>
                </c:pt>
                <c:pt idx="5">
                  <c:v>1.7463515334027113</c:v>
                </c:pt>
                <c:pt idx="6">
                  <c:v>3.2014932598082102</c:v>
                </c:pt>
                <c:pt idx="7">
                  <c:v>4.029441136855417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1-463D-A3EB-1EE3E2688BFB}"/>
            </c:ext>
          </c:extLst>
        </c:ser>
        <c:ser>
          <c:idx val="1"/>
          <c:order val="2"/>
          <c:tx>
            <c:v>Pleos-DyP4</c:v>
          </c:tx>
          <c:spPr>
            <a:pattFill prst="wdUpDiag">
              <a:fgClr>
                <a:schemeClr val="bg1">
                  <a:lumMod val="95000"/>
                </a:schemeClr>
              </a:fgClr>
              <a:bgClr>
                <a:schemeClr val="bg1">
                  <a:lumMod val="5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Analysis_1!$G$161:$G$168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Analysis_1!$O$171:$O$176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E1-463D-A3EB-1EE3E2688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042704"/>
        <c:axId val="1606102688"/>
      </c:barChart>
      <c:catAx>
        <c:axId val="191304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02688"/>
        <c:crosses val="autoZero"/>
        <c:auto val="1"/>
        <c:lblAlgn val="ctr"/>
        <c:lblOffset val="100"/>
        <c:noMultiLvlLbl val="0"/>
      </c:catAx>
      <c:valAx>
        <c:axId val="1606102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Relative</a:t>
                </a:r>
                <a:r>
                  <a:rPr lang="en-US" b="1" baseline="0"/>
                  <a:t> Gene Expression (log</a:t>
                </a:r>
                <a:r>
                  <a:rPr lang="en-US" b="1" baseline="-25000"/>
                  <a:t>2</a:t>
                </a:r>
                <a:r>
                  <a:rPr lang="en-US" b="1" baseline="0"/>
                  <a:t>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4270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702181758530166"/>
          <c:y val="2.8355934674832307E-2"/>
          <c:w val="0.1608174212598425"/>
          <c:h val="0.24016258384368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DyP1-Glycerol</c:v>
          </c:tx>
          <c:spPr>
            <a:solidFill>
              <a:schemeClr val="bg2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Analysis_1!$G$169:$G$176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Analysis_1!$L$153:$L$160</c:f>
              <c:numCache>
                <c:formatCode>General</c:formatCode>
                <c:ptCount val="8"/>
                <c:pt idx="0">
                  <c:v>7.4172853809662262</c:v>
                </c:pt>
                <c:pt idx="1">
                  <c:v>11.61275103875958</c:v>
                </c:pt>
                <c:pt idx="2">
                  <c:v>3.112096056802141</c:v>
                </c:pt>
                <c:pt idx="3">
                  <c:v>4.1614877593298543</c:v>
                </c:pt>
                <c:pt idx="4">
                  <c:v>6.2021945973142314</c:v>
                </c:pt>
                <c:pt idx="5">
                  <c:v>10.523633622563292</c:v>
                </c:pt>
                <c:pt idx="6">
                  <c:v>10.900575317800072</c:v>
                </c:pt>
                <c:pt idx="7">
                  <c:v>4.0091135464737118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B-4A04-B0A0-A2CC9E77057A}"/>
            </c:ext>
          </c:extLst>
        </c:ser>
        <c:ser>
          <c:idx val="2"/>
          <c:order val="1"/>
          <c:tx>
            <c:v>DyP1-Gycerol+YAG</c:v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Analysis_1!$G$169:$G$176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Analysis_1!$O$153:$O$160</c:f>
              <c:numCache>
                <c:formatCode>General</c:formatCode>
                <c:ptCount val="8"/>
                <c:pt idx="0">
                  <c:v>4.9145177931175592</c:v>
                </c:pt>
                <c:pt idx="1">
                  <c:v>6.7244832243547839</c:v>
                </c:pt>
                <c:pt idx="2">
                  <c:v>9.6783211501370001</c:v>
                </c:pt>
                <c:pt idx="3">
                  <c:v>5.9900458160364414</c:v>
                </c:pt>
                <c:pt idx="4">
                  <c:v>6.2475189163459106</c:v>
                </c:pt>
                <c:pt idx="5">
                  <c:v>10.993135720918637</c:v>
                </c:pt>
                <c:pt idx="6">
                  <c:v>12.862218523232325</c:v>
                </c:pt>
                <c:pt idx="7">
                  <c:v>12.138053515775754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B-4A04-B0A0-A2CC9E77057A}"/>
            </c:ext>
          </c:extLst>
        </c:ser>
        <c:ser>
          <c:idx val="4"/>
          <c:order val="2"/>
          <c:tx>
            <c:v>DyP2-Glycerol</c:v>
          </c:tx>
          <c:spPr>
            <a:solidFill>
              <a:schemeClr val="accent2">
                <a:lumMod val="60000"/>
                <a:lumOff val="4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Analysis_1!$G$169:$G$176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Analysis_1!$L$161:$L$168</c:f>
              <c:numCache>
                <c:formatCode>General</c:formatCode>
                <c:ptCount val="8"/>
                <c:pt idx="0">
                  <c:v>-2.0952064238663399</c:v>
                </c:pt>
                <c:pt idx="1">
                  <c:v>4.2805370732842523</c:v>
                </c:pt>
                <c:pt idx="2">
                  <c:v>0.13618180373703134</c:v>
                </c:pt>
                <c:pt idx="3">
                  <c:v>-3.2712749688781977</c:v>
                </c:pt>
                <c:pt idx="4">
                  <c:v>-6.8232134459624696</c:v>
                </c:pt>
                <c:pt idx="5">
                  <c:v>-0.5339274478572017</c:v>
                </c:pt>
                <c:pt idx="6">
                  <c:v>0.5923191475789491</c:v>
                </c:pt>
                <c:pt idx="7">
                  <c:v>-6.0707366264181433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1B-4A04-B0A0-A2CC9E77057A}"/>
            </c:ext>
          </c:extLst>
        </c:ser>
        <c:ser>
          <c:idx val="5"/>
          <c:order val="3"/>
          <c:tx>
            <c:v>DyP2-Glycerol+YAG</c:v>
          </c:tx>
          <c:spPr>
            <a:solidFill>
              <a:schemeClr val="accent2">
                <a:lumMod val="20000"/>
                <a:lumOff val="8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Analysis_1!$G$169:$G$176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Analysis_1!$O$161:$O$168</c:f>
              <c:numCache>
                <c:formatCode>General</c:formatCode>
                <c:ptCount val="8"/>
                <c:pt idx="0">
                  <c:v>-3.2881817998048284</c:v>
                </c:pt>
                <c:pt idx="1">
                  <c:v>-1.6289973608594794</c:v>
                </c:pt>
                <c:pt idx="2">
                  <c:v>-0.58895931783517119</c:v>
                </c:pt>
                <c:pt idx="3">
                  <c:v>-1.9126197880690443</c:v>
                </c:pt>
                <c:pt idx="4">
                  <c:v>-6.7146549736910073</c:v>
                </c:pt>
                <c:pt idx="5">
                  <c:v>1.7463515334027113</c:v>
                </c:pt>
                <c:pt idx="6">
                  <c:v>3.2014932598082102</c:v>
                </c:pt>
                <c:pt idx="7">
                  <c:v>4.029441136855417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1B-4A04-B0A0-A2CC9E77057A}"/>
            </c:ext>
          </c:extLst>
        </c:ser>
        <c:ser>
          <c:idx val="7"/>
          <c:order val="4"/>
          <c:tx>
            <c:v>DyP4-Glycerol</c:v>
          </c:tx>
          <c:spPr>
            <a:solidFill>
              <a:schemeClr val="accent4">
                <a:lumMod val="40000"/>
                <a:lumOff val="60000"/>
              </a:schemeClr>
            </a:solidFill>
            <a:ln w="12700"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cat>
            <c:numRef>
              <c:f>Analysis_1!$G$169:$G$176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Analysis_1!$L$169:$L$176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1B-4A04-B0A0-A2CC9E77057A}"/>
            </c:ext>
          </c:extLst>
        </c:ser>
        <c:ser>
          <c:idx val="8"/>
          <c:order val="5"/>
          <c:tx>
            <c:v>DyP4-Glycerol+YAG</c:v>
          </c:tx>
          <c:spPr>
            <a:solidFill>
              <a:schemeClr val="accent4">
                <a:lumMod val="20000"/>
                <a:lumOff val="8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Analysis_1!$G$169:$G$176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Analysis_1!$O$169:$O$176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1B-4A04-B0A0-A2CC9E770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204160"/>
        <c:axId val="1359410896"/>
      </c:barChart>
      <c:catAx>
        <c:axId val="111120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10896"/>
        <c:crosses val="autoZero"/>
        <c:auto val="1"/>
        <c:lblAlgn val="ctr"/>
        <c:lblOffset val="100"/>
        <c:noMultiLvlLbl val="0"/>
      </c:catAx>
      <c:valAx>
        <c:axId val="1359410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Relative Gene Expression (log</a:t>
                </a:r>
                <a:r>
                  <a:rPr lang="en-US" sz="1200" b="1" baseline="-25000"/>
                  <a:t>2</a:t>
                </a:r>
                <a:r>
                  <a:rPr lang="en-US" sz="12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0416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31898148148152"/>
          <c:y val="3.2751620370370362E-2"/>
          <c:w val="0.17104212962962964"/>
          <c:h val="0.44648749999999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657225</xdr:colOff>
      <xdr:row>48</xdr:row>
      <xdr:rowOff>71437</xdr:rowOff>
    </xdr:from>
    <xdr:ext cx="5621475" cy="7013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B31F11A-6967-7D76-BE19-C51A30FE8389}"/>
                </a:ext>
              </a:extLst>
            </xdr:cNvPr>
            <xdr:cNvSpPr txBox="1"/>
          </xdr:nvSpPr>
          <xdr:spPr>
            <a:xfrm>
              <a:off x="1943100" y="7205662"/>
              <a:ext cx="5621475" cy="701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/>
                <a:t>Relative</a:t>
              </a:r>
              <a:r>
                <a:rPr lang="en-US" sz="2400" baseline="0"/>
                <a:t> gene expression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2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24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en-US" sz="24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MX" sz="2400" b="0" i="1">
                                  <a:latin typeface="Cambria Math" panose="02040503050406030204" pitchFamily="18" charset="0"/>
                                </a:rPr>
                                <m:t>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es-MX" sz="2400" b="0" i="0">
                                  <a:latin typeface="Cambria Math" panose="02040503050406030204" pitchFamily="18" charset="0"/>
                                </a:rPr>
                                <m:t>target</m:t>
                              </m:r>
                            </m:sub>
                          </m:sSub>
                        </m:e>
                        <m:sup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Ct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 (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target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gene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)</m:t>
                          </m:r>
                        </m:sup>
                      </m:sSup>
                    </m:num>
                    <m:den>
                      <m:sSup>
                        <m:sSupPr>
                          <m:ctrlPr>
                            <a:rPr lang="en-US" sz="24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en-US" sz="24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MX" sz="2400" b="0" i="1">
                                  <a:latin typeface="Cambria Math" panose="02040503050406030204" pitchFamily="18" charset="0"/>
                                </a:rPr>
                                <m:t>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es-MX" sz="2400" b="0" i="0">
                                  <a:latin typeface="Cambria Math" panose="02040503050406030204" pitchFamily="18" charset="0"/>
                                </a:rPr>
                                <m:t>reference</m:t>
                              </m:r>
                            </m:sub>
                          </m:sSub>
                        </m:e>
                        <m:sup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Ct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 (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ref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gene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)</m:t>
                          </m:r>
                        </m:sup>
                      </m:sSup>
                    </m:den>
                  </m:f>
                </m:oMath>
              </a14:m>
              <a:endParaRPr lang="en-US" sz="2400" i="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B31F11A-6967-7D76-BE19-C51A30FE8389}"/>
                </a:ext>
              </a:extLst>
            </xdr:cNvPr>
            <xdr:cNvSpPr txBox="1"/>
          </xdr:nvSpPr>
          <xdr:spPr>
            <a:xfrm>
              <a:off x="1943100" y="7205662"/>
              <a:ext cx="5621475" cy="701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/>
                <a:t>Relative</a:t>
              </a:r>
              <a:r>
                <a:rPr lang="en-US" sz="2400" baseline="0"/>
                <a:t> gene expression = </a:t>
              </a:r>
              <a:r>
                <a:rPr lang="en-US" sz="2400" i="0">
                  <a:latin typeface="Cambria Math" panose="02040503050406030204" pitchFamily="18" charset="0"/>
                </a:rPr>
                <a:t>〖</a:t>
              </a:r>
              <a:r>
                <a:rPr lang="es-MX" sz="2400" b="0" i="0">
                  <a:latin typeface="Cambria Math" panose="02040503050406030204" pitchFamily="18" charset="0"/>
                </a:rPr>
                <a:t>𝐸</a:t>
              </a:r>
              <a:r>
                <a:rPr lang="en-US" sz="2400" b="0" i="0">
                  <a:latin typeface="Cambria Math" panose="02040503050406030204" pitchFamily="18" charset="0"/>
                </a:rPr>
                <a:t>_</a:t>
              </a:r>
              <a:r>
                <a:rPr lang="es-MX" sz="2400" b="0" i="0">
                  <a:latin typeface="Cambria Math" panose="02040503050406030204" pitchFamily="18" charset="0"/>
                </a:rPr>
                <a:t>target</a:t>
              </a:r>
              <a:r>
                <a:rPr lang="en-US" sz="2400" b="0" i="0">
                  <a:latin typeface="Cambria Math" panose="02040503050406030204" pitchFamily="18" charset="0"/>
                </a:rPr>
                <a:t>〗^(</a:t>
              </a:r>
              <a:r>
                <a:rPr lang="es-MX" sz="2400" b="0" i="0">
                  <a:latin typeface="Cambria Math" panose="02040503050406030204" pitchFamily="18" charset="0"/>
                </a:rPr>
                <a:t>Ct (target gene)</a:t>
              </a:r>
              <a:r>
                <a:rPr lang="en-US" sz="2400" b="0" i="0">
                  <a:latin typeface="Cambria Math" panose="02040503050406030204" pitchFamily="18" charset="0"/>
                </a:rPr>
                <a:t>)/〖</a:t>
              </a:r>
              <a:r>
                <a:rPr lang="es-MX" sz="2400" b="0" i="0">
                  <a:latin typeface="Cambria Math" panose="02040503050406030204" pitchFamily="18" charset="0"/>
                </a:rPr>
                <a:t>𝐸</a:t>
              </a:r>
              <a:r>
                <a:rPr lang="en-US" sz="2400" b="0" i="0">
                  <a:latin typeface="Cambria Math" panose="02040503050406030204" pitchFamily="18" charset="0"/>
                </a:rPr>
                <a:t>_</a:t>
              </a:r>
              <a:r>
                <a:rPr lang="es-MX" sz="2400" b="0" i="0">
                  <a:latin typeface="Cambria Math" panose="02040503050406030204" pitchFamily="18" charset="0"/>
                </a:rPr>
                <a:t>reference</a:t>
              </a:r>
              <a:r>
                <a:rPr lang="en-US" sz="2400" b="0" i="0">
                  <a:latin typeface="Cambria Math" panose="02040503050406030204" pitchFamily="18" charset="0"/>
                </a:rPr>
                <a:t>〗^(</a:t>
              </a:r>
              <a:r>
                <a:rPr lang="es-MX" sz="2400" b="0" i="0">
                  <a:latin typeface="Cambria Math" panose="02040503050406030204" pitchFamily="18" charset="0"/>
                </a:rPr>
                <a:t>Ct (ref gene)</a:t>
              </a:r>
              <a:r>
                <a:rPr lang="en-US" sz="2400" b="0" i="0">
                  <a:latin typeface="Cambria Math" panose="02040503050406030204" pitchFamily="18" charset="0"/>
                </a:rPr>
                <a:t>) </a:t>
              </a:r>
              <a:endParaRPr lang="en-US" sz="2400" i="0"/>
            </a:p>
          </xdr:txBody>
        </xdr:sp>
      </mc:Fallback>
    </mc:AlternateContent>
    <xdr:clientData/>
  </xdr:oneCellAnchor>
  <xdr:twoCellAnchor>
    <xdr:from>
      <xdr:col>17</xdr:col>
      <xdr:colOff>761999</xdr:colOff>
      <xdr:row>171</xdr:row>
      <xdr:rowOff>0</xdr:rowOff>
    </xdr:from>
    <xdr:to>
      <xdr:col>26</xdr:col>
      <xdr:colOff>7326</xdr:colOff>
      <xdr:row>185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273F297-F3DC-48B9-B0A8-3FC3A4B5D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150</xdr:row>
      <xdr:rowOff>0</xdr:rowOff>
    </xdr:from>
    <xdr:to>
      <xdr:col>26</xdr:col>
      <xdr:colOff>0</xdr:colOff>
      <xdr:row>170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A5B6E08-AEDB-40CC-9C51-9CA3E1CCE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187</xdr:row>
      <xdr:rowOff>0</xdr:rowOff>
    </xdr:from>
    <xdr:to>
      <xdr:col>26</xdr:col>
      <xdr:colOff>0</xdr:colOff>
      <xdr:row>201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CCDA2A4-1F78-48B4-AF1C-9394E150F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762000</xdr:colOff>
      <xdr:row>206</xdr:row>
      <xdr:rowOff>0</xdr:rowOff>
    </xdr:from>
    <xdr:to>
      <xdr:col>16</xdr:col>
      <xdr:colOff>32307</xdr:colOff>
      <xdr:row>228</xdr:row>
      <xdr:rowOff>129000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6670AF-5921-421B-8FDB-A93A9EBCA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59A2-3590-473B-8BEC-23C025B199B5}">
  <dimension ref="A1:X187"/>
  <sheetViews>
    <sheetView topLeftCell="A150" zoomScale="105" zoomScaleNormal="175" workbookViewId="0">
      <selection activeCell="I159" sqref="I159"/>
    </sheetView>
  </sheetViews>
  <sheetFormatPr baseColWidth="10" defaultRowHeight="15" x14ac:dyDescent="0.25"/>
  <cols>
    <col min="5" max="5" width="7.85546875" customWidth="1"/>
    <col min="9" max="9" width="16.7109375" bestFit="1" customWidth="1"/>
  </cols>
  <sheetData>
    <row r="1" spans="1:24" ht="15.75" thickBot="1" x14ac:dyDescent="0.3"/>
    <row r="2" spans="1:24" x14ac:dyDescent="0.25">
      <c r="A2" s="132" t="s">
        <v>34</v>
      </c>
      <c r="B2" s="133"/>
      <c r="C2" s="134"/>
      <c r="D2" s="113"/>
      <c r="E2" s="181" t="s">
        <v>17</v>
      </c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92"/>
    </row>
    <row r="3" spans="1:24" x14ac:dyDescent="0.25">
      <c r="A3" s="135"/>
      <c r="B3" s="130"/>
      <c r="C3" s="131"/>
      <c r="D3" s="114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77"/>
    </row>
    <row r="4" spans="1:24" ht="15.75" thickBot="1" x14ac:dyDescent="0.3">
      <c r="A4" s="135"/>
      <c r="B4" s="130"/>
      <c r="C4" s="131"/>
      <c r="D4" s="114"/>
      <c r="E4" s="183" t="s">
        <v>18</v>
      </c>
      <c r="F4" s="183"/>
      <c r="G4" s="115"/>
      <c r="H4" s="115"/>
      <c r="J4" s="142" t="s">
        <v>19</v>
      </c>
      <c r="K4" s="142"/>
      <c r="L4" s="142"/>
      <c r="M4" s="142"/>
      <c r="O4" s="141" t="s">
        <v>19</v>
      </c>
      <c r="P4" s="141"/>
      <c r="Q4" s="141"/>
      <c r="R4" s="141"/>
      <c r="T4" s="140" t="s">
        <v>19</v>
      </c>
      <c r="U4" s="140"/>
      <c r="V4" s="140"/>
      <c r="W4" s="140"/>
      <c r="X4" s="77"/>
    </row>
    <row r="5" spans="1:24" x14ac:dyDescent="0.25">
      <c r="A5" s="135"/>
      <c r="B5" s="130"/>
      <c r="C5" s="131"/>
      <c r="D5" s="114"/>
      <c r="E5" s="184" t="s">
        <v>20</v>
      </c>
      <c r="F5" s="185"/>
      <c r="G5" s="94" t="s">
        <v>21</v>
      </c>
      <c r="H5" s="95" t="s">
        <v>22</v>
      </c>
      <c r="J5" s="188" t="s">
        <v>12</v>
      </c>
      <c r="K5" s="189"/>
      <c r="L5" s="100" t="s">
        <v>21</v>
      </c>
      <c r="M5" s="101" t="s">
        <v>22</v>
      </c>
      <c r="O5" s="192" t="s">
        <v>13</v>
      </c>
      <c r="P5" s="193"/>
      <c r="Q5" s="104" t="s">
        <v>21</v>
      </c>
      <c r="R5" s="105" t="s">
        <v>22</v>
      </c>
      <c r="T5" s="196" t="s">
        <v>14</v>
      </c>
      <c r="U5" s="197"/>
      <c r="V5" s="108" t="s">
        <v>21</v>
      </c>
      <c r="W5" s="109" t="s">
        <v>22</v>
      </c>
      <c r="X5" s="77"/>
    </row>
    <row r="6" spans="1:24" ht="15.75" thickBot="1" x14ac:dyDescent="0.3">
      <c r="A6" s="135"/>
      <c r="B6" s="130"/>
      <c r="C6" s="131"/>
      <c r="D6" s="114"/>
      <c r="E6" s="186"/>
      <c r="F6" s="187"/>
      <c r="G6" s="96">
        <v>2.0215112350115101</v>
      </c>
      <c r="H6" s="97">
        <v>102.15112350115101</v>
      </c>
      <c r="J6" s="190"/>
      <c r="K6" s="191"/>
      <c r="L6" s="102">
        <v>2.2176401522932525</v>
      </c>
      <c r="M6" s="103">
        <v>121.76401522932525</v>
      </c>
      <c r="O6" s="194"/>
      <c r="P6" s="195"/>
      <c r="Q6" s="106">
        <v>1.8767760412480139</v>
      </c>
      <c r="R6" s="107">
        <v>87.677604124801391</v>
      </c>
      <c r="T6" s="198"/>
      <c r="U6" s="199"/>
      <c r="V6" s="110">
        <v>2.0383899948809883</v>
      </c>
      <c r="W6" s="111">
        <v>103.83899948809882</v>
      </c>
      <c r="X6" s="77"/>
    </row>
    <row r="7" spans="1:24" x14ac:dyDescent="0.25">
      <c r="A7" s="135"/>
      <c r="B7" s="130"/>
      <c r="C7" s="131"/>
      <c r="D7" s="114"/>
      <c r="E7" s="184" t="s">
        <v>23</v>
      </c>
      <c r="F7" s="185"/>
      <c r="G7" s="94" t="s">
        <v>21</v>
      </c>
      <c r="H7" s="95" t="s">
        <v>22</v>
      </c>
      <c r="X7" s="77"/>
    </row>
    <row r="8" spans="1:24" ht="15.75" thickBot="1" x14ac:dyDescent="0.3">
      <c r="A8" s="135"/>
      <c r="B8" s="130"/>
      <c r="C8" s="131"/>
      <c r="D8" s="114"/>
      <c r="E8" s="186"/>
      <c r="F8" s="187"/>
      <c r="G8" s="98">
        <v>1.899</v>
      </c>
      <c r="H8" s="99">
        <v>89.85</v>
      </c>
      <c r="X8" s="77"/>
    </row>
    <row r="9" spans="1:24" ht="15.75" thickBot="1" x14ac:dyDescent="0.3">
      <c r="A9" s="136"/>
      <c r="B9" s="137"/>
      <c r="C9" s="138"/>
      <c r="D9" s="116"/>
      <c r="E9" s="117"/>
      <c r="F9" s="117"/>
      <c r="G9" s="5"/>
      <c r="H9" s="5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78"/>
    </row>
    <row r="10" spans="1:24" x14ac:dyDescent="0.25">
      <c r="A10" s="20"/>
      <c r="E10" s="112"/>
      <c r="F10" s="112"/>
      <c r="G10" s="1"/>
      <c r="H10" s="1"/>
    </row>
    <row r="11" spans="1:24" ht="15.75" thickBot="1" x14ac:dyDescent="0.3">
      <c r="E11" s="139" t="s">
        <v>36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</row>
    <row r="12" spans="1:24" x14ac:dyDescent="0.25">
      <c r="E12" s="157" t="s">
        <v>0</v>
      </c>
      <c r="F12" s="157" t="s">
        <v>1</v>
      </c>
      <c r="G12" s="155" t="s">
        <v>11</v>
      </c>
      <c r="H12" s="157" t="s">
        <v>7</v>
      </c>
      <c r="I12" s="160" t="s">
        <v>15</v>
      </c>
      <c r="J12" s="161"/>
      <c r="K12" s="162"/>
      <c r="L12" s="160" t="s">
        <v>3</v>
      </c>
      <c r="M12" s="161"/>
      <c r="N12" s="162"/>
      <c r="O12" s="160" t="s">
        <v>16</v>
      </c>
      <c r="P12" s="161"/>
      <c r="Q12" s="162"/>
    </row>
    <row r="13" spans="1:24" x14ac:dyDescent="0.25">
      <c r="E13" s="156"/>
      <c r="F13" s="156"/>
      <c r="G13" s="156"/>
      <c r="H13" s="156"/>
      <c r="I13" s="163" t="s">
        <v>2</v>
      </c>
      <c r="J13" s="164"/>
      <c r="K13" s="165"/>
      <c r="L13" s="163" t="s">
        <v>2</v>
      </c>
      <c r="M13" s="164"/>
      <c r="N13" s="165"/>
      <c r="O13" s="163" t="s">
        <v>2</v>
      </c>
      <c r="P13" s="164"/>
      <c r="Q13" s="165"/>
    </row>
    <row r="14" spans="1:24" ht="15.75" thickBot="1" x14ac:dyDescent="0.3">
      <c r="E14" s="158"/>
      <c r="F14" s="156"/>
      <c r="G14" s="156"/>
      <c r="H14" s="156"/>
      <c r="I14" s="9" t="s">
        <v>4</v>
      </c>
      <c r="J14" s="2" t="s">
        <v>5</v>
      </c>
      <c r="K14" s="10" t="s">
        <v>6</v>
      </c>
      <c r="L14" s="9" t="s">
        <v>4</v>
      </c>
      <c r="M14" s="2" t="s">
        <v>5</v>
      </c>
      <c r="N14" s="10" t="s">
        <v>6</v>
      </c>
      <c r="O14" s="9" t="s">
        <v>4</v>
      </c>
      <c r="P14" s="2" t="s">
        <v>5</v>
      </c>
      <c r="Q14" s="10" t="s">
        <v>6</v>
      </c>
    </row>
    <row r="15" spans="1:24" ht="15" customHeight="1" x14ac:dyDescent="0.25">
      <c r="A15" s="132" t="s">
        <v>33</v>
      </c>
      <c r="B15" s="133"/>
      <c r="C15" s="133"/>
      <c r="D15" s="134"/>
      <c r="E15" s="169" t="s">
        <v>23</v>
      </c>
      <c r="F15" s="85">
        <v>4</v>
      </c>
      <c r="G15" s="90">
        <v>120</v>
      </c>
      <c r="H15" s="86" t="s">
        <v>8</v>
      </c>
      <c r="I15" s="89">
        <v>26.832650000000001</v>
      </c>
      <c r="J15" s="87">
        <v>27.618469999999999</v>
      </c>
      <c r="K15" s="88">
        <v>27.225560000000002</v>
      </c>
      <c r="L15" s="89">
        <v>32.56</v>
      </c>
      <c r="M15" s="87">
        <v>33.44</v>
      </c>
      <c r="N15" s="88">
        <v>33</v>
      </c>
      <c r="O15" s="89">
        <v>32.69</v>
      </c>
      <c r="P15" s="87">
        <v>31.95</v>
      </c>
      <c r="Q15" s="88">
        <v>31.76</v>
      </c>
    </row>
    <row r="16" spans="1:24" x14ac:dyDescent="0.25">
      <c r="A16" s="135"/>
      <c r="B16" s="130"/>
      <c r="C16" s="130"/>
      <c r="D16" s="131"/>
      <c r="E16" s="170"/>
      <c r="F16" s="49">
        <v>5</v>
      </c>
      <c r="G16" s="13">
        <v>144</v>
      </c>
      <c r="H16" s="1" t="s">
        <v>8</v>
      </c>
      <c r="I16" s="11">
        <v>26.832650000000001</v>
      </c>
      <c r="J16" s="3">
        <v>27.618469999999999</v>
      </c>
      <c r="K16" s="4">
        <v>27.225560000000002</v>
      </c>
      <c r="L16" s="11">
        <v>27.32</v>
      </c>
      <c r="M16" s="3">
        <v>28.97</v>
      </c>
      <c r="N16" s="4">
        <v>28.145</v>
      </c>
      <c r="O16" s="11">
        <v>33.44</v>
      </c>
      <c r="P16" s="3">
        <v>32.56</v>
      </c>
      <c r="Q16" s="4">
        <v>33</v>
      </c>
    </row>
    <row r="17" spans="1:17" ht="15" customHeight="1" x14ac:dyDescent="0.25">
      <c r="A17" s="135"/>
      <c r="B17" s="130"/>
      <c r="C17" s="130"/>
      <c r="D17" s="131"/>
      <c r="E17" s="170"/>
      <c r="F17" s="56">
        <v>6</v>
      </c>
      <c r="G17" s="16">
        <v>168</v>
      </c>
      <c r="H17" s="57" t="s">
        <v>8</v>
      </c>
      <c r="I17" s="17">
        <v>26.832650000000001</v>
      </c>
      <c r="J17" s="18">
        <v>27.618469999999999</v>
      </c>
      <c r="K17" s="19">
        <v>27.225560000000002</v>
      </c>
      <c r="L17" s="17">
        <v>30.74</v>
      </c>
      <c r="M17" s="18">
        <v>30.03</v>
      </c>
      <c r="N17" s="19">
        <v>30.384999999999998</v>
      </c>
      <c r="O17" s="17">
        <v>30.74</v>
      </c>
      <c r="P17" s="18">
        <v>31.02</v>
      </c>
      <c r="Q17" s="19">
        <v>30.88</v>
      </c>
    </row>
    <row r="18" spans="1:17" x14ac:dyDescent="0.25">
      <c r="A18" s="135"/>
      <c r="B18" s="130"/>
      <c r="C18" s="130"/>
      <c r="D18" s="131"/>
      <c r="E18" s="170"/>
      <c r="F18" s="13">
        <v>8</v>
      </c>
      <c r="G18" s="13">
        <v>216</v>
      </c>
      <c r="H18" s="49" t="s">
        <v>9</v>
      </c>
      <c r="I18" s="11">
        <v>29.011980000000001</v>
      </c>
      <c r="J18" s="3">
        <v>29.89762</v>
      </c>
      <c r="K18" s="4">
        <v>29.454799999999999</v>
      </c>
      <c r="L18" s="11">
        <v>34.78</v>
      </c>
      <c r="M18" s="3">
        <v>33.99</v>
      </c>
      <c r="N18" s="4">
        <v>34.385000000000005</v>
      </c>
      <c r="O18" s="11">
        <v>34.78</v>
      </c>
      <c r="P18" s="3">
        <v>33.99</v>
      </c>
      <c r="Q18" s="4">
        <v>34.385000000000005</v>
      </c>
    </row>
    <row r="19" spans="1:17" x14ac:dyDescent="0.25">
      <c r="A19" s="135"/>
      <c r="B19" s="130"/>
      <c r="C19" s="130"/>
      <c r="D19" s="131"/>
      <c r="E19" s="170"/>
      <c r="F19" s="16">
        <v>9</v>
      </c>
      <c r="G19" s="16">
        <v>240</v>
      </c>
      <c r="H19" s="56" t="s">
        <v>9</v>
      </c>
      <c r="I19" s="17">
        <v>29.011980000000001</v>
      </c>
      <c r="J19" s="18">
        <v>29.89762</v>
      </c>
      <c r="K19" s="19">
        <v>29.454799999999999</v>
      </c>
      <c r="L19" s="17">
        <v>32.14</v>
      </c>
      <c r="M19" s="18">
        <v>32.49</v>
      </c>
      <c r="N19" s="19">
        <v>32.314999999999998</v>
      </c>
      <c r="O19" s="17">
        <v>32.31</v>
      </c>
      <c r="P19" s="18">
        <v>33.15</v>
      </c>
      <c r="Q19" s="19">
        <v>33.04</v>
      </c>
    </row>
    <row r="20" spans="1:17" x14ac:dyDescent="0.25">
      <c r="A20" s="135"/>
      <c r="B20" s="130"/>
      <c r="C20" s="130"/>
      <c r="D20" s="131"/>
      <c r="E20" s="170"/>
      <c r="F20" s="13">
        <v>12</v>
      </c>
      <c r="G20" s="13">
        <v>312</v>
      </c>
      <c r="H20" s="49" t="s">
        <v>10</v>
      </c>
      <c r="I20" s="11">
        <v>27.789570000000001</v>
      </c>
      <c r="J20" s="3">
        <v>27.737290000000002</v>
      </c>
      <c r="K20" s="4">
        <v>27.76343</v>
      </c>
      <c r="L20" s="11">
        <v>33.47</v>
      </c>
      <c r="M20" s="3">
        <v>33.15</v>
      </c>
      <c r="N20" s="4">
        <v>33.31</v>
      </c>
      <c r="O20" s="11">
        <v>29.5</v>
      </c>
      <c r="P20" s="3">
        <v>30.85</v>
      </c>
      <c r="Q20" s="4">
        <v>30.175000000000001</v>
      </c>
    </row>
    <row r="21" spans="1:17" x14ac:dyDescent="0.25">
      <c r="A21" s="135"/>
      <c r="B21" s="130"/>
      <c r="C21" s="130"/>
      <c r="D21" s="131"/>
      <c r="E21" s="170"/>
      <c r="F21" s="13">
        <v>14</v>
      </c>
      <c r="G21" s="13">
        <v>360</v>
      </c>
      <c r="H21" s="49" t="s">
        <v>10</v>
      </c>
      <c r="I21" s="11">
        <v>26.583580000000001</v>
      </c>
      <c r="J21" s="3">
        <v>26.57358</v>
      </c>
      <c r="K21" s="4">
        <v>26.578580000000002</v>
      </c>
      <c r="L21" s="11">
        <v>32.049999999999997</v>
      </c>
      <c r="M21" s="3">
        <v>31.84</v>
      </c>
      <c r="N21" s="4">
        <v>31.945</v>
      </c>
      <c r="O21" s="11">
        <v>26.07</v>
      </c>
      <c r="P21" s="3">
        <v>27.12</v>
      </c>
      <c r="Q21" s="4">
        <v>26.594999999999999</v>
      </c>
    </row>
    <row r="22" spans="1:17" ht="15.75" thickBot="1" x14ac:dyDescent="0.3">
      <c r="A22" s="136"/>
      <c r="B22" s="137"/>
      <c r="C22" s="137"/>
      <c r="D22" s="138"/>
      <c r="E22" s="171"/>
      <c r="F22" s="14">
        <v>20</v>
      </c>
      <c r="G22" s="14">
        <v>504</v>
      </c>
      <c r="H22" s="80" t="s">
        <v>10</v>
      </c>
      <c r="I22" s="12">
        <v>31.15333</v>
      </c>
      <c r="J22" s="6">
        <v>31.08484</v>
      </c>
      <c r="K22" s="7">
        <v>31.119084999999998</v>
      </c>
      <c r="L22" s="12">
        <v>34.67</v>
      </c>
      <c r="M22" s="6">
        <v>33.94</v>
      </c>
      <c r="N22" s="7">
        <v>34.305</v>
      </c>
      <c r="O22" s="12">
        <v>24.8</v>
      </c>
      <c r="P22" s="6">
        <v>24.35</v>
      </c>
      <c r="Q22" s="7">
        <v>24.575000000000003</v>
      </c>
    </row>
    <row r="23" spans="1:17" ht="15" customHeight="1" x14ac:dyDescent="0.25">
      <c r="A23" s="133" t="s">
        <v>35</v>
      </c>
      <c r="B23" s="133"/>
      <c r="C23" s="133"/>
      <c r="D23" s="134"/>
      <c r="E23" s="166" t="s">
        <v>12</v>
      </c>
      <c r="F23" s="85">
        <v>4</v>
      </c>
      <c r="G23" s="90">
        <v>120</v>
      </c>
      <c r="H23" s="86" t="s">
        <v>8</v>
      </c>
      <c r="I23" s="89">
        <v>29.775663375854492</v>
      </c>
      <c r="J23" s="87">
        <v>30.228919982910156</v>
      </c>
      <c r="K23" s="88">
        <v>30.052652359008789</v>
      </c>
      <c r="L23" s="89">
        <v>32.78</v>
      </c>
      <c r="M23" s="87">
        <v>33.270000000000003</v>
      </c>
      <c r="N23" s="88">
        <v>33.025000000000006</v>
      </c>
      <c r="O23" s="89">
        <v>30.41</v>
      </c>
      <c r="P23" s="87">
        <v>30.26</v>
      </c>
      <c r="Q23" s="88">
        <v>29.74</v>
      </c>
    </row>
    <row r="24" spans="1:17" x14ac:dyDescent="0.25">
      <c r="A24" s="130"/>
      <c r="B24" s="130"/>
      <c r="C24" s="130"/>
      <c r="D24" s="131"/>
      <c r="E24" s="167"/>
      <c r="F24" s="49">
        <v>5</v>
      </c>
      <c r="G24" s="13">
        <v>144</v>
      </c>
      <c r="H24" s="1" t="s">
        <v>8</v>
      </c>
      <c r="I24" s="11">
        <v>26.01</v>
      </c>
      <c r="J24" s="3">
        <v>25.26</v>
      </c>
      <c r="K24" s="4">
        <v>25.63</v>
      </c>
      <c r="L24" s="11">
        <v>32.81</v>
      </c>
      <c r="M24" s="3">
        <v>32.299999999999997</v>
      </c>
      <c r="N24" s="4">
        <v>32.555</v>
      </c>
      <c r="O24" s="11">
        <v>32.36</v>
      </c>
      <c r="P24" s="3">
        <v>31.88</v>
      </c>
      <c r="Q24" s="4">
        <v>32.869999999999997</v>
      </c>
    </row>
    <row r="25" spans="1:17" ht="15" customHeight="1" x14ac:dyDescent="0.25">
      <c r="A25" s="130"/>
      <c r="B25" s="130"/>
      <c r="C25" s="130"/>
      <c r="D25" s="131"/>
      <c r="E25" s="167"/>
      <c r="F25" s="56">
        <v>6</v>
      </c>
      <c r="G25" s="16">
        <v>168</v>
      </c>
      <c r="H25" s="57" t="s">
        <v>8</v>
      </c>
      <c r="I25" s="17">
        <v>26.82</v>
      </c>
      <c r="J25" s="18">
        <v>26.31</v>
      </c>
      <c r="K25" s="19">
        <v>26.57</v>
      </c>
      <c r="L25" s="17">
        <v>26.92</v>
      </c>
      <c r="M25" s="18">
        <v>27.31</v>
      </c>
      <c r="N25" s="19">
        <v>27.115000000000002</v>
      </c>
      <c r="O25" s="17">
        <v>33.35</v>
      </c>
      <c r="P25" s="18">
        <v>33.21</v>
      </c>
      <c r="Q25" s="19">
        <v>33.28</v>
      </c>
    </row>
    <row r="26" spans="1:17" x14ac:dyDescent="0.25">
      <c r="A26" s="130"/>
      <c r="B26" s="130"/>
      <c r="C26" s="130"/>
      <c r="D26" s="131"/>
      <c r="E26" s="167"/>
      <c r="F26" s="13">
        <v>8</v>
      </c>
      <c r="G26" s="13">
        <v>216</v>
      </c>
      <c r="H26" s="49" t="s">
        <v>9</v>
      </c>
      <c r="I26" s="11">
        <v>24.48</v>
      </c>
      <c r="J26" s="3">
        <v>24.94</v>
      </c>
      <c r="K26" s="4">
        <v>24.71</v>
      </c>
      <c r="L26" s="11">
        <v>31.17</v>
      </c>
      <c r="M26" s="3">
        <v>31.36</v>
      </c>
      <c r="N26" s="4">
        <v>31.265000000000001</v>
      </c>
      <c r="O26" s="11">
        <v>32.700000000000003</v>
      </c>
      <c r="P26" s="3">
        <v>32.99</v>
      </c>
      <c r="Q26" s="4">
        <v>32.844999999999999</v>
      </c>
    </row>
    <row r="27" spans="1:17" x14ac:dyDescent="0.25">
      <c r="A27" s="130"/>
      <c r="B27" s="130"/>
      <c r="C27" s="130"/>
      <c r="D27" s="131"/>
      <c r="E27" s="167"/>
      <c r="F27" s="16">
        <v>9</v>
      </c>
      <c r="G27" s="16">
        <v>240</v>
      </c>
      <c r="H27" s="56" t="s">
        <v>9</v>
      </c>
      <c r="I27" s="17">
        <v>30.29</v>
      </c>
      <c r="J27" s="18">
        <v>30.78</v>
      </c>
      <c r="K27" s="19">
        <v>30.1</v>
      </c>
      <c r="L27" s="17">
        <v>31.15</v>
      </c>
      <c r="M27" s="18">
        <v>31.68</v>
      </c>
      <c r="N27" s="19">
        <v>31.414999999999999</v>
      </c>
      <c r="O27" s="17">
        <v>31.99</v>
      </c>
      <c r="P27" s="18">
        <v>31.94</v>
      </c>
      <c r="Q27" s="19">
        <v>31.42</v>
      </c>
    </row>
    <row r="28" spans="1:17" x14ac:dyDescent="0.25">
      <c r="A28" s="130"/>
      <c r="B28" s="130"/>
      <c r="C28" s="130"/>
      <c r="D28" s="131"/>
      <c r="E28" s="167"/>
      <c r="F28" s="13">
        <v>12</v>
      </c>
      <c r="G28" s="13">
        <v>312</v>
      </c>
      <c r="H28" s="49" t="s">
        <v>10</v>
      </c>
      <c r="I28" s="11">
        <v>29.972068786621094</v>
      </c>
      <c r="J28" s="3">
        <v>29.808738708496094</v>
      </c>
      <c r="K28" s="4">
        <v>30.228116989135742</v>
      </c>
      <c r="L28" s="11">
        <v>36.04</v>
      </c>
      <c r="M28" s="3">
        <v>35.92</v>
      </c>
      <c r="N28" s="4">
        <v>35.980000000000004</v>
      </c>
      <c r="O28" s="11">
        <v>33.51</v>
      </c>
      <c r="P28" s="3">
        <v>34.200000000000003</v>
      </c>
      <c r="Q28" s="4">
        <v>33.855000000000004</v>
      </c>
    </row>
    <row r="29" spans="1:17" x14ac:dyDescent="0.25">
      <c r="A29" s="130"/>
      <c r="B29" s="130"/>
      <c r="C29" s="130"/>
      <c r="D29" s="131"/>
      <c r="E29" s="167"/>
      <c r="F29" s="13">
        <v>14</v>
      </c>
      <c r="G29" s="13">
        <v>360</v>
      </c>
      <c r="H29" s="49" t="s">
        <v>10</v>
      </c>
      <c r="I29" s="11">
        <v>31.207571029663086</v>
      </c>
      <c r="J29" s="3">
        <v>30.801111221313398</v>
      </c>
      <c r="K29" s="4">
        <v>31.19969367980957</v>
      </c>
      <c r="L29" s="11">
        <v>35.270000000000003</v>
      </c>
      <c r="M29" s="3">
        <v>35.15</v>
      </c>
      <c r="N29" s="4">
        <v>35.21</v>
      </c>
      <c r="O29" s="11">
        <v>32.89</v>
      </c>
      <c r="P29" s="3">
        <v>31.9</v>
      </c>
      <c r="Q29" s="4">
        <v>32.394999999999996</v>
      </c>
    </row>
    <row r="30" spans="1:17" ht="15.75" thickBot="1" x14ac:dyDescent="0.3">
      <c r="A30" s="130"/>
      <c r="B30" s="130"/>
      <c r="C30" s="130"/>
      <c r="D30" s="131"/>
      <c r="E30" s="168"/>
      <c r="F30" s="14">
        <v>20</v>
      </c>
      <c r="G30" s="14">
        <v>504</v>
      </c>
      <c r="H30" s="80" t="s">
        <v>10</v>
      </c>
      <c r="I30" s="12">
        <v>29.878530502319336</v>
      </c>
      <c r="J30" s="6">
        <v>29.62748908996582</v>
      </c>
      <c r="K30" s="7">
        <v>29.784387588500977</v>
      </c>
      <c r="L30" s="12">
        <v>31.3</v>
      </c>
      <c r="M30" s="6">
        <v>30.92</v>
      </c>
      <c r="N30" s="7">
        <v>31.11</v>
      </c>
      <c r="O30" s="12">
        <v>30.15</v>
      </c>
      <c r="P30" s="6">
        <v>30.49</v>
      </c>
      <c r="Q30" s="7">
        <v>30.32</v>
      </c>
    </row>
    <row r="31" spans="1:17" ht="15" customHeight="1" x14ac:dyDescent="0.25">
      <c r="A31" s="130"/>
      <c r="B31" s="130"/>
      <c r="C31" s="130"/>
      <c r="D31" s="131"/>
      <c r="E31" s="159" t="s">
        <v>13</v>
      </c>
      <c r="F31" s="85">
        <v>4</v>
      </c>
      <c r="G31" s="90">
        <v>120</v>
      </c>
      <c r="H31" s="86" t="s">
        <v>8</v>
      </c>
      <c r="I31" s="89">
        <v>25.33</v>
      </c>
      <c r="J31" s="87">
        <v>25.97</v>
      </c>
      <c r="K31" s="88">
        <v>25.65</v>
      </c>
      <c r="L31" s="89">
        <v>31.34</v>
      </c>
      <c r="M31" s="87">
        <v>31.16</v>
      </c>
      <c r="N31" s="88">
        <v>31.25</v>
      </c>
      <c r="O31" s="89">
        <v>29.07</v>
      </c>
      <c r="P31" s="87">
        <v>29.06</v>
      </c>
      <c r="Q31" s="88">
        <v>29.064999999999998</v>
      </c>
    </row>
    <row r="32" spans="1:17" x14ac:dyDescent="0.25">
      <c r="A32" s="130"/>
      <c r="B32" s="130"/>
      <c r="C32" s="130"/>
      <c r="D32" s="131"/>
      <c r="E32" s="148"/>
      <c r="F32" s="49">
        <v>5</v>
      </c>
      <c r="G32" s="13">
        <v>144</v>
      </c>
      <c r="H32" s="1" t="s">
        <v>8</v>
      </c>
      <c r="I32" s="11">
        <v>30.422279357910156</v>
      </c>
      <c r="J32" s="3">
        <v>30.779838562011719</v>
      </c>
      <c r="K32" s="4">
        <v>30.440884017944299</v>
      </c>
      <c r="L32" s="11">
        <v>33.15</v>
      </c>
      <c r="M32" s="3">
        <v>33.409999999999997</v>
      </c>
      <c r="N32" s="4">
        <v>33.28</v>
      </c>
      <c r="O32" s="11">
        <v>31.89</v>
      </c>
      <c r="P32" s="3">
        <v>31.58</v>
      </c>
      <c r="Q32" s="4">
        <v>31.94</v>
      </c>
    </row>
    <row r="33" spans="1:17" ht="15" customHeight="1" x14ac:dyDescent="0.25">
      <c r="A33" s="130"/>
      <c r="B33" s="130"/>
      <c r="C33" s="130"/>
      <c r="D33" s="131"/>
      <c r="E33" s="148"/>
      <c r="F33" s="56">
        <v>6</v>
      </c>
      <c r="G33" s="16">
        <v>168</v>
      </c>
      <c r="H33" s="57" t="s">
        <v>8</v>
      </c>
      <c r="I33" s="17">
        <v>25.81</v>
      </c>
      <c r="J33" s="18">
        <v>25.94</v>
      </c>
      <c r="K33" s="19">
        <v>26.11</v>
      </c>
      <c r="L33" s="17">
        <v>31.26</v>
      </c>
      <c r="M33" s="18">
        <v>30.93</v>
      </c>
      <c r="N33" s="19">
        <v>31.094999999999999</v>
      </c>
      <c r="O33" s="17">
        <v>30.8</v>
      </c>
      <c r="P33" s="18">
        <v>30.81</v>
      </c>
      <c r="Q33" s="19">
        <v>30.805</v>
      </c>
    </row>
    <row r="34" spans="1:17" x14ac:dyDescent="0.25">
      <c r="A34" s="130"/>
      <c r="B34" s="130"/>
      <c r="C34" s="130"/>
      <c r="D34" s="131"/>
      <c r="E34" s="148"/>
      <c r="F34" s="13">
        <v>8</v>
      </c>
      <c r="G34" s="13">
        <v>216</v>
      </c>
      <c r="H34" s="49" t="s">
        <v>9</v>
      </c>
      <c r="I34" s="11">
        <v>31.8</v>
      </c>
      <c r="J34" s="3">
        <v>31.97</v>
      </c>
      <c r="K34" s="4">
        <v>31.89</v>
      </c>
      <c r="L34" s="11">
        <v>31.05</v>
      </c>
      <c r="M34" s="3">
        <v>31.61</v>
      </c>
      <c r="N34" s="4">
        <v>31.33</v>
      </c>
      <c r="O34" s="11">
        <v>32.9</v>
      </c>
      <c r="P34" s="3">
        <v>32.880000000000003</v>
      </c>
      <c r="Q34" s="4">
        <v>32.89</v>
      </c>
    </row>
    <row r="35" spans="1:17" x14ac:dyDescent="0.25">
      <c r="A35" s="130"/>
      <c r="B35" s="130"/>
      <c r="C35" s="130"/>
      <c r="D35" s="131"/>
      <c r="E35" s="148"/>
      <c r="F35" s="16">
        <v>9</v>
      </c>
      <c r="G35" s="16">
        <v>240</v>
      </c>
      <c r="H35" s="56" t="s">
        <v>9</v>
      </c>
      <c r="I35" s="17">
        <v>25.96</v>
      </c>
      <c r="J35" s="18">
        <v>25.91</v>
      </c>
      <c r="K35" s="19">
        <v>26.08</v>
      </c>
      <c r="L35" s="17">
        <v>25.32</v>
      </c>
      <c r="M35" s="18">
        <v>25.49</v>
      </c>
      <c r="N35" s="19">
        <v>25.405000000000001</v>
      </c>
      <c r="O35" s="17">
        <v>25.91</v>
      </c>
      <c r="P35" s="18">
        <v>25.67</v>
      </c>
      <c r="Q35" s="19">
        <v>26.39</v>
      </c>
    </row>
    <row r="36" spans="1:17" x14ac:dyDescent="0.25">
      <c r="A36" s="130"/>
      <c r="B36" s="130"/>
      <c r="C36" s="130"/>
      <c r="D36" s="131"/>
      <c r="E36" s="148"/>
      <c r="F36" s="13">
        <v>12</v>
      </c>
      <c r="G36" s="13">
        <v>312</v>
      </c>
      <c r="H36" s="49" t="s">
        <v>10</v>
      </c>
      <c r="I36" s="11">
        <v>27.665576934814453</v>
      </c>
      <c r="J36" s="3">
        <v>28.110996246337891</v>
      </c>
      <c r="K36" s="4">
        <v>28.284082412719727</v>
      </c>
      <c r="L36" s="11">
        <v>33.51</v>
      </c>
      <c r="M36" s="3">
        <v>33.18</v>
      </c>
      <c r="N36" s="4">
        <v>33.344999999999999</v>
      </c>
      <c r="O36" s="11">
        <v>32.15</v>
      </c>
      <c r="P36" s="3">
        <v>33.159999999999997</v>
      </c>
      <c r="Q36" s="4">
        <v>32.655000000000001</v>
      </c>
    </row>
    <row r="37" spans="1:17" x14ac:dyDescent="0.25">
      <c r="A37" s="130"/>
      <c r="B37" s="130"/>
      <c r="C37" s="130"/>
      <c r="D37" s="131"/>
      <c r="E37" s="148"/>
      <c r="F37" s="13">
        <v>14</v>
      </c>
      <c r="G37" s="13">
        <v>360</v>
      </c>
      <c r="H37" s="49" t="s">
        <v>10</v>
      </c>
      <c r="I37" s="11">
        <v>30.986181259155273</v>
      </c>
      <c r="J37" s="3">
        <v>31.323408126831055</v>
      </c>
      <c r="K37" s="4">
        <v>31.391815185546875</v>
      </c>
      <c r="L37" s="11">
        <v>33.549999999999997</v>
      </c>
      <c r="M37" s="3">
        <v>32.81</v>
      </c>
      <c r="N37" s="4">
        <v>33.18</v>
      </c>
      <c r="O37" s="11">
        <v>30.63</v>
      </c>
      <c r="P37" s="3">
        <v>30.44</v>
      </c>
      <c r="Q37" s="4">
        <v>30.535</v>
      </c>
    </row>
    <row r="38" spans="1:17" ht="15.75" thickBot="1" x14ac:dyDescent="0.3">
      <c r="A38" s="130"/>
      <c r="B38" s="130"/>
      <c r="C38" s="130"/>
      <c r="D38" s="131"/>
      <c r="E38" s="172"/>
      <c r="F38" s="14">
        <v>20</v>
      </c>
      <c r="G38" s="14">
        <v>504</v>
      </c>
      <c r="H38" s="80" t="s">
        <v>10</v>
      </c>
      <c r="I38" s="12">
        <v>29.9520244598388</v>
      </c>
      <c r="J38" s="6">
        <v>29.701017379760742</v>
      </c>
      <c r="K38" s="7">
        <v>29.749170303344727</v>
      </c>
      <c r="L38" s="12">
        <v>28.94</v>
      </c>
      <c r="M38" s="6">
        <v>27.54</v>
      </c>
      <c r="N38" s="7">
        <v>28.240000000000002</v>
      </c>
      <c r="O38" s="12">
        <v>28.9</v>
      </c>
      <c r="P38" s="6">
        <v>29.84</v>
      </c>
      <c r="Q38" s="7">
        <v>29.369999999999997</v>
      </c>
    </row>
    <row r="39" spans="1:17" ht="15" customHeight="1" x14ac:dyDescent="0.25">
      <c r="A39" s="130"/>
      <c r="B39" s="130"/>
      <c r="C39" s="130"/>
      <c r="D39" s="131"/>
      <c r="E39" s="143" t="s">
        <v>14</v>
      </c>
      <c r="F39" s="85">
        <v>4</v>
      </c>
      <c r="G39" s="90">
        <v>120</v>
      </c>
      <c r="H39" s="86" t="s">
        <v>8</v>
      </c>
      <c r="I39" s="89">
        <v>31.92</v>
      </c>
      <c r="J39" s="87">
        <v>32.450000000000003</v>
      </c>
      <c r="K39" s="88">
        <v>32.15</v>
      </c>
      <c r="L39" s="87"/>
      <c r="M39" s="87"/>
      <c r="N39" s="87"/>
      <c r="O39" s="89"/>
      <c r="P39" s="87"/>
      <c r="Q39" s="88"/>
    </row>
    <row r="40" spans="1:17" x14ac:dyDescent="0.25">
      <c r="A40" s="130"/>
      <c r="B40" s="130"/>
      <c r="C40" s="130"/>
      <c r="D40" s="131"/>
      <c r="E40" s="144"/>
      <c r="F40" s="49">
        <v>5</v>
      </c>
      <c r="G40" s="13">
        <v>144</v>
      </c>
      <c r="H40" s="1" t="s">
        <v>8</v>
      </c>
      <c r="I40" s="11">
        <v>30.16</v>
      </c>
      <c r="J40" s="3">
        <v>30.79</v>
      </c>
      <c r="K40" s="4">
        <v>31.01</v>
      </c>
      <c r="L40" s="3"/>
      <c r="M40" s="3"/>
      <c r="N40" s="3"/>
      <c r="O40" s="11"/>
      <c r="P40" s="3"/>
      <c r="Q40" s="4"/>
    </row>
    <row r="41" spans="1:17" ht="15" customHeight="1" x14ac:dyDescent="0.25">
      <c r="A41" s="130"/>
      <c r="B41" s="130"/>
      <c r="C41" s="130"/>
      <c r="D41" s="131"/>
      <c r="E41" s="144"/>
      <c r="F41" s="56">
        <v>6</v>
      </c>
      <c r="G41" s="16">
        <v>168</v>
      </c>
      <c r="H41" s="57" t="s">
        <v>8</v>
      </c>
      <c r="I41" s="17">
        <v>32.889938354492188</v>
      </c>
      <c r="J41" s="18">
        <v>32.533916473388672</v>
      </c>
      <c r="K41" s="19">
        <v>31.958343505859375</v>
      </c>
      <c r="L41" s="18"/>
      <c r="M41" s="18"/>
      <c r="N41" s="18"/>
      <c r="O41" s="17"/>
      <c r="P41" s="18"/>
      <c r="Q41" s="19"/>
    </row>
    <row r="42" spans="1:17" x14ac:dyDescent="0.25">
      <c r="A42" s="130"/>
      <c r="B42" s="130"/>
      <c r="C42" s="130"/>
      <c r="D42" s="131"/>
      <c r="E42" s="144"/>
      <c r="F42" s="49">
        <v>8</v>
      </c>
      <c r="G42" s="13">
        <v>216</v>
      </c>
      <c r="H42" s="1" t="s">
        <v>9</v>
      </c>
      <c r="I42" s="11">
        <v>31.677631378173828</v>
      </c>
      <c r="J42" s="3">
        <v>32.214874267578125</v>
      </c>
      <c r="K42" s="4">
        <v>0</v>
      </c>
      <c r="L42" s="3"/>
      <c r="M42" s="3"/>
      <c r="N42" s="3"/>
      <c r="O42" s="11"/>
      <c r="P42" s="3"/>
      <c r="Q42" s="4"/>
    </row>
    <row r="43" spans="1:17" x14ac:dyDescent="0.25">
      <c r="A43" s="130"/>
      <c r="B43" s="130"/>
      <c r="C43" s="130"/>
      <c r="D43" s="131"/>
      <c r="E43" s="144"/>
      <c r="F43" s="56">
        <v>9</v>
      </c>
      <c r="G43" s="16">
        <v>240</v>
      </c>
      <c r="H43" s="57" t="s">
        <v>9</v>
      </c>
      <c r="I43" s="17">
        <v>32.664573669433594</v>
      </c>
      <c r="J43" s="18">
        <v>32.161548614501953</v>
      </c>
      <c r="K43" s="19">
        <v>33.139190673828125</v>
      </c>
      <c r="L43" s="18"/>
      <c r="M43" s="18"/>
      <c r="N43" s="18"/>
      <c r="O43" s="17"/>
      <c r="P43" s="18"/>
      <c r="Q43" s="19"/>
    </row>
    <row r="44" spans="1:17" x14ac:dyDescent="0.25">
      <c r="A44" s="130"/>
      <c r="B44" s="130"/>
      <c r="C44" s="130"/>
      <c r="D44" s="131"/>
      <c r="E44" s="144"/>
      <c r="F44" s="49">
        <v>12</v>
      </c>
      <c r="G44" s="13">
        <v>312</v>
      </c>
      <c r="H44" s="1" t="s">
        <v>10</v>
      </c>
      <c r="I44" s="11">
        <v>29.743776321411133</v>
      </c>
      <c r="J44" s="3">
        <v>29.211542129516602</v>
      </c>
      <c r="K44" s="4">
        <v>30.178260803222656</v>
      </c>
      <c r="L44" s="3"/>
      <c r="M44" s="3"/>
      <c r="N44" s="3"/>
      <c r="O44" s="11"/>
      <c r="P44" s="3"/>
      <c r="Q44" s="4"/>
    </row>
    <row r="45" spans="1:17" x14ac:dyDescent="0.25">
      <c r="A45" s="130"/>
      <c r="B45" s="130"/>
      <c r="C45" s="130"/>
      <c r="D45" s="131"/>
      <c r="E45" s="144"/>
      <c r="F45" s="49">
        <v>14</v>
      </c>
      <c r="G45" s="13">
        <v>360</v>
      </c>
      <c r="H45" s="1" t="s">
        <v>10</v>
      </c>
      <c r="I45" s="11">
        <v>30.238895416259766</v>
      </c>
      <c r="J45" s="3">
        <v>30.511079788208008</v>
      </c>
      <c r="K45" s="4">
        <v>30.464504241943359</v>
      </c>
      <c r="L45" s="3"/>
      <c r="M45" s="3"/>
      <c r="N45" s="3"/>
      <c r="O45" s="11"/>
      <c r="P45" s="3"/>
      <c r="Q45" s="4"/>
    </row>
    <row r="46" spans="1:17" ht="15.75" thickBot="1" x14ac:dyDescent="0.3">
      <c r="A46" s="130"/>
      <c r="B46" s="130"/>
      <c r="C46" s="130"/>
      <c r="D46" s="131"/>
      <c r="E46" s="173"/>
      <c r="F46" s="80">
        <v>20</v>
      </c>
      <c r="G46" s="14">
        <v>504</v>
      </c>
      <c r="H46" s="5" t="s">
        <v>10</v>
      </c>
      <c r="I46" s="12">
        <v>30.686674118041992</v>
      </c>
      <c r="J46" s="6">
        <v>31.272687911987305</v>
      </c>
      <c r="K46" s="7">
        <v>30.631858825683594</v>
      </c>
      <c r="L46" s="6"/>
      <c r="M46" s="6"/>
      <c r="N46" s="6"/>
      <c r="O46" s="12"/>
      <c r="P46" s="6"/>
      <c r="Q46" s="7"/>
    </row>
    <row r="54" spans="1:17" ht="15.75" thickBot="1" x14ac:dyDescent="0.3"/>
    <row r="55" spans="1:17" x14ac:dyDescent="0.25">
      <c r="E55" s="157" t="s">
        <v>0</v>
      </c>
      <c r="F55" s="157" t="s">
        <v>1</v>
      </c>
      <c r="G55" s="155" t="s">
        <v>11</v>
      </c>
      <c r="H55" s="157" t="s">
        <v>7</v>
      </c>
      <c r="I55" s="160" t="s">
        <v>15</v>
      </c>
      <c r="J55" s="161"/>
      <c r="K55" s="162"/>
      <c r="L55" s="160" t="s">
        <v>3</v>
      </c>
      <c r="M55" s="161"/>
      <c r="N55" s="162"/>
      <c r="O55" s="160" t="s">
        <v>16</v>
      </c>
      <c r="P55" s="161"/>
      <c r="Q55" s="162"/>
    </row>
    <row r="56" spans="1:17" x14ac:dyDescent="0.25">
      <c r="E56" s="156"/>
      <c r="F56" s="156"/>
      <c r="G56" s="156"/>
      <c r="H56" s="156"/>
      <c r="I56" s="163" t="s">
        <v>24</v>
      </c>
      <c r="J56" s="164"/>
      <c r="K56" s="165"/>
      <c r="L56" s="163" t="s">
        <v>24</v>
      </c>
      <c r="M56" s="164"/>
      <c r="N56" s="165"/>
      <c r="O56" s="163" t="s">
        <v>24</v>
      </c>
      <c r="P56" s="164"/>
      <c r="Q56" s="165"/>
    </row>
    <row r="57" spans="1:17" ht="15.75" thickBot="1" x14ac:dyDescent="0.3">
      <c r="E57" s="158"/>
      <c r="F57" s="156"/>
      <c r="G57" s="156"/>
      <c r="H57" s="156"/>
      <c r="I57" s="9" t="s">
        <v>4</v>
      </c>
      <c r="J57" s="2" t="s">
        <v>5</v>
      </c>
      <c r="K57" s="10" t="s">
        <v>6</v>
      </c>
      <c r="L57" s="9" t="s">
        <v>4</v>
      </c>
      <c r="M57" s="2" t="s">
        <v>5</v>
      </c>
      <c r="N57" s="10" t="s">
        <v>6</v>
      </c>
      <c r="O57" s="9" t="s">
        <v>4</v>
      </c>
      <c r="P57" s="2" t="s">
        <v>5</v>
      </c>
      <c r="Q57" s="10" t="s">
        <v>6</v>
      </c>
    </row>
    <row r="58" spans="1:17" ht="15" customHeight="1" x14ac:dyDescent="0.25">
      <c r="A58" s="130" t="s">
        <v>37</v>
      </c>
      <c r="B58" s="130"/>
      <c r="C58" s="130"/>
      <c r="D58" s="131"/>
      <c r="E58" s="169" t="s">
        <v>23</v>
      </c>
      <c r="F58" s="85">
        <v>4</v>
      </c>
      <c r="G58" s="90">
        <v>120</v>
      </c>
      <c r="H58" s="86" t="s">
        <v>8</v>
      </c>
      <c r="I58" s="37">
        <f>($G$8)^(I15)</f>
        <v>29755201.460960839</v>
      </c>
      <c r="J58" s="38">
        <f t="shared" ref="J58:Q58" si="0">($G$8)^(J15)</f>
        <v>49253078.74306123</v>
      </c>
      <c r="K58" s="39">
        <f t="shared" si="0"/>
        <v>38282310.282588087</v>
      </c>
      <c r="L58" s="37">
        <f t="shared" si="0"/>
        <v>1171582434.8856277</v>
      </c>
      <c r="M58" s="38">
        <f t="shared" si="0"/>
        <v>2060036051.6591508</v>
      </c>
      <c r="N58" s="39">
        <f t="shared" si="0"/>
        <v>1553544995.6003842</v>
      </c>
      <c r="O58" s="37">
        <f t="shared" si="0"/>
        <v>1273447652.7679989</v>
      </c>
      <c r="P58" s="38">
        <f t="shared" si="0"/>
        <v>792268927.42555761</v>
      </c>
      <c r="Q58" s="39">
        <f t="shared" si="0"/>
        <v>701379196.2621088</v>
      </c>
    </row>
    <row r="59" spans="1:17" x14ac:dyDescent="0.25">
      <c r="A59" s="130"/>
      <c r="B59" s="130"/>
      <c r="C59" s="130"/>
      <c r="D59" s="131"/>
      <c r="E59" s="174"/>
      <c r="F59" s="49">
        <v>5</v>
      </c>
      <c r="G59" s="13">
        <v>144</v>
      </c>
      <c r="H59" s="1" t="s">
        <v>8</v>
      </c>
      <c r="I59" s="40">
        <f t="shared" ref="I59:Q59" si="1">($G$8)^(I16)</f>
        <v>29755201.460960839</v>
      </c>
      <c r="J59" s="41">
        <f t="shared" si="1"/>
        <v>49253078.74306123</v>
      </c>
      <c r="K59" s="42">
        <f t="shared" si="1"/>
        <v>38282310.282588087</v>
      </c>
      <c r="L59" s="40">
        <f t="shared" si="1"/>
        <v>40672609.459370472</v>
      </c>
      <c r="M59" s="41">
        <f t="shared" si="1"/>
        <v>117183975.7549952</v>
      </c>
      <c r="N59" s="42">
        <f t="shared" si="1"/>
        <v>69037512.127677783</v>
      </c>
      <c r="O59" s="40">
        <f t="shared" si="1"/>
        <v>2060036051.6591508</v>
      </c>
      <c r="P59" s="41">
        <f t="shared" si="1"/>
        <v>1171582434.8856277</v>
      </c>
      <c r="Q59" s="42">
        <f t="shared" si="1"/>
        <v>1553544995.6003842</v>
      </c>
    </row>
    <row r="60" spans="1:17" ht="15" customHeight="1" x14ac:dyDescent="0.25">
      <c r="A60" s="130"/>
      <c r="B60" s="130"/>
      <c r="C60" s="130"/>
      <c r="D60" s="131"/>
      <c r="E60" s="175"/>
      <c r="F60" s="56">
        <v>6</v>
      </c>
      <c r="G60" s="16">
        <v>168</v>
      </c>
      <c r="H60" s="57" t="s">
        <v>8</v>
      </c>
      <c r="I60" s="40">
        <f>($G$8)^(I17)</f>
        <v>29755201.460960839</v>
      </c>
      <c r="J60" s="41">
        <f t="shared" ref="J60:K60" si="2">($G$8)^(J17)</f>
        <v>49253078.74306123</v>
      </c>
      <c r="K60" s="42">
        <f t="shared" si="2"/>
        <v>38282310.282588087</v>
      </c>
      <c r="L60" s="40">
        <f>($G$8)^(L17)</f>
        <v>364634213.57270491</v>
      </c>
      <c r="M60" s="41">
        <f t="shared" ref="M60:N60" si="3">($G$8)^(M17)</f>
        <v>231262220.38284835</v>
      </c>
      <c r="N60" s="42">
        <f t="shared" si="3"/>
        <v>290389596.67725265</v>
      </c>
      <c r="O60" s="40">
        <f>($G$8)^(O17)</f>
        <v>364634213.57270491</v>
      </c>
      <c r="P60" s="41">
        <f t="shared" ref="P60:Q60" si="4">($G$8)^(P17)</f>
        <v>436359470.55486584</v>
      </c>
      <c r="Q60" s="42">
        <f t="shared" si="4"/>
        <v>398887944.64206964</v>
      </c>
    </row>
    <row r="61" spans="1:17" x14ac:dyDescent="0.25">
      <c r="A61" s="130"/>
      <c r="B61" s="130"/>
      <c r="C61" s="130"/>
      <c r="D61" s="131"/>
      <c r="E61" s="175"/>
      <c r="F61" s="15">
        <v>8</v>
      </c>
      <c r="G61" s="15">
        <v>216</v>
      </c>
      <c r="H61" s="15" t="s">
        <v>9</v>
      </c>
      <c r="I61" s="25">
        <f t="shared" ref="I61:K61" si="5">($G$8)^(I18)</f>
        <v>120381764.97920491</v>
      </c>
      <c r="J61" s="26">
        <f t="shared" si="5"/>
        <v>212438661.40176687</v>
      </c>
      <c r="K61" s="27">
        <f t="shared" si="5"/>
        <v>159917919.60053879</v>
      </c>
      <c r="L61" s="25">
        <f t="shared" ref="L61:N61" si="6">($G$8)^(L18)</f>
        <v>4865172839.3379507</v>
      </c>
      <c r="M61" s="26">
        <f t="shared" si="6"/>
        <v>2931322161.6617441</v>
      </c>
      <c r="N61" s="27">
        <f t="shared" si="6"/>
        <v>3776425421.5151963</v>
      </c>
      <c r="O61" s="25">
        <f t="shared" ref="O61:Q61" si="7">($G$8)^(O18)</f>
        <v>4865172839.3379507</v>
      </c>
      <c r="P61" s="26">
        <f t="shared" si="7"/>
        <v>2931322161.6617441</v>
      </c>
      <c r="Q61" s="27">
        <f t="shared" si="7"/>
        <v>3776425421.5151963</v>
      </c>
    </row>
    <row r="62" spans="1:17" x14ac:dyDescent="0.25">
      <c r="A62" s="130"/>
      <c r="B62" s="130"/>
      <c r="C62" s="130"/>
      <c r="D62" s="131"/>
      <c r="E62" s="175"/>
      <c r="F62" s="16">
        <v>9</v>
      </c>
      <c r="G62" s="16">
        <v>240</v>
      </c>
      <c r="H62" s="16" t="s">
        <v>9</v>
      </c>
      <c r="I62" s="40">
        <f t="shared" ref="I62:K62" si="8">($G$8)^(I19)</f>
        <v>120381764.97920491</v>
      </c>
      <c r="J62" s="41">
        <f t="shared" si="8"/>
        <v>212438661.40176687</v>
      </c>
      <c r="K62" s="42">
        <f t="shared" si="8"/>
        <v>159917919.60053879</v>
      </c>
      <c r="L62" s="40">
        <f t="shared" ref="L62:N62" si="9">($G$8)^(L19)</f>
        <v>894936799.82129812</v>
      </c>
      <c r="M62" s="41">
        <f t="shared" si="9"/>
        <v>1120149796.4736063</v>
      </c>
      <c r="N62" s="42">
        <f t="shared" si="9"/>
        <v>1001230879.5560412</v>
      </c>
      <c r="O62" s="40">
        <f t="shared" ref="O62:Q62" si="10">($G$8)^(O19)</f>
        <v>998025437.50423527</v>
      </c>
      <c r="P62" s="41">
        <f t="shared" si="10"/>
        <v>1710419271.0731227</v>
      </c>
      <c r="Q62" s="42">
        <f t="shared" si="10"/>
        <v>1593913815.313781</v>
      </c>
    </row>
    <row r="63" spans="1:17" x14ac:dyDescent="0.25">
      <c r="A63" s="130"/>
      <c r="B63" s="130"/>
      <c r="C63" s="130"/>
      <c r="D63" s="131"/>
      <c r="E63" s="175"/>
      <c r="F63" s="13">
        <v>12</v>
      </c>
      <c r="G63" s="13">
        <v>312</v>
      </c>
      <c r="H63" s="13" t="s">
        <v>10</v>
      </c>
      <c r="I63" s="25">
        <f t="shared" ref="I63:K63" si="11">($G$8)^(I20)</f>
        <v>54965350.830020458</v>
      </c>
      <c r="J63" s="26">
        <f t="shared" si="11"/>
        <v>53152992.369483642</v>
      </c>
      <c r="K63" s="27">
        <f t="shared" si="11"/>
        <v>54051576.047827207</v>
      </c>
      <c r="L63" s="25">
        <f t="shared" ref="L63:N63" si="12">($G$8)^(L20)</f>
        <v>2100054520.2342308</v>
      </c>
      <c r="M63" s="26">
        <f t="shared" si="12"/>
        <v>1710419271.0731227</v>
      </c>
      <c r="N63" s="27">
        <f t="shared" si="12"/>
        <v>1895250305.8205431</v>
      </c>
      <c r="O63" s="25">
        <f t="shared" ref="O63:Q63" si="13">($G$8)^(O20)</f>
        <v>164621464.05128968</v>
      </c>
      <c r="P63" s="26">
        <f t="shared" si="13"/>
        <v>391286768.32791686</v>
      </c>
      <c r="Q63" s="27">
        <f t="shared" si="13"/>
        <v>253799528.49845776</v>
      </c>
    </row>
    <row r="64" spans="1:17" x14ac:dyDescent="0.25">
      <c r="A64" s="130"/>
      <c r="B64" s="130"/>
      <c r="C64" s="130"/>
      <c r="D64" s="131"/>
      <c r="E64" s="175"/>
      <c r="F64" s="13">
        <v>14</v>
      </c>
      <c r="G64" s="13">
        <v>360</v>
      </c>
      <c r="H64" s="13" t="s">
        <v>10</v>
      </c>
      <c r="I64" s="25">
        <f t="shared" ref="I64:K64" si="14">($G$8)^(I21)</f>
        <v>25362419.528341666</v>
      </c>
      <c r="J64" s="26">
        <f t="shared" si="14"/>
        <v>25200283.840572655</v>
      </c>
      <c r="K64" s="27">
        <f t="shared" si="14"/>
        <v>25281221.706988271</v>
      </c>
      <c r="L64" s="25">
        <f t="shared" ref="L64:N64" si="15">($G$8)^(L21)</f>
        <v>844744007.8695699</v>
      </c>
      <c r="M64" s="26">
        <f t="shared" si="15"/>
        <v>738303414.97212994</v>
      </c>
      <c r="N64" s="27">
        <f t="shared" si="15"/>
        <v>789732477.35378683</v>
      </c>
      <c r="O64" s="25">
        <f t="shared" ref="O64:Q64" si="16">($G$8)^(O21)</f>
        <v>18245082.466843721</v>
      </c>
      <c r="P64" s="26">
        <f t="shared" si="16"/>
        <v>35776433.455223054</v>
      </c>
      <c r="Q64" s="27">
        <f t="shared" si="16"/>
        <v>25548854.744588628</v>
      </c>
    </row>
    <row r="65" spans="1:17" ht="15.75" thickBot="1" x14ac:dyDescent="0.3">
      <c r="A65" s="130"/>
      <c r="B65" s="130"/>
      <c r="C65" s="130"/>
      <c r="D65" s="131"/>
      <c r="E65" s="176"/>
      <c r="F65" s="13">
        <v>20</v>
      </c>
      <c r="G65" s="13">
        <v>504</v>
      </c>
      <c r="H65" s="13" t="s">
        <v>10</v>
      </c>
      <c r="I65" s="28">
        <f t="shared" ref="I65:K65" si="17">($G$8)^(I22)</f>
        <v>475313489.33512074</v>
      </c>
      <c r="J65" s="29">
        <f t="shared" si="17"/>
        <v>454887460.17692643</v>
      </c>
      <c r="K65" s="30">
        <f t="shared" si="17"/>
        <v>464988328.83362317</v>
      </c>
      <c r="L65" s="28">
        <f t="shared" ref="L65:N65" si="18">($G$8)^(L22)</f>
        <v>4533780888.4980755</v>
      </c>
      <c r="M65" s="29">
        <f t="shared" si="18"/>
        <v>2838816384.7496672</v>
      </c>
      <c r="N65" s="30">
        <f t="shared" si="18"/>
        <v>3587557870.07446</v>
      </c>
      <c r="O65" s="28">
        <f t="shared" ref="O65:Q65" si="19">($G$8)^(O22)</f>
        <v>8080144.4627259504</v>
      </c>
      <c r="P65" s="29">
        <f t="shared" si="19"/>
        <v>6054564.2379050516</v>
      </c>
      <c r="Q65" s="30">
        <f t="shared" si="19"/>
        <v>6994408.7456429964</v>
      </c>
    </row>
    <row r="66" spans="1:17" ht="15" customHeight="1" x14ac:dyDescent="0.25">
      <c r="A66" s="130"/>
      <c r="B66" s="130"/>
      <c r="C66" s="130"/>
      <c r="D66" s="131"/>
      <c r="E66" s="177" t="s">
        <v>12</v>
      </c>
      <c r="F66" s="85">
        <v>4</v>
      </c>
      <c r="G66" s="90">
        <v>120</v>
      </c>
      <c r="H66" s="86" t="s">
        <v>8</v>
      </c>
      <c r="I66" s="119">
        <f t="shared" ref="I66:Q66" si="20">($L$6)^(I23)</f>
        <v>19912979746.825153</v>
      </c>
      <c r="J66" s="120">
        <f t="shared" si="20"/>
        <v>28570225464.870995</v>
      </c>
      <c r="K66" s="120">
        <f t="shared" si="20"/>
        <v>24828144798.029575</v>
      </c>
      <c r="L66" s="119">
        <f t="shared" si="20"/>
        <v>217926217250.73996</v>
      </c>
      <c r="M66" s="120">
        <f t="shared" si="20"/>
        <v>321955692190.47461</v>
      </c>
      <c r="N66" s="121">
        <f t="shared" si="20"/>
        <v>264882211787.45514</v>
      </c>
      <c r="O66" s="120">
        <f t="shared" si="20"/>
        <v>33002560029.274979</v>
      </c>
      <c r="P66" s="120">
        <f t="shared" si="20"/>
        <v>29286263679.528397</v>
      </c>
      <c r="Q66" s="121">
        <f t="shared" si="20"/>
        <v>19355331262.193775</v>
      </c>
    </row>
    <row r="67" spans="1:17" x14ac:dyDescent="0.25">
      <c r="A67" s="130"/>
      <c r="B67" s="130"/>
      <c r="C67" s="130"/>
      <c r="D67" s="131"/>
      <c r="E67" s="178"/>
      <c r="F67" s="49">
        <v>5</v>
      </c>
      <c r="G67" s="13">
        <v>144</v>
      </c>
      <c r="H67" s="1" t="s">
        <v>8</v>
      </c>
      <c r="I67" s="31">
        <f t="shared" ref="I67:Q67" si="21">($L$6)^(I24)</f>
        <v>992263220.66312408</v>
      </c>
      <c r="J67" s="32">
        <f t="shared" si="21"/>
        <v>546020045.51376748</v>
      </c>
      <c r="K67" s="32">
        <f t="shared" si="21"/>
        <v>733142312.50708556</v>
      </c>
      <c r="L67" s="31">
        <f t="shared" si="21"/>
        <v>223195900098.46432</v>
      </c>
      <c r="M67" s="32">
        <f t="shared" si="21"/>
        <v>148690000819.76096</v>
      </c>
      <c r="N67" s="33">
        <f t="shared" si="21"/>
        <v>182172990776.92044</v>
      </c>
      <c r="O67" s="32">
        <f t="shared" si="21"/>
        <v>155967901331.89136</v>
      </c>
      <c r="P67" s="32">
        <f t="shared" si="21"/>
        <v>106416142442.43289</v>
      </c>
      <c r="Q67" s="33">
        <f t="shared" si="21"/>
        <v>234120626352.25485</v>
      </c>
    </row>
    <row r="68" spans="1:17" ht="15" customHeight="1" x14ac:dyDescent="0.25">
      <c r="A68" s="130"/>
      <c r="B68" s="130"/>
      <c r="C68" s="130"/>
      <c r="D68" s="131"/>
      <c r="E68" s="178"/>
      <c r="F68" s="56">
        <v>6</v>
      </c>
      <c r="G68" s="16">
        <v>168</v>
      </c>
      <c r="H68" s="57" t="s">
        <v>8</v>
      </c>
      <c r="I68" s="46">
        <f>($L$6)^(I25)</f>
        <v>1891466552.180922</v>
      </c>
      <c r="J68" s="47">
        <f t="shared" ref="J68:K68" si="22">($L$6)^(J25)</f>
        <v>1260068679.8917942</v>
      </c>
      <c r="K68" s="47">
        <f t="shared" si="22"/>
        <v>1549979294.8792858</v>
      </c>
      <c r="L68" s="46">
        <f>($L$6)^(L25)</f>
        <v>2048272685.0567837</v>
      </c>
      <c r="M68" s="47">
        <f t="shared" ref="M68:N68" si="23">($L$6)^(M25)</f>
        <v>2794378899.1751943</v>
      </c>
      <c r="N68" s="48">
        <f t="shared" si="23"/>
        <v>2392415091.6761112</v>
      </c>
      <c r="O68" s="47">
        <f>($L$6)^(O25)</f>
        <v>343136876723.59125</v>
      </c>
      <c r="P68" s="47">
        <f t="shared" ref="P68:Q68" si="24">($L$6)^(P25)</f>
        <v>306932334967.18134</v>
      </c>
      <c r="Q68" s="48">
        <f t="shared" si="24"/>
        <v>324530126161.06586</v>
      </c>
    </row>
    <row r="69" spans="1:17" x14ac:dyDescent="0.25">
      <c r="A69" s="130"/>
      <c r="B69" s="130"/>
      <c r="C69" s="130"/>
      <c r="D69" s="131"/>
      <c r="E69" s="179"/>
      <c r="F69" s="13">
        <v>8</v>
      </c>
      <c r="G69" s="13">
        <v>216</v>
      </c>
      <c r="H69" s="49" t="s">
        <v>9</v>
      </c>
      <c r="I69" s="31">
        <f t="shared" ref="I69:K69" si="25">($L$6)^(I26)</f>
        <v>293368545.28762823</v>
      </c>
      <c r="J69" s="32">
        <f t="shared" si="25"/>
        <v>423178351.49894464</v>
      </c>
      <c r="K69" s="32">
        <f t="shared" si="25"/>
        <v>352345309.85449708</v>
      </c>
      <c r="L69" s="31">
        <f t="shared" ref="L69:N69" si="26">($L$6)^(L26)</f>
        <v>60453972991.219322</v>
      </c>
      <c r="M69" s="32">
        <f t="shared" si="26"/>
        <v>70330572419.788528</v>
      </c>
      <c r="N69" s="33">
        <f t="shared" si="26"/>
        <v>65205540604.482948</v>
      </c>
      <c r="O69" s="32">
        <f t="shared" ref="O69:Q69" si="27">($L$6)^(O26)</f>
        <v>204474047765.87784</v>
      </c>
      <c r="P69" s="32">
        <f t="shared" si="27"/>
        <v>257600443551.8782</v>
      </c>
      <c r="Q69" s="33">
        <f t="shared" si="27"/>
        <v>229505131531.60147</v>
      </c>
    </row>
    <row r="70" spans="1:17" x14ac:dyDescent="0.25">
      <c r="A70" s="130"/>
      <c r="B70" s="130"/>
      <c r="C70" s="130"/>
      <c r="D70" s="131"/>
      <c r="E70" s="179"/>
      <c r="F70" s="16">
        <v>9</v>
      </c>
      <c r="G70" s="16">
        <v>240</v>
      </c>
      <c r="H70" s="56" t="s">
        <v>9</v>
      </c>
      <c r="I70" s="46">
        <f t="shared" ref="I70:K70" si="28">($L$6)^(I27)</f>
        <v>29994436029.477249</v>
      </c>
      <c r="J70" s="47">
        <f t="shared" si="28"/>
        <v>44312609724.337646</v>
      </c>
      <c r="K70" s="47">
        <f t="shared" si="28"/>
        <v>25782284477.791054</v>
      </c>
      <c r="L70" s="46">
        <f t="shared" ref="L70:N70" si="29">($L$6)^(L27)</f>
        <v>59498638252.294205</v>
      </c>
      <c r="M70" s="47">
        <f t="shared" si="29"/>
        <v>90746377307.90918</v>
      </c>
      <c r="N70" s="48">
        <f t="shared" si="29"/>
        <v>73479833125.487625</v>
      </c>
      <c r="O70" s="47">
        <f t="shared" ref="O70:Q70" si="30">($L$6)^(O27)</f>
        <v>116159712965.82715</v>
      </c>
      <c r="P70" s="47">
        <f t="shared" si="30"/>
        <v>111624872641.5779</v>
      </c>
      <c r="Q70" s="48">
        <f t="shared" si="30"/>
        <v>73773029250.849213</v>
      </c>
    </row>
    <row r="71" spans="1:17" x14ac:dyDescent="0.25">
      <c r="A71" s="130"/>
      <c r="B71" s="130"/>
      <c r="C71" s="130"/>
      <c r="D71" s="131"/>
      <c r="E71" s="179"/>
      <c r="F71" s="13">
        <v>12</v>
      </c>
      <c r="G71" s="13">
        <v>312</v>
      </c>
      <c r="H71" s="49" t="s">
        <v>10</v>
      </c>
      <c r="I71" s="31">
        <f t="shared" ref="I71:K71" si="31">($L$6)^(I28)</f>
        <v>23284725954.579327</v>
      </c>
      <c r="J71" s="32">
        <f t="shared" si="31"/>
        <v>20444510390.408203</v>
      </c>
      <c r="K71" s="32">
        <f t="shared" si="31"/>
        <v>28551959524.923046</v>
      </c>
      <c r="L71" s="31">
        <f t="shared" ref="L71:M71" si="32">($L$6)^(L28)</f>
        <v>2923576007325.3975</v>
      </c>
      <c r="M71" s="32">
        <f t="shared" si="32"/>
        <v>2657097311579.7681</v>
      </c>
      <c r="N71" s="33">
        <f>($L$6)^(N28)</f>
        <v>2787153736208.9399</v>
      </c>
      <c r="O71" s="32">
        <f t="shared" ref="O71:P71" si="33">($L$6)^(O28)</f>
        <v>389771397431.95892</v>
      </c>
      <c r="P71" s="32">
        <f t="shared" si="33"/>
        <v>675265884112.92908</v>
      </c>
      <c r="Q71" s="33">
        <f>($L$6)^(Q28)</f>
        <v>513029557909.50641</v>
      </c>
    </row>
    <row r="72" spans="1:17" x14ac:dyDescent="0.25">
      <c r="A72" s="130"/>
      <c r="B72" s="130"/>
      <c r="C72" s="130"/>
      <c r="D72" s="131"/>
      <c r="E72" s="179"/>
      <c r="F72" s="13">
        <v>14</v>
      </c>
      <c r="G72" s="13">
        <v>360</v>
      </c>
      <c r="H72" s="49" t="s">
        <v>10</v>
      </c>
      <c r="I72" s="31">
        <f t="shared" ref="I72:K72" si="34">($L$6)^(I29)</f>
        <v>62290286952.199463</v>
      </c>
      <c r="J72" s="32">
        <f t="shared" si="34"/>
        <v>45063976418.4506</v>
      </c>
      <c r="K72" s="32">
        <f t="shared" si="34"/>
        <v>61900709447.327477</v>
      </c>
      <c r="L72" s="31">
        <f t="shared" ref="L72:N72" si="35">($L$6)^(L29)</f>
        <v>1583354863500.1428</v>
      </c>
      <c r="M72" s="32">
        <f t="shared" si="35"/>
        <v>1439034914960.8091</v>
      </c>
      <c r="N72" s="33">
        <f t="shared" si="35"/>
        <v>1509471076685.3772</v>
      </c>
      <c r="O72" s="32">
        <f t="shared" ref="O72:Q72" si="36">($L$6)^(O29)</f>
        <v>237879763939.65317</v>
      </c>
      <c r="P72" s="32">
        <f t="shared" si="36"/>
        <v>108124804029.3847</v>
      </c>
      <c r="Q72" s="33">
        <f t="shared" si="36"/>
        <v>160376752861.91269</v>
      </c>
    </row>
    <row r="73" spans="1:17" ht="15.75" thickBot="1" x14ac:dyDescent="0.3">
      <c r="A73" s="130"/>
      <c r="B73" s="130"/>
      <c r="C73" s="130"/>
      <c r="D73" s="131"/>
      <c r="E73" s="180"/>
      <c r="F73" s="13">
        <v>20</v>
      </c>
      <c r="G73" s="13">
        <v>504</v>
      </c>
      <c r="H73" s="49" t="s">
        <v>10</v>
      </c>
      <c r="I73" s="34">
        <f t="shared" ref="I73:K73" si="37">($L$6)^(I30)</f>
        <v>21613100509.806072</v>
      </c>
      <c r="J73" s="35">
        <f t="shared" si="37"/>
        <v>17696365874.455341</v>
      </c>
      <c r="K73" s="35">
        <f t="shared" si="37"/>
        <v>20051823782.464535</v>
      </c>
      <c r="L73" s="34">
        <f t="shared" ref="L73:N73" si="38">($L$6)^(L30)</f>
        <v>67048750297.022408</v>
      </c>
      <c r="M73" s="35">
        <f t="shared" si="38"/>
        <v>49539552429.060555</v>
      </c>
      <c r="N73" s="36">
        <f t="shared" si="38"/>
        <v>57633020748.892899</v>
      </c>
      <c r="O73" s="35">
        <f t="shared" ref="O73:Q73" si="39">($L$6)^(O30)</f>
        <v>26829708233.216713</v>
      </c>
      <c r="P73" s="35">
        <f t="shared" si="39"/>
        <v>35173769705.020584</v>
      </c>
      <c r="Q73" s="36">
        <f t="shared" si="39"/>
        <v>30719732724.228947</v>
      </c>
    </row>
    <row r="74" spans="1:17" ht="15" customHeight="1" x14ac:dyDescent="0.25">
      <c r="A74" s="130"/>
      <c r="B74" s="130"/>
      <c r="C74" s="130"/>
      <c r="D74" s="131"/>
      <c r="E74" s="159" t="s">
        <v>13</v>
      </c>
      <c r="F74" s="85">
        <v>4</v>
      </c>
      <c r="G74" s="90">
        <v>120</v>
      </c>
      <c r="H74" s="86" t="s">
        <v>8</v>
      </c>
      <c r="I74" s="43">
        <f t="shared" ref="I74:Q74" si="40">($Q$6)^(I31)</f>
        <v>8424368.8728372976</v>
      </c>
      <c r="J74" s="44">
        <f t="shared" si="40"/>
        <v>12604375.799897807</v>
      </c>
      <c r="K74" s="44">
        <f t="shared" si="40"/>
        <v>10304557.785281375</v>
      </c>
      <c r="L74" s="43">
        <f t="shared" si="40"/>
        <v>370464163.39021069</v>
      </c>
      <c r="M74" s="44">
        <f t="shared" si="40"/>
        <v>330774454.61223954</v>
      </c>
      <c r="N74" s="45">
        <f t="shared" si="40"/>
        <v>350057254.74381548</v>
      </c>
      <c r="O74" s="44">
        <f t="shared" si="40"/>
        <v>88736018.85803692</v>
      </c>
      <c r="P74" s="44">
        <f t="shared" si="40"/>
        <v>88179131.22768119</v>
      </c>
      <c r="Q74" s="45">
        <f t="shared" si="40"/>
        <v>88457136.803679273</v>
      </c>
    </row>
    <row r="75" spans="1:17" x14ac:dyDescent="0.25">
      <c r="A75" s="130"/>
      <c r="B75" s="130"/>
      <c r="C75" s="130"/>
      <c r="D75" s="131"/>
      <c r="E75" s="148"/>
      <c r="F75" s="49">
        <v>5</v>
      </c>
      <c r="G75" s="13">
        <v>144</v>
      </c>
      <c r="H75" s="1" t="s">
        <v>8</v>
      </c>
      <c r="I75" s="46">
        <f t="shared" ref="I75:Q75" si="41">($Q$6)^(I32)</f>
        <v>207888254.79574114</v>
      </c>
      <c r="J75" s="47">
        <f t="shared" si="41"/>
        <v>260370089.05910519</v>
      </c>
      <c r="K75" s="47">
        <f t="shared" si="41"/>
        <v>210337495.81046179</v>
      </c>
      <c r="L75" s="46">
        <f t="shared" si="41"/>
        <v>1157771191.1830118</v>
      </c>
      <c r="M75" s="47">
        <f t="shared" si="41"/>
        <v>1363672165.3902731</v>
      </c>
      <c r="N75" s="48">
        <f t="shared" si="41"/>
        <v>1256511180.7329926</v>
      </c>
      <c r="O75" s="47">
        <f t="shared" si="41"/>
        <v>523748812.15114534</v>
      </c>
      <c r="P75" s="47">
        <f t="shared" si="41"/>
        <v>430888785.70843381</v>
      </c>
      <c r="Q75" s="48">
        <f t="shared" si="41"/>
        <v>540497480.10829794</v>
      </c>
    </row>
    <row r="76" spans="1:17" ht="15" customHeight="1" x14ac:dyDescent="0.25">
      <c r="A76" s="130"/>
      <c r="B76" s="130"/>
      <c r="C76" s="130"/>
      <c r="D76" s="131"/>
      <c r="E76" s="149"/>
      <c r="F76" s="56">
        <v>6</v>
      </c>
      <c r="G76" s="16">
        <v>168</v>
      </c>
      <c r="H76" s="57" t="s">
        <v>8</v>
      </c>
      <c r="I76" s="46">
        <f>($Q$6)^(I33)</f>
        <v>11396601.194103843</v>
      </c>
      <c r="J76" s="47">
        <f t="shared" ref="J76:K76" si="42">($Q$6)^(J33)</f>
        <v>12368555.144401463</v>
      </c>
      <c r="K76" s="47">
        <f t="shared" si="42"/>
        <v>13765724.903421342</v>
      </c>
      <c r="L76" s="46">
        <f>($Q$6)^(L33)</f>
        <v>352268010.87589592</v>
      </c>
      <c r="M76" s="47">
        <f t="shared" ref="M76:N76" si="43">($Q$6)^(M33)</f>
        <v>286185152.43681133</v>
      </c>
      <c r="N76" s="48">
        <f t="shared" si="43"/>
        <v>317512006.68814176</v>
      </c>
      <c r="O76" s="47">
        <f>($Q$6)^(O33)</f>
        <v>263695962.21370009</v>
      </c>
      <c r="P76" s="47">
        <f t="shared" ref="P76:Q76" si="44">($Q$6)^(P33)</f>
        <v>265361311.11753985</v>
      </c>
      <c r="Q76" s="48">
        <f t="shared" si="44"/>
        <v>264527326.12988907</v>
      </c>
    </row>
    <row r="77" spans="1:17" x14ac:dyDescent="0.25">
      <c r="A77" s="130"/>
      <c r="B77" s="130"/>
      <c r="C77" s="130"/>
      <c r="D77" s="131"/>
      <c r="E77" s="149"/>
      <c r="F77" s="15">
        <v>8</v>
      </c>
      <c r="G77" s="15">
        <v>216</v>
      </c>
      <c r="H77" s="15" t="s">
        <v>9</v>
      </c>
      <c r="I77" s="31">
        <f t="shared" ref="I77:K77" si="45">($Q$6)^(I34)</f>
        <v>494898264.05651456</v>
      </c>
      <c r="J77" s="32">
        <f t="shared" si="45"/>
        <v>550802682.98488092</v>
      </c>
      <c r="K77" s="32">
        <f t="shared" si="45"/>
        <v>523748812.15114534</v>
      </c>
      <c r="L77" s="31">
        <f t="shared" ref="L77:N77" si="46">($Q$6)^(L34)</f>
        <v>308643114.2895698</v>
      </c>
      <c r="M77" s="32">
        <f t="shared" si="46"/>
        <v>439104173.41584772</v>
      </c>
      <c r="N77" s="33">
        <f t="shared" si="46"/>
        <v>368139212.22903508</v>
      </c>
      <c r="O77" s="32">
        <f t="shared" ref="O77:Q77" si="47">($Q$6)^(O34)</f>
        <v>989167015.71340787</v>
      </c>
      <c r="P77" s="32">
        <f t="shared" si="47"/>
        <v>976790387.58009291</v>
      </c>
      <c r="Q77" s="33">
        <f t="shared" si="47"/>
        <v>982959222.27737403</v>
      </c>
    </row>
    <row r="78" spans="1:17" x14ac:dyDescent="0.25">
      <c r="A78" s="130"/>
      <c r="B78" s="130"/>
      <c r="C78" s="130"/>
      <c r="D78" s="131"/>
      <c r="E78" s="149"/>
      <c r="F78" s="16">
        <v>9</v>
      </c>
      <c r="G78" s="16">
        <v>240</v>
      </c>
      <c r="H78" s="16" t="s">
        <v>9</v>
      </c>
      <c r="I78" s="46">
        <f t="shared" ref="I78:K78" si="48">($Q$6)^(I35)</f>
        <v>12525273.524839155</v>
      </c>
      <c r="J78" s="47">
        <f t="shared" si="48"/>
        <v>12137146.558367427</v>
      </c>
      <c r="K78" s="47">
        <f t="shared" si="48"/>
        <v>13508176.071044138</v>
      </c>
      <c r="L78" s="46">
        <f t="shared" ref="L78:N78" si="49">($Q$6)^(L35)</f>
        <v>8371499.3968431009</v>
      </c>
      <c r="M78" s="47">
        <f t="shared" si="49"/>
        <v>9317155.996047141</v>
      </c>
      <c r="N78" s="48">
        <f t="shared" si="49"/>
        <v>8831679.6704365369</v>
      </c>
      <c r="O78" s="47">
        <f t="shared" ref="O78:Q78" si="50">($Q$6)^(O35)</f>
        <v>12137146.558367427</v>
      </c>
      <c r="P78" s="47">
        <f t="shared" si="50"/>
        <v>10435123.85289254</v>
      </c>
      <c r="Q78" s="48">
        <f t="shared" si="50"/>
        <v>16419297.52222701</v>
      </c>
    </row>
    <row r="79" spans="1:17" x14ac:dyDescent="0.25">
      <c r="A79" s="130"/>
      <c r="B79" s="130"/>
      <c r="C79" s="130"/>
      <c r="D79" s="131"/>
      <c r="E79" s="149"/>
      <c r="F79" s="13">
        <v>12</v>
      </c>
      <c r="G79" s="13">
        <v>312</v>
      </c>
      <c r="H79" s="13" t="s">
        <v>10</v>
      </c>
      <c r="I79" s="31">
        <f t="shared" ref="I79:K79" si="51">($Q$6)^(I36)</f>
        <v>36653309.005750008</v>
      </c>
      <c r="J79" s="32">
        <f t="shared" si="51"/>
        <v>48517272.010803208</v>
      </c>
      <c r="K79" s="32">
        <f t="shared" si="51"/>
        <v>54102867.866500586</v>
      </c>
      <c r="L79" s="31">
        <f t="shared" ref="L79:N79" si="52">($Q$6)^(L36)</f>
        <v>1452282890.9263718</v>
      </c>
      <c r="M79" s="32">
        <f t="shared" si="52"/>
        <v>1179845423.6242313</v>
      </c>
      <c r="N79" s="33">
        <f t="shared" si="52"/>
        <v>1308995539.5902801</v>
      </c>
      <c r="O79" s="32">
        <f t="shared" ref="O79:Q79" si="53">($Q$6)^(O36)</f>
        <v>616893633.41036606</v>
      </c>
      <c r="P79" s="32">
        <f t="shared" si="53"/>
        <v>1165082994.3973906</v>
      </c>
      <c r="Q79" s="33">
        <f t="shared" si="53"/>
        <v>847780798.1067028</v>
      </c>
    </row>
    <row r="80" spans="1:17" x14ac:dyDescent="0.25">
      <c r="A80" s="130"/>
      <c r="B80" s="130"/>
      <c r="C80" s="130"/>
      <c r="D80" s="131"/>
      <c r="E80" s="149"/>
      <c r="F80" s="13">
        <v>14</v>
      </c>
      <c r="G80" s="13">
        <v>360</v>
      </c>
      <c r="H80" s="13" t="s">
        <v>10</v>
      </c>
      <c r="I80" s="31">
        <f t="shared" ref="I80:K80" si="54">($Q$6)^(I37)</f>
        <v>296488432.57458174</v>
      </c>
      <c r="J80" s="32">
        <f t="shared" si="54"/>
        <v>366614618.74546403</v>
      </c>
      <c r="K80" s="32">
        <f t="shared" si="54"/>
        <v>382748167.43760878</v>
      </c>
      <c r="L80" s="31">
        <f t="shared" ref="L80:N80" si="55">($Q$6)^(L37)</f>
        <v>1489318962.3374805</v>
      </c>
      <c r="M80" s="32">
        <f t="shared" si="55"/>
        <v>934679043.81090593</v>
      </c>
      <c r="N80" s="33">
        <f t="shared" si="55"/>
        <v>1179845423.6242313</v>
      </c>
      <c r="O80" s="32">
        <f t="shared" ref="O80:Q80" si="56">($Q$6)^(O37)</f>
        <v>236931805.10860839</v>
      </c>
      <c r="P80" s="32">
        <f t="shared" si="56"/>
        <v>210220467.5065501</v>
      </c>
      <c r="Q80" s="33">
        <f t="shared" si="56"/>
        <v>223176868.95622191</v>
      </c>
    </row>
    <row r="81" spans="1:17" ht="15.75" thickBot="1" x14ac:dyDescent="0.3">
      <c r="A81" s="130"/>
      <c r="B81" s="130"/>
      <c r="C81" s="130"/>
      <c r="D81" s="131"/>
      <c r="E81" s="150"/>
      <c r="F81" s="13">
        <v>20</v>
      </c>
      <c r="G81" s="13">
        <v>504</v>
      </c>
      <c r="H81" s="13" t="s">
        <v>10</v>
      </c>
      <c r="I81" s="34">
        <f t="shared" ref="I81:K81" si="57">($Q$6)^(I38)</f>
        <v>154616703.36186028</v>
      </c>
      <c r="J81" s="35">
        <f t="shared" si="57"/>
        <v>132016419.07122269</v>
      </c>
      <c r="K81" s="35">
        <f t="shared" si="57"/>
        <v>136079767.07587427</v>
      </c>
      <c r="L81" s="34">
        <f t="shared" ref="L81:M81" si="58">($Q$6)^(L38)</f>
        <v>81762906.553824991</v>
      </c>
      <c r="M81" s="35">
        <f t="shared" si="58"/>
        <v>33867168.670851722</v>
      </c>
      <c r="N81" s="36">
        <f>($Q$6)^(N38)</f>
        <v>52622031.006770149</v>
      </c>
      <c r="O81" s="35">
        <f t="shared" ref="O81:P81" si="59">($Q$6)^(O38)</f>
        <v>79729643.752178401</v>
      </c>
      <c r="P81" s="35">
        <f t="shared" si="59"/>
        <v>144087905.10310781</v>
      </c>
      <c r="Q81" s="36">
        <f>($Q$6)^(Q38)</f>
        <v>107182448.85646378</v>
      </c>
    </row>
    <row r="82" spans="1:17" ht="15" customHeight="1" x14ac:dyDescent="0.25">
      <c r="A82" s="130"/>
      <c r="B82" s="130"/>
      <c r="C82" s="130"/>
      <c r="D82" s="131"/>
      <c r="E82" s="143" t="s">
        <v>14</v>
      </c>
      <c r="F82" s="85">
        <v>4</v>
      </c>
      <c r="G82" s="90">
        <v>120</v>
      </c>
      <c r="H82" s="86" t="s">
        <v>8</v>
      </c>
      <c r="I82" s="119">
        <f>($V$6)^(I39)</f>
        <v>7455039441.7987995</v>
      </c>
      <c r="J82" s="120">
        <f t="shared" ref="J82:K84" si="60">($V$6)^(J39)</f>
        <v>10873571219.484377</v>
      </c>
      <c r="K82" s="120">
        <f t="shared" si="60"/>
        <v>8781850098.4082298</v>
      </c>
      <c r="L82" s="124">
        <v>0</v>
      </c>
      <c r="M82" s="122">
        <v>0</v>
      </c>
      <c r="N82" s="123">
        <v>0</v>
      </c>
      <c r="O82" s="122">
        <v>0</v>
      </c>
      <c r="P82" s="122">
        <v>0</v>
      </c>
      <c r="Q82" s="123">
        <v>0</v>
      </c>
    </row>
    <row r="83" spans="1:17" x14ac:dyDescent="0.25">
      <c r="A83" s="130"/>
      <c r="B83" s="130"/>
      <c r="C83" s="130"/>
      <c r="D83" s="131"/>
      <c r="E83" s="144"/>
      <c r="F83" s="49">
        <v>5</v>
      </c>
      <c r="G83" s="13">
        <v>144</v>
      </c>
      <c r="H83" s="1" t="s">
        <v>8</v>
      </c>
      <c r="I83" s="31">
        <f>($V$6)^(I40)</f>
        <v>2128650369.3083344</v>
      </c>
      <c r="J83" s="32">
        <f t="shared" si="60"/>
        <v>3333921119.5343914</v>
      </c>
      <c r="K83" s="32">
        <f t="shared" si="60"/>
        <v>3899406592.599297</v>
      </c>
      <c r="L83" s="125">
        <v>0</v>
      </c>
      <c r="M83" s="63">
        <v>0</v>
      </c>
      <c r="N83" s="64">
        <v>0</v>
      </c>
      <c r="O83" s="63">
        <v>0</v>
      </c>
      <c r="P83" s="63">
        <v>0</v>
      </c>
      <c r="Q83" s="64">
        <v>0</v>
      </c>
    </row>
    <row r="84" spans="1:17" ht="15" customHeight="1" x14ac:dyDescent="0.25">
      <c r="A84" s="130"/>
      <c r="B84" s="130"/>
      <c r="C84" s="130"/>
      <c r="D84" s="131"/>
      <c r="E84" s="144"/>
      <c r="F84" s="56">
        <v>6</v>
      </c>
      <c r="G84" s="16">
        <v>168</v>
      </c>
      <c r="H84" s="57" t="s">
        <v>8</v>
      </c>
      <c r="I84" s="46">
        <f>($V$6)^(I41)</f>
        <v>14874402864.949415</v>
      </c>
      <c r="J84" s="47">
        <f t="shared" si="60"/>
        <v>11543207459.78026</v>
      </c>
      <c r="K84" s="47">
        <f t="shared" si="60"/>
        <v>7661417054.0756273</v>
      </c>
      <c r="L84" s="126">
        <v>0</v>
      </c>
      <c r="M84" s="66">
        <v>0</v>
      </c>
      <c r="N84" s="67">
        <v>0</v>
      </c>
      <c r="O84" s="66">
        <v>0</v>
      </c>
      <c r="P84" s="66">
        <v>0</v>
      </c>
      <c r="Q84" s="67">
        <v>0</v>
      </c>
    </row>
    <row r="85" spans="1:17" x14ac:dyDescent="0.25">
      <c r="A85" s="130"/>
      <c r="B85" s="130"/>
      <c r="C85" s="130"/>
      <c r="D85" s="131"/>
      <c r="E85" s="145"/>
      <c r="F85" s="13">
        <v>8</v>
      </c>
      <c r="G85" s="13">
        <v>216</v>
      </c>
      <c r="H85" s="49" t="s">
        <v>9</v>
      </c>
      <c r="I85" s="31">
        <f t="shared" ref="I85:K85" si="61">($V$6)^(I42)</f>
        <v>6273189601.9367895</v>
      </c>
      <c r="J85" s="32">
        <f t="shared" si="61"/>
        <v>9197097813.603056</v>
      </c>
      <c r="K85" s="32">
        <f t="shared" si="61"/>
        <v>1</v>
      </c>
      <c r="L85" s="62">
        <v>0</v>
      </c>
      <c r="M85" s="63">
        <v>0</v>
      </c>
      <c r="N85" s="64">
        <v>0</v>
      </c>
      <c r="O85" s="63">
        <v>0</v>
      </c>
      <c r="P85" s="63">
        <v>0</v>
      </c>
      <c r="Q85" s="64">
        <v>0</v>
      </c>
    </row>
    <row r="86" spans="1:17" x14ac:dyDescent="0.25">
      <c r="A86" s="130"/>
      <c r="B86" s="130"/>
      <c r="C86" s="130"/>
      <c r="D86" s="131"/>
      <c r="E86" s="145"/>
      <c r="F86" s="16">
        <v>9</v>
      </c>
      <c r="G86" s="16">
        <v>240</v>
      </c>
      <c r="H86" s="56" t="s">
        <v>9</v>
      </c>
      <c r="I86" s="46">
        <f t="shared" ref="I86:K86" si="62">($V$6)^(I43)</f>
        <v>12668847538.32103</v>
      </c>
      <c r="J86" s="47">
        <f t="shared" si="62"/>
        <v>8854373938.9917698</v>
      </c>
      <c r="K86" s="47">
        <f t="shared" si="62"/>
        <v>17763564267.029514</v>
      </c>
      <c r="L86" s="65">
        <v>0</v>
      </c>
      <c r="M86" s="66">
        <v>0</v>
      </c>
      <c r="N86" s="67">
        <v>0</v>
      </c>
      <c r="O86" s="66">
        <v>0</v>
      </c>
      <c r="P86" s="66">
        <v>0</v>
      </c>
      <c r="Q86" s="67">
        <v>0</v>
      </c>
    </row>
    <row r="87" spans="1:17" x14ac:dyDescent="0.25">
      <c r="A87" s="130"/>
      <c r="B87" s="130"/>
      <c r="C87" s="130"/>
      <c r="D87" s="131"/>
      <c r="E87" s="145"/>
      <c r="F87" s="13">
        <v>12</v>
      </c>
      <c r="G87" s="13">
        <v>312</v>
      </c>
      <c r="H87" s="49" t="s">
        <v>10</v>
      </c>
      <c r="I87" s="31">
        <f t="shared" ref="I87:K87" si="63">($V$6)^(I44)</f>
        <v>1582601763.9464931</v>
      </c>
      <c r="J87" s="32">
        <f t="shared" si="63"/>
        <v>1083324039.4692893</v>
      </c>
      <c r="K87" s="32">
        <f t="shared" si="63"/>
        <v>2156513437.3132977</v>
      </c>
      <c r="L87" s="62">
        <v>0</v>
      </c>
      <c r="M87" s="63">
        <v>0</v>
      </c>
      <c r="N87" s="64">
        <v>0</v>
      </c>
      <c r="O87" s="63">
        <v>0</v>
      </c>
      <c r="P87" s="63">
        <v>0</v>
      </c>
      <c r="Q87" s="64">
        <v>0</v>
      </c>
    </row>
    <row r="88" spans="1:17" x14ac:dyDescent="0.25">
      <c r="A88" s="130"/>
      <c r="B88" s="130"/>
      <c r="C88" s="130"/>
      <c r="D88" s="131"/>
      <c r="E88" s="145"/>
      <c r="F88" s="13">
        <v>14</v>
      </c>
      <c r="G88" s="13">
        <v>360</v>
      </c>
      <c r="H88" s="49" t="s">
        <v>10</v>
      </c>
      <c r="I88" s="31">
        <f t="shared" ref="I88:K88" si="64">($V$6)^(I45)</f>
        <v>2251674881.4329348</v>
      </c>
      <c r="J88" s="32">
        <f t="shared" si="64"/>
        <v>2733309726.8690705</v>
      </c>
      <c r="K88" s="32">
        <f t="shared" si="64"/>
        <v>2644134987.8031135</v>
      </c>
      <c r="L88" s="62">
        <v>0</v>
      </c>
      <c r="M88" s="63">
        <v>0</v>
      </c>
      <c r="N88" s="64">
        <v>0</v>
      </c>
      <c r="O88" s="63">
        <v>0</v>
      </c>
      <c r="P88" s="63">
        <v>0</v>
      </c>
      <c r="Q88" s="64">
        <v>0</v>
      </c>
    </row>
    <row r="89" spans="1:17" ht="15.75" thickBot="1" x14ac:dyDescent="0.3">
      <c r="A89" s="130"/>
      <c r="B89" s="130"/>
      <c r="C89" s="130"/>
      <c r="D89" s="131"/>
      <c r="E89" s="146"/>
      <c r="F89" s="14">
        <v>20</v>
      </c>
      <c r="G89" s="14">
        <v>504</v>
      </c>
      <c r="H89" s="80" t="s">
        <v>10</v>
      </c>
      <c r="I89" s="34">
        <f t="shared" ref="I89:K89" si="65">($V$6)^(I46)</f>
        <v>3097404602.4751959</v>
      </c>
      <c r="J89" s="35">
        <f t="shared" si="65"/>
        <v>4701587803.800108</v>
      </c>
      <c r="K89" s="35">
        <f t="shared" si="65"/>
        <v>2978820038.7887368</v>
      </c>
      <c r="L89" s="68">
        <v>0</v>
      </c>
      <c r="M89" s="69">
        <v>0</v>
      </c>
      <c r="N89" s="70">
        <v>0</v>
      </c>
      <c r="O89" s="69">
        <v>0</v>
      </c>
      <c r="P89" s="69">
        <v>0</v>
      </c>
      <c r="Q89" s="70">
        <v>0</v>
      </c>
    </row>
    <row r="91" spans="1:17" ht="15.75" thickBot="1" x14ac:dyDescent="0.3"/>
    <row r="92" spans="1:17" x14ac:dyDescent="0.25">
      <c r="E92" s="157" t="s">
        <v>0</v>
      </c>
      <c r="F92" s="157" t="s">
        <v>1</v>
      </c>
      <c r="G92" s="155" t="s">
        <v>11</v>
      </c>
      <c r="H92" s="157" t="s">
        <v>7</v>
      </c>
      <c r="I92" s="160" t="s">
        <v>15</v>
      </c>
      <c r="J92" s="161"/>
      <c r="K92" s="162"/>
      <c r="L92" s="160" t="s">
        <v>3</v>
      </c>
      <c r="M92" s="161"/>
      <c r="N92" s="162"/>
      <c r="O92" s="160" t="s">
        <v>16</v>
      </c>
      <c r="P92" s="161"/>
      <c r="Q92" s="162"/>
    </row>
    <row r="93" spans="1:17" x14ac:dyDescent="0.25">
      <c r="E93" s="156"/>
      <c r="F93" s="156"/>
      <c r="G93" s="156"/>
      <c r="H93" s="156"/>
      <c r="I93" s="163" t="s">
        <v>25</v>
      </c>
      <c r="J93" s="164"/>
      <c r="K93" s="165"/>
      <c r="L93" s="163" t="s">
        <v>25</v>
      </c>
      <c r="M93" s="164"/>
      <c r="N93" s="165"/>
      <c r="O93" s="163" t="s">
        <v>25</v>
      </c>
      <c r="P93" s="164"/>
      <c r="Q93" s="165"/>
    </row>
    <row r="94" spans="1:17" ht="15.75" thickBot="1" x14ac:dyDescent="0.3">
      <c r="E94" s="158"/>
      <c r="F94" s="158"/>
      <c r="G94" s="158"/>
      <c r="H94" s="158"/>
      <c r="I94" s="22" t="s">
        <v>4</v>
      </c>
      <c r="J94" s="23" t="s">
        <v>5</v>
      </c>
      <c r="K94" s="24" t="s">
        <v>6</v>
      </c>
      <c r="L94" s="22" t="s">
        <v>4</v>
      </c>
      <c r="M94" s="23" t="s">
        <v>5</v>
      </c>
      <c r="N94" s="24" t="s">
        <v>6</v>
      </c>
      <c r="O94" s="22" t="s">
        <v>4</v>
      </c>
      <c r="P94" s="23" t="s">
        <v>5</v>
      </c>
      <c r="Q94" s="24" t="s">
        <v>6</v>
      </c>
    </row>
    <row r="95" spans="1:17" ht="15" customHeight="1" x14ac:dyDescent="0.25">
      <c r="A95" s="130" t="s">
        <v>38</v>
      </c>
      <c r="B95" s="130"/>
      <c r="C95" s="130"/>
      <c r="D95" s="131"/>
      <c r="E95" s="152" t="s">
        <v>12</v>
      </c>
      <c r="F95" s="49">
        <v>4</v>
      </c>
      <c r="G95" s="13">
        <v>120</v>
      </c>
      <c r="H95" s="1" t="s">
        <v>8</v>
      </c>
      <c r="I95" s="127">
        <f>I66/I58</f>
        <v>669.2268500669104</v>
      </c>
      <c r="J95" s="128">
        <f t="shared" ref="J95:Q95" si="66">J66/J58</f>
        <v>580.06983916504851</v>
      </c>
      <c r="K95" s="129">
        <f t="shared" si="66"/>
        <v>648.55398262946892</v>
      </c>
      <c r="L95" s="127">
        <f t="shared" si="66"/>
        <v>186.01014385472104</v>
      </c>
      <c r="M95" s="128">
        <f t="shared" si="66"/>
        <v>156.28643582774768</v>
      </c>
      <c r="N95" s="129">
        <f t="shared" si="66"/>
        <v>170.5017959168209</v>
      </c>
      <c r="O95" s="127">
        <f t="shared" si="66"/>
        <v>25.915914138708221</v>
      </c>
      <c r="P95" s="128">
        <f t="shared" si="66"/>
        <v>36.965053993336326</v>
      </c>
      <c r="Q95" s="129">
        <f t="shared" si="66"/>
        <v>27.596101175148906</v>
      </c>
    </row>
    <row r="96" spans="1:17" x14ac:dyDescent="0.25">
      <c r="A96" s="130"/>
      <c r="B96" s="130"/>
      <c r="C96" s="130"/>
      <c r="D96" s="131"/>
      <c r="E96" s="152"/>
      <c r="F96" s="49">
        <v>5</v>
      </c>
      <c r="G96" s="13">
        <v>144</v>
      </c>
      <c r="H96" s="1" t="s">
        <v>8</v>
      </c>
      <c r="I96" s="59">
        <f>I67/I59</f>
        <v>33.347555114522905</v>
      </c>
      <c r="J96" s="60">
        <f t="shared" ref="J96:Q96" si="67">J67/J59</f>
        <v>11.086008417102063</v>
      </c>
      <c r="K96" s="61">
        <f t="shared" si="67"/>
        <v>19.150942226194225</v>
      </c>
      <c r="L96" s="59">
        <f t="shared" si="67"/>
        <v>5487.6218434281627</v>
      </c>
      <c r="M96" s="60">
        <f t="shared" si="67"/>
        <v>1268.8594994475834</v>
      </c>
      <c r="N96" s="61">
        <f t="shared" si="67"/>
        <v>2638.7537030594353</v>
      </c>
      <c r="O96" s="59">
        <f t="shared" si="67"/>
        <v>75.711248454256406</v>
      </c>
      <c r="P96" s="60">
        <f t="shared" si="67"/>
        <v>90.831118044904329</v>
      </c>
      <c r="Q96" s="61">
        <f t="shared" si="67"/>
        <v>150.7008982779906</v>
      </c>
    </row>
    <row r="97" spans="1:17" ht="15" customHeight="1" x14ac:dyDescent="0.25">
      <c r="A97" s="130"/>
      <c r="B97" s="130"/>
      <c r="C97" s="130"/>
      <c r="D97" s="131"/>
      <c r="E97" s="153"/>
      <c r="F97" s="56">
        <v>6</v>
      </c>
      <c r="G97" s="16">
        <v>168</v>
      </c>
      <c r="H97" s="57" t="s">
        <v>8</v>
      </c>
      <c r="I97" s="59">
        <f>I68/I60</f>
        <v>63.56759354032765</v>
      </c>
      <c r="J97" s="60">
        <f t="shared" ref="J97:K97" si="68">J68/J60</f>
        <v>25.583551567714181</v>
      </c>
      <c r="K97" s="61">
        <f t="shared" si="68"/>
        <v>40.488133642871119</v>
      </c>
      <c r="L97" s="59">
        <f>L68/L60</f>
        <v>5.6173354249665763</v>
      </c>
      <c r="M97" s="60">
        <f t="shared" ref="M97:N97" si="69">M68/M60</f>
        <v>12.083162111602904</v>
      </c>
      <c r="N97" s="61">
        <f t="shared" si="69"/>
        <v>8.2386391215492143</v>
      </c>
      <c r="O97" s="59">
        <f>O68/O60</f>
        <v>941.04410379245098</v>
      </c>
      <c r="P97" s="60">
        <f t="shared" ref="P97:Q97" si="70">P68/P60</f>
        <v>703.39331601281026</v>
      </c>
      <c r="Q97" s="61">
        <f t="shared" si="70"/>
        <v>813.58720041608035</v>
      </c>
    </row>
    <row r="98" spans="1:17" x14ac:dyDescent="0.25">
      <c r="A98" s="130"/>
      <c r="B98" s="130"/>
      <c r="C98" s="130"/>
      <c r="D98" s="131"/>
      <c r="E98" s="153"/>
      <c r="F98" s="15">
        <v>8</v>
      </c>
      <c r="G98" s="15">
        <v>216</v>
      </c>
      <c r="H98" s="15" t="s">
        <v>9</v>
      </c>
      <c r="I98" s="51">
        <f t="shared" ref="I98:K98" si="71">I69/I61</f>
        <v>2.4369849149354601</v>
      </c>
      <c r="J98" s="52">
        <f t="shared" si="71"/>
        <v>1.9920025324327573</v>
      </c>
      <c r="K98" s="53">
        <f t="shared" si="71"/>
        <v>2.2032884790811771</v>
      </c>
      <c r="L98" s="51">
        <f t="shared" ref="L98:N98" si="72">L69/L61</f>
        <v>12.425863373734911</v>
      </c>
      <c r="M98" s="52">
        <f t="shared" si="72"/>
        <v>23.992781598566658</v>
      </c>
      <c r="N98" s="53">
        <f t="shared" si="72"/>
        <v>17.266471153644776</v>
      </c>
      <c r="O98" s="51">
        <f t="shared" ref="O98:Q98" si="73">O69/O61</f>
        <v>42.028115859025171</v>
      </c>
      <c r="P98" s="52">
        <f t="shared" si="73"/>
        <v>87.878584933785135</v>
      </c>
      <c r="Q98" s="53">
        <f t="shared" si="73"/>
        <v>60.773113702724274</v>
      </c>
    </row>
    <row r="99" spans="1:17" x14ac:dyDescent="0.25">
      <c r="A99" s="130"/>
      <c r="B99" s="130"/>
      <c r="C99" s="130"/>
      <c r="D99" s="131"/>
      <c r="E99" s="153"/>
      <c r="F99" s="16">
        <v>9</v>
      </c>
      <c r="G99" s="16">
        <v>240</v>
      </c>
      <c r="H99" s="16" t="s">
        <v>9</v>
      </c>
      <c r="I99" s="59">
        <f t="shared" ref="I99:K99" si="74">I70/I62</f>
        <v>249.16095917565733</v>
      </c>
      <c r="J99" s="60">
        <f t="shared" si="74"/>
        <v>208.59013812242509</v>
      </c>
      <c r="K99" s="61">
        <f t="shared" si="74"/>
        <v>161.2219852671482</v>
      </c>
      <c r="L99" s="59">
        <f t="shared" ref="L99:N99" si="75">L70/L62</f>
        <v>66.483620144098396</v>
      </c>
      <c r="M99" s="60">
        <f t="shared" si="75"/>
        <v>81.012715972088657</v>
      </c>
      <c r="N99" s="61">
        <f t="shared" si="75"/>
        <v>73.389499490936132</v>
      </c>
      <c r="O99" s="59">
        <f t="shared" ref="O99:Q99" si="76">O70/O62</f>
        <v>116.38953136936874</v>
      </c>
      <c r="P99" s="60">
        <f t="shared" si="76"/>
        <v>65.261701928524275</v>
      </c>
      <c r="Q99" s="61">
        <f t="shared" si="76"/>
        <v>46.284202158274226</v>
      </c>
    </row>
    <row r="100" spans="1:17" x14ac:dyDescent="0.25">
      <c r="A100" s="130"/>
      <c r="B100" s="130"/>
      <c r="C100" s="130"/>
      <c r="D100" s="131"/>
      <c r="E100" s="153"/>
      <c r="F100" s="13">
        <v>12</v>
      </c>
      <c r="G100" s="13">
        <v>312</v>
      </c>
      <c r="H100" s="13" t="s">
        <v>10</v>
      </c>
      <c r="I100" s="51">
        <f t="shared" ref="I100:K100" si="77">I71/I63</f>
        <v>423.62553141136135</v>
      </c>
      <c r="J100" s="52">
        <f t="shared" si="77"/>
        <v>384.63517252785692</v>
      </c>
      <c r="K100" s="53">
        <f t="shared" si="77"/>
        <v>528.23546717044883</v>
      </c>
      <c r="L100" s="51">
        <f t="shared" ref="L100:N100" si="78">L71/L63</f>
        <v>1392.1429082704551</v>
      </c>
      <c r="M100" s="52">
        <f t="shared" si="78"/>
        <v>1553.477183353235</v>
      </c>
      <c r="N100" s="53">
        <f t="shared" si="78"/>
        <v>1470.5992805537367</v>
      </c>
      <c r="O100" s="51">
        <f t="shared" ref="O100:Q100" si="79">O71/O63</f>
        <v>2367.6827300632026</v>
      </c>
      <c r="P100" s="52">
        <f t="shared" si="79"/>
        <v>1725.7570119187476</v>
      </c>
      <c r="Q100" s="53">
        <f t="shared" si="79"/>
        <v>2021.3968124555593</v>
      </c>
    </row>
    <row r="101" spans="1:17" x14ac:dyDescent="0.25">
      <c r="A101" s="130"/>
      <c r="B101" s="130"/>
      <c r="C101" s="130"/>
      <c r="D101" s="131"/>
      <c r="E101" s="153"/>
      <c r="F101" s="13">
        <v>14</v>
      </c>
      <c r="G101" s="13">
        <v>360</v>
      </c>
      <c r="H101" s="13" t="s">
        <v>10</v>
      </c>
      <c r="I101" s="51">
        <f t="shared" ref="I101:K101" si="80">I72/I64</f>
        <v>2456.0072781144609</v>
      </c>
      <c r="J101" s="52">
        <f t="shared" si="80"/>
        <v>1788.2328906905898</v>
      </c>
      <c r="K101" s="53">
        <f t="shared" si="80"/>
        <v>2448.4856849389043</v>
      </c>
      <c r="L101" s="51">
        <f t="shared" ref="L101:N101" si="81">L72/L64</f>
        <v>1874.3605740315779</v>
      </c>
      <c r="M101" s="52">
        <f t="shared" si="81"/>
        <v>1949.1104683771928</v>
      </c>
      <c r="N101" s="53">
        <f t="shared" si="81"/>
        <v>1911.3701411182558</v>
      </c>
      <c r="O101" s="51">
        <f t="shared" ref="O101:Q101" si="82">O72/O64</f>
        <v>13038.020758302706</v>
      </c>
      <c r="P101" s="52">
        <f t="shared" si="82"/>
        <v>3022.2354099301479</v>
      </c>
      <c r="Q101" s="53">
        <f t="shared" si="82"/>
        <v>6277.2580010022275</v>
      </c>
    </row>
    <row r="102" spans="1:17" ht="15.75" thickBot="1" x14ac:dyDescent="0.3">
      <c r="A102" s="130"/>
      <c r="B102" s="130"/>
      <c r="C102" s="130"/>
      <c r="D102" s="131"/>
      <c r="E102" s="154"/>
      <c r="F102" s="13">
        <v>20</v>
      </c>
      <c r="G102" s="13">
        <v>504</v>
      </c>
      <c r="H102" s="13" t="s">
        <v>10</v>
      </c>
      <c r="I102" s="50">
        <f>I73/I65</f>
        <v>45.47125422432039</v>
      </c>
      <c r="J102" s="54">
        <f t="shared" ref="J102:K102" si="83">J73/J65</f>
        <v>38.902734024746294</v>
      </c>
      <c r="K102" s="55">
        <f t="shared" si="83"/>
        <v>43.123284046209363</v>
      </c>
      <c r="L102" s="50">
        <f>L73/L65</f>
        <v>14.788705485772589</v>
      </c>
      <c r="M102" s="54">
        <f t="shared" ref="M102:N102" si="84">M73/M65</f>
        <v>17.450777265902339</v>
      </c>
      <c r="N102" s="55">
        <f t="shared" si="84"/>
        <v>16.064694378768788</v>
      </c>
      <c r="O102" s="50">
        <f>O73/O65</f>
        <v>3320.449078229145</v>
      </c>
      <c r="P102" s="54">
        <f t="shared" ref="P102:Q102" si="85">P73/P65</f>
        <v>5809.4634597833765</v>
      </c>
      <c r="Q102" s="55">
        <f t="shared" si="85"/>
        <v>4392.0413921141062</v>
      </c>
    </row>
    <row r="103" spans="1:17" ht="15" customHeight="1" x14ac:dyDescent="0.25">
      <c r="A103" s="130"/>
      <c r="B103" s="130"/>
      <c r="C103" s="130"/>
      <c r="D103" s="131"/>
      <c r="E103" s="159" t="s">
        <v>13</v>
      </c>
      <c r="F103" s="85">
        <v>4</v>
      </c>
      <c r="G103" s="90">
        <v>120</v>
      </c>
      <c r="H103" s="86" t="s">
        <v>8</v>
      </c>
      <c r="I103" s="127">
        <f t="shared" ref="I103:Q103" si="86">I74/I58</f>
        <v>0.28312256208011782</v>
      </c>
      <c r="J103" s="128">
        <f t="shared" si="86"/>
        <v>0.25591041456821639</v>
      </c>
      <c r="K103" s="129">
        <f t="shared" si="86"/>
        <v>0.26917282967554307</v>
      </c>
      <c r="L103" s="127">
        <f t="shared" si="86"/>
        <v>0.31620836260350399</v>
      </c>
      <c r="M103" s="128">
        <f t="shared" si="86"/>
        <v>0.16056731354086456</v>
      </c>
      <c r="N103" s="129">
        <f t="shared" si="86"/>
        <v>0.22532804375487822</v>
      </c>
      <c r="O103" s="127">
        <f t="shared" si="86"/>
        <v>6.9681716924255191E-2</v>
      </c>
      <c r="P103" s="128">
        <f t="shared" si="86"/>
        <v>0.11129949462263442</v>
      </c>
      <c r="Q103" s="129">
        <f t="shared" si="86"/>
        <v>0.12611884879833593</v>
      </c>
    </row>
    <row r="104" spans="1:17" x14ac:dyDescent="0.25">
      <c r="A104" s="130"/>
      <c r="B104" s="130"/>
      <c r="C104" s="130"/>
      <c r="D104" s="131"/>
      <c r="E104" s="148"/>
      <c r="F104" s="49">
        <v>5</v>
      </c>
      <c r="G104" s="13">
        <v>144</v>
      </c>
      <c r="H104" s="1" t="s">
        <v>8</v>
      </c>
      <c r="I104" s="59">
        <f t="shared" ref="I104:Q104" si="87">I75/I59</f>
        <v>6.9866189636959062</v>
      </c>
      <c r="J104" s="60">
        <f t="shared" si="87"/>
        <v>5.2863718513390623</v>
      </c>
      <c r="K104" s="61">
        <f t="shared" si="87"/>
        <v>5.4943783240304969</v>
      </c>
      <c r="L104" s="59">
        <f t="shared" si="87"/>
        <v>28.465623587283147</v>
      </c>
      <c r="M104" s="60">
        <f t="shared" si="87"/>
        <v>11.637019111225571</v>
      </c>
      <c r="N104" s="61">
        <f t="shared" si="87"/>
        <v>18.200412239786456</v>
      </c>
      <c r="O104" s="59">
        <f t="shared" si="87"/>
        <v>0.25424254674053814</v>
      </c>
      <c r="P104" s="60">
        <f t="shared" si="87"/>
        <v>0.36778358302247682</v>
      </c>
      <c r="Q104" s="61">
        <f t="shared" si="87"/>
        <v>0.34791234347185218</v>
      </c>
    </row>
    <row r="105" spans="1:17" ht="15" customHeight="1" x14ac:dyDescent="0.25">
      <c r="A105" s="130"/>
      <c r="B105" s="130"/>
      <c r="C105" s="130"/>
      <c r="D105" s="131"/>
      <c r="E105" s="149"/>
      <c r="F105" s="56">
        <v>6</v>
      </c>
      <c r="G105" s="16">
        <v>168</v>
      </c>
      <c r="H105" s="57" t="s">
        <v>8</v>
      </c>
      <c r="I105" s="59">
        <f t="shared" ref="I105:Q105" si="88">I76/I60</f>
        <v>0.38301206627877521</v>
      </c>
      <c r="J105" s="60">
        <f t="shared" si="88"/>
        <v>0.25112247721456282</v>
      </c>
      <c r="K105" s="61">
        <f t="shared" si="88"/>
        <v>0.35958448698124668</v>
      </c>
      <c r="L105" s="59">
        <f t="shared" si="88"/>
        <v>0.96608600554609425</v>
      </c>
      <c r="M105" s="60">
        <f t="shared" si="88"/>
        <v>1.2374920208023583</v>
      </c>
      <c r="N105" s="61">
        <f t="shared" si="88"/>
        <v>1.0934000746625705</v>
      </c>
      <c r="O105" s="59">
        <f t="shared" si="88"/>
        <v>0.72317942858404149</v>
      </c>
      <c r="P105" s="60">
        <f t="shared" si="88"/>
        <v>0.60812547686913221</v>
      </c>
      <c r="Q105" s="61">
        <f t="shared" si="88"/>
        <v>0.66316199745583915</v>
      </c>
    </row>
    <row r="106" spans="1:17" x14ac:dyDescent="0.25">
      <c r="A106" s="130"/>
      <c r="B106" s="130"/>
      <c r="C106" s="130"/>
      <c r="D106" s="131"/>
      <c r="E106" s="149"/>
      <c r="F106" s="15">
        <v>8</v>
      </c>
      <c r="G106" s="15">
        <v>216</v>
      </c>
      <c r="H106" s="15" t="s">
        <v>9</v>
      </c>
      <c r="I106" s="51">
        <f t="shared" ref="I106:Q106" si="89">I77/I61</f>
        <v>4.1110733352514375</v>
      </c>
      <c r="J106" s="52">
        <f t="shared" si="89"/>
        <v>2.5927610320571333</v>
      </c>
      <c r="K106" s="53">
        <f t="shared" si="89"/>
        <v>3.27511021566204</v>
      </c>
      <c r="L106" s="51">
        <f t="shared" si="89"/>
        <v>6.3439290747082627E-2</v>
      </c>
      <c r="M106" s="52">
        <f t="shared" si="89"/>
        <v>0.14979730960957321</v>
      </c>
      <c r="N106" s="53">
        <f t="shared" si="89"/>
        <v>9.7483511823550972E-2</v>
      </c>
      <c r="O106" s="51">
        <f t="shared" si="89"/>
        <v>0.20331590436322772</v>
      </c>
      <c r="P106" s="52">
        <f t="shared" si="89"/>
        <v>0.33322519112889248</v>
      </c>
      <c r="Q106" s="53">
        <f t="shared" si="89"/>
        <v>0.26028826537318089</v>
      </c>
    </row>
    <row r="107" spans="1:17" x14ac:dyDescent="0.25">
      <c r="A107" s="130"/>
      <c r="B107" s="130"/>
      <c r="C107" s="130"/>
      <c r="D107" s="131"/>
      <c r="E107" s="149"/>
      <c r="F107" s="16">
        <v>9</v>
      </c>
      <c r="G107" s="16">
        <v>240</v>
      </c>
      <c r="H107" s="16" t="s">
        <v>9</v>
      </c>
      <c r="I107" s="59">
        <f t="shared" ref="I107:Q107" si="90">I78/I62</f>
        <v>0.10404626919203924</v>
      </c>
      <c r="J107" s="60">
        <f t="shared" si="90"/>
        <v>5.7132475220287193E-2</v>
      </c>
      <c r="K107" s="61">
        <f t="shared" si="90"/>
        <v>8.4469433474287314E-2</v>
      </c>
      <c r="L107" s="59">
        <f t="shared" si="90"/>
        <v>9.3542911616940217E-3</v>
      </c>
      <c r="M107" s="60">
        <f t="shared" si="90"/>
        <v>8.3177768057262486E-3</v>
      </c>
      <c r="N107" s="61">
        <f t="shared" si="90"/>
        <v>8.8208223005992563E-3</v>
      </c>
      <c r="O107" s="59">
        <f t="shared" si="90"/>
        <v>1.2161159527876183E-2</v>
      </c>
      <c r="P107" s="60">
        <f t="shared" si="90"/>
        <v>6.1009157400018707E-3</v>
      </c>
      <c r="Q107" s="61">
        <f t="shared" si="90"/>
        <v>1.0301245503035353E-2</v>
      </c>
    </row>
    <row r="108" spans="1:17" x14ac:dyDescent="0.25">
      <c r="A108" s="130"/>
      <c r="B108" s="130"/>
      <c r="C108" s="130"/>
      <c r="D108" s="131"/>
      <c r="E108" s="149"/>
      <c r="F108" s="13">
        <v>12</v>
      </c>
      <c r="G108" s="13">
        <v>312</v>
      </c>
      <c r="H108" s="13" t="s">
        <v>10</v>
      </c>
      <c r="I108" s="51">
        <f t="shared" ref="I108:Q108" si="91">I79/I63</f>
        <v>0.66684390169908725</v>
      </c>
      <c r="J108" s="52">
        <f t="shared" si="91"/>
        <v>0.91278533621482605</v>
      </c>
      <c r="K108" s="53">
        <f t="shared" si="91"/>
        <v>1.0009489421479216</v>
      </c>
      <c r="L108" s="51">
        <f t="shared" si="91"/>
        <v>0.6915453274824459</v>
      </c>
      <c r="M108" s="52">
        <f t="shared" si="91"/>
        <v>0.68979895372904232</v>
      </c>
      <c r="N108" s="53">
        <f t="shared" si="91"/>
        <v>0.69067158863934563</v>
      </c>
      <c r="O108" s="51">
        <f t="shared" si="91"/>
        <v>3.7473462951232523</v>
      </c>
      <c r="P108" s="52">
        <f t="shared" si="91"/>
        <v>2.9775680874058992</v>
      </c>
      <c r="Q108" s="53">
        <f t="shared" si="91"/>
        <v>3.3403560799438381</v>
      </c>
    </row>
    <row r="109" spans="1:17" x14ac:dyDescent="0.25">
      <c r="A109" s="130"/>
      <c r="B109" s="130"/>
      <c r="C109" s="130"/>
      <c r="D109" s="131"/>
      <c r="E109" s="149"/>
      <c r="F109" s="13">
        <v>14</v>
      </c>
      <c r="G109" s="13">
        <v>360</v>
      </c>
      <c r="H109" s="13" t="s">
        <v>10</v>
      </c>
      <c r="I109" s="51">
        <f t="shared" ref="I109:Q109" si="92">I80/I64</f>
        <v>11.69006893223518</v>
      </c>
      <c r="J109" s="52">
        <f t="shared" si="92"/>
        <v>14.548035294555358</v>
      </c>
      <c r="K109" s="53">
        <f t="shared" si="92"/>
        <v>15.139623071768284</v>
      </c>
      <c r="L109" s="51">
        <f t="shared" si="92"/>
        <v>1.7630417599451433</v>
      </c>
      <c r="M109" s="52">
        <f t="shared" si="92"/>
        <v>1.2659822843243775</v>
      </c>
      <c r="N109" s="53">
        <f t="shared" si="92"/>
        <v>1.493981135963439</v>
      </c>
      <c r="O109" s="51">
        <f t="shared" si="92"/>
        <v>12.98606380865518</v>
      </c>
      <c r="P109" s="52">
        <f t="shared" si="92"/>
        <v>5.8759481369113304</v>
      </c>
      <c r="Q109" s="53">
        <f t="shared" si="92"/>
        <v>8.7352983602324432</v>
      </c>
    </row>
    <row r="110" spans="1:17" ht="15.75" thickBot="1" x14ac:dyDescent="0.3">
      <c r="A110" s="130"/>
      <c r="B110" s="130"/>
      <c r="C110" s="130"/>
      <c r="D110" s="131"/>
      <c r="E110" s="150"/>
      <c r="F110" s="13">
        <v>20</v>
      </c>
      <c r="G110" s="13">
        <v>504</v>
      </c>
      <c r="H110" s="13" t="s">
        <v>10</v>
      </c>
      <c r="I110" s="50">
        <f t="shared" ref="I110:Q110" si="93">I81/I65</f>
        <v>0.32529416233934705</v>
      </c>
      <c r="J110" s="54">
        <f t="shared" si="93"/>
        <v>0.29021775851960285</v>
      </c>
      <c r="K110" s="55">
        <f t="shared" si="93"/>
        <v>0.29265200573359934</v>
      </c>
      <c r="L110" s="50">
        <f t="shared" si="93"/>
        <v>1.8034154840003952E-2</v>
      </c>
      <c r="M110" s="54">
        <f t="shared" si="93"/>
        <v>1.1930031421823783E-2</v>
      </c>
      <c r="N110" s="55">
        <f t="shared" si="93"/>
        <v>1.466792534434517E-2</v>
      </c>
      <c r="O110" s="50">
        <f t="shared" si="93"/>
        <v>9.867353748435395</v>
      </c>
      <c r="P110" s="54">
        <f t="shared" si="93"/>
        <v>23.798228814063069</v>
      </c>
      <c r="Q110" s="55">
        <f t="shared" si="93"/>
        <v>15.324018477363163</v>
      </c>
    </row>
    <row r="111" spans="1:17" ht="15" customHeight="1" x14ac:dyDescent="0.25">
      <c r="A111" s="130"/>
      <c r="B111" s="130"/>
      <c r="C111" s="130"/>
      <c r="D111" s="131"/>
      <c r="E111" s="143" t="s">
        <v>14</v>
      </c>
      <c r="F111" s="85">
        <v>4</v>
      </c>
      <c r="G111" s="90">
        <v>120</v>
      </c>
      <c r="H111" s="86" t="s">
        <v>8</v>
      </c>
      <c r="I111" s="59">
        <f t="shared" ref="I111:Q111" si="94">I82/I58</f>
        <v>250.54575589346607</v>
      </c>
      <c r="J111" s="60">
        <f t="shared" si="94"/>
        <v>220.76937111299353</v>
      </c>
      <c r="K111" s="61">
        <f t="shared" si="94"/>
        <v>229.39707749044791</v>
      </c>
      <c r="L111" s="59">
        <f t="shared" si="94"/>
        <v>0</v>
      </c>
      <c r="M111" s="60">
        <f t="shared" si="94"/>
        <v>0</v>
      </c>
      <c r="N111" s="61">
        <f t="shared" si="94"/>
        <v>0</v>
      </c>
      <c r="O111" s="59">
        <f t="shared" si="94"/>
        <v>0</v>
      </c>
      <c r="P111" s="60">
        <f t="shared" si="94"/>
        <v>0</v>
      </c>
      <c r="Q111" s="61">
        <f t="shared" si="94"/>
        <v>0</v>
      </c>
    </row>
    <row r="112" spans="1:17" x14ac:dyDescent="0.25">
      <c r="A112" s="130"/>
      <c r="B112" s="130"/>
      <c r="C112" s="130"/>
      <c r="D112" s="131"/>
      <c r="E112" s="144"/>
      <c r="F112" s="49">
        <v>5</v>
      </c>
      <c r="G112" s="13">
        <v>144</v>
      </c>
      <c r="H112" s="1" t="s">
        <v>8</v>
      </c>
      <c r="I112" s="59">
        <f t="shared" ref="I112:Q112" si="95">I83/I59</f>
        <v>71.538765150057799</v>
      </c>
      <c r="J112" s="60">
        <f t="shared" si="95"/>
        <v>67.689598388894098</v>
      </c>
      <c r="K112" s="61">
        <f t="shared" si="95"/>
        <v>101.85922855269425</v>
      </c>
      <c r="L112" s="59">
        <f t="shared" si="95"/>
        <v>0</v>
      </c>
      <c r="M112" s="60">
        <f t="shared" si="95"/>
        <v>0</v>
      </c>
      <c r="N112" s="61">
        <f t="shared" si="95"/>
        <v>0</v>
      </c>
      <c r="O112" s="59">
        <f t="shared" si="95"/>
        <v>0</v>
      </c>
      <c r="P112" s="60">
        <f t="shared" si="95"/>
        <v>0</v>
      </c>
      <c r="Q112" s="61">
        <f t="shared" si="95"/>
        <v>0</v>
      </c>
    </row>
    <row r="113" spans="1:17" ht="15" customHeight="1" x14ac:dyDescent="0.25">
      <c r="A113" s="130"/>
      <c r="B113" s="130"/>
      <c r="C113" s="130"/>
      <c r="D113" s="131"/>
      <c r="E113" s="145"/>
      <c r="F113" s="56">
        <v>6</v>
      </c>
      <c r="G113" s="16">
        <v>168</v>
      </c>
      <c r="H113" s="57" t="s">
        <v>8</v>
      </c>
      <c r="I113" s="59">
        <f t="shared" ref="I113:Q113" si="96">I84/I60</f>
        <v>499.89252751203179</v>
      </c>
      <c r="J113" s="60">
        <f t="shared" si="96"/>
        <v>234.36519613317506</v>
      </c>
      <c r="K113" s="61">
        <f t="shared" si="96"/>
        <v>200.12943308597193</v>
      </c>
      <c r="L113" s="59">
        <f t="shared" si="96"/>
        <v>0</v>
      </c>
      <c r="M113" s="60">
        <f t="shared" si="96"/>
        <v>0</v>
      </c>
      <c r="N113" s="61">
        <f t="shared" si="96"/>
        <v>0</v>
      </c>
      <c r="O113" s="59">
        <f t="shared" si="96"/>
        <v>0</v>
      </c>
      <c r="P113" s="60">
        <f t="shared" si="96"/>
        <v>0</v>
      </c>
      <c r="Q113" s="61">
        <f t="shared" si="96"/>
        <v>0</v>
      </c>
    </row>
    <row r="114" spans="1:17" x14ac:dyDescent="0.25">
      <c r="A114" s="130"/>
      <c r="B114" s="130"/>
      <c r="C114" s="130"/>
      <c r="D114" s="131"/>
      <c r="E114" s="145"/>
      <c r="F114" s="15">
        <v>8</v>
      </c>
      <c r="G114" s="15">
        <v>216</v>
      </c>
      <c r="H114" s="15" t="s">
        <v>9</v>
      </c>
      <c r="I114" s="51">
        <f t="shared" ref="I114:Q114" si="97">I85/I61</f>
        <v>52.110796041414062</v>
      </c>
      <c r="J114" s="52">
        <f t="shared" si="97"/>
        <v>43.292956907732439</v>
      </c>
      <c r="K114" s="53">
        <f t="shared" si="97"/>
        <v>6.2532079112704441E-9</v>
      </c>
      <c r="L114" s="51">
        <f t="shared" si="97"/>
        <v>0</v>
      </c>
      <c r="M114" s="52">
        <f t="shared" si="97"/>
        <v>0</v>
      </c>
      <c r="N114" s="53">
        <f t="shared" si="97"/>
        <v>0</v>
      </c>
      <c r="O114" s="51">
        <f t="shared" si="97"/>
        <v>0</v>
      </c>
      <c r="P114" s="52">
        <f t="shared" si="97"/>
        <v>0</v>
      </c>
      <c r="Q114" s="53">
        <f t="shared" si="97"/>
        <v>0</v>
      </c>
    </row>
    <row r="115" spans="1:17" x14ac:dyDescent="0.25">
      <c r="A115" s="130"/>
      <c r="B115" s="130"/>
      <c r="C115" s="130"/>
      <c r="D115" s="131"/>
      <c r="E115" s="145"/>
      <c r="F115" s="16">
        <v>9</v>
      </c>
      <c r="G115" s="16">
        <v>240</v>
      </c>
      <c r="H115" s="16" t="s">
        <v>9</v>
      </c>
      <c r="I115" s="59">
        <f t="shared" ref="I115:Q115" si="98">I86/I62</f>
        <v>105.23892501916285</v>
      </c>
      <c r="J115" s="60">
        <f t="shared" si="98"/>
        <v>41.679672996273773</v>
      </c>
      <c r="K115" s="61">
        <f t="shared" si="98"/>
        <v>111.07926060694993</v>
      </c>
      <c r="L115" s="59">
        <f t="shared" si="98"/>
        <v>0</v>
      </c>
      <c r="M115" s="60">
        <f t="shared" si="98"/>
        <v>0</v>
      </c>
      <c r="N115" s="61">
        <f t="shared" si="98"/>
        <v>0</v>
      </c>
      <c r="O115" s="59">
        <f t="shared" si="98"/>
        <v>0</v>
      </c>
      <c r="P115" s="60">
        <f t="shared" si="98"/>
        <v>0</v>
      </c>
      <c r="Q115" s="61">
        <f t="shared" si="98"/>
        <v>0</v>
      </c>
    </row>
    <row r="116" spans="1:17" x14ac:dyDescent="0.25">
      <c r="A116" s="130"/>
      <c r="B116" s="130"/>
      <c r="C116" s="130"/>
      <c r="D116" s="131"/>
      <c r="E116" s="145"/>
      <c r="F116" s="13">
        <v>12</v>
      </c>
      <c r="G116" s="13">
        <v>312</v>
      </c>
      <c r="H116" s="13" t="s">
        <v>10</v>
      </c>
      <c r="I116" s="51">
        <f t="shared" ref="I116:Q116" si="99">I87/I63</f>
        <v>28.7927165031779</v>
      </c>
      <c r="J116" s="52">
        <f t="shared" si="99"/>
        <v>20.381242733029094</v>
      </c>
      <c r="K116" s="53">
        <f t="shared" si="99"/>
        <v>39.897327608081582</v>
      </c>
      <c r="L116" s="51">
        <f t="shared" si="99"/>
        <v>0</v>
      </c>
      <c r="M116" s="52">
        <f t="shared" si="99"/>
        <v>0</v>
      </c>
      <c r="N116" s="53">
        <f t="shared" si="99"/>
        <v>0</v>
      </c>
      <c r="O116" s="51">
        <f t="shared" si="99"/>
        <v>0</v>
      </c>
      <c r="P116" s="52">
        <f t="shared" si="99"/>
        <v>0</v>
      </c>
      <c r="Q116" s="53">
        <f t="shared" si="99"/>
        <v>0</v>
      </c>
    </row>
    <row r="117" spans="1:17" x14ac:dyDescent="0.25">
      <c r="A117" s="130"/>
      <c r="B117" s="130"/>
      <c r="C117" s="130"/>
      <c r="D117" s="131"/>
      <c r="E117" s="145"/>
      <c r="F117" s="13">
        <v>14</v>
      </c>
      <c r="G117" s="13">
        <v>360</v>
      </c>
      <c r="H117" s="13" t="s">
        <v>10</v>
      </c>
      <c r="I117" s="51">
        <f t="shared" ref="I117:Q117" si="100">I88/I64</f>
        <v>88.77997144226569</v>
      </c>
      <c r="J117" s="52">
        <f t="shared" si="100"/>
        <v>108.46345002148033</v>
      </c>
      <c r="K117" s="53">
        <f t="shared" si="100"/>
        <v>104.58889283314255</v>
      </c>
      <c r="L117" s="51">
        <f t="shared" si="100"/>
        <v>0</v>
      </c>
      <c r="M117" s="52">
        <f t="shared" si="100"/>
        <v>0</v>
      </c>
      <c r="N117" s="53">
        <f t="shared" si="100"/>
        <v>0</v>
      </c>
      <c r="O117" s="51">
        <f t="shared" si="100"/>
        <v>0</v>
      </c>
      <c r="P117" s="52">
        <f t="shared" si="100"/>
        <v>0</v>
      </c>
      <c r="Q117" s="53">
        <f t="shared" si="100"/>
        <v>0</v>
      </c>
    </row>
    <row r="118" spans="1:17" ht="15.75" thickBot="1" x14ac:dyDescent="0.3">
      <c r="A118" s="130"/>
      <c r="B118" s="130"/>
      <c r="C118" s="130"/>
      <c r="D118" s="131"/>
      <c r="E118" s="146"/>
      <c r="F118" s="14">
        <v>20</v>
      </c>
      <c r="G118" s="14">
        <v>504</v>
      </c>
      <c r="H118" s="14" t="s">
        <v>10</v>
      </c>
      <c r="I118" s="50">
        <f t="shared" ref="I118:Q118" si="101">I89/I65</f>
        <v>6.5165510173252512</v>
      </c>
      <c r="J118" s="54">
        <f t="shared" si="101"/>
        <v>10.335716447253672</v>
      </c>
      <c r="K118" s="55">
        <f t="shared" si="101"/>
        <v>6.4062253912067204</v>
      </c>
      <c r="L118" s="50">
        <f t="shared" si="101"/>
        <v>0</v>
      </c>
      <c r="M118" s="54">
        <f t="shared" si="101"/>
        <v>0</v>
      </c>
      <c r="N118" s="55">
        <f t="shared" si="101"/>
        <v>0</v>
      </c>
      <c r="O118" s="50">
        <f t="shared" si="101"/>
        <v>0</v>
      </c>
      <c r="P118" s="54">
        <f t="shared" si="101"/>
        <v>0</v>
      </c>
      <c r="Q118" s="55">
        <f t="shared" si="101"/>
        <v>0</v>
      </c>
    </row>
    <row r="120" spans="1:17" ht="15.75" thickBot="1" x14ac:dyDescent="0.3"/>
    <row r="121" spans="1:17" x14ac:dyDescent="0.25">
      <c r="E121" s="157" t="s">
        <v>0</v>
      </c>
      <c r="F121" s="157" t="s">
        <v>1</v>
      </c>
      <c r="G121" s="155" t="s">
        <v>11</v>
      </c>
      <c r="H121" s="157" t="s">
        <v>7</v>
      </c>
      <c r="I121" s="8" t="s">
        <v>15</v>
      </c>
      <c r="J121" s="72"/>
      <c r="K121" s="73"/>
      <c r="L121" s="71" t="s">
        <v>3</v>
      </c>
      <c r="M121" s="72"/>
      <c r="N121" s="73"/>
      <c r="O121" s="71" t="s">
        <v>16</v>
      </c>
      <c r="P121" s="72"/>
      <c r="Q121" s="73"/>
    </row>
    <row r="122" spans="1:17" x14ac:dyDescent="0.25">
      <c r="E122" s="156"/>
      <c r="F122" s="156"/>
      <c r="G122" s="156"/>
      <c r="H122" s="156"/>
      <c r="I122" s="9" t="s">
        <v>25</v>
      </c>
      <c r="J122" s="75"/>
      <c r="K122" s="76"/>
      <c r="L122" s="74" t="s">
        <v>25</v>
      </c>
      <c r="M122" s="75"/>
      <c r="N122" s="76"/>
      <c r="O122" s="74" t="s">
        <v>25</v>
      </c>
      <c r="P122" s="75"/>
      <c r="Q122" s="76"/>
    </row>
    <row r="123" spans="1:17" ht="15.75" thickBot="1" x14ac:dyDescent="0.3">
      <c r="E123" s="158"/>
      <c r="F123" s="156"/>
      <c r="G123" s="156"/>
      <c r="H123" s="156"/>
      <c r="I123" s="22" t="s">
        <v>26</v>
      </c>
      <c r="J123" s="23" t="s">
        <v>27</v>
      </c>
      <c r="K123" s="24"/>
      <c r="L123" s="22" t="s">
        <v>26</v>
      </c>
      <c r="M123" s="23"/>
      <c r="N123" s="24"/>
      <c r="O123" s="22" t="s">
        <v>26</v>
      </c>
      <c r="P123" s="23"/>
      <c r="Q123" s="24"/>
    </row>
    <row r="124" spans="1:17" ht="15" customHeight="1" x14ac:dyDescent="0.25">
      <c r="A124" s="130" t="s">
        <v>39</v>
      </c>
      <c r="B124" s="130"/>
      <c r="C124" s="130"/>
      <c r="D124" s="131"/>
      <c r="E124" s="151" t="s">
        <v>12</v>
      </c>
      <c r="F124" s="85">
        <v>4</v>
      </c>
      <c r="G124" s="90">
        <v>120</v>
      </c>
      <c r="H124" s="86" t="s">
        <v>8</v>
      </c>
      <c r="I124" s="127">
        <f>AVERAGE(I95:K95)</f>
        <v>632.61689062047594</v>
      </c>
      <c r="J124" s="58">
        <f t="shared" ref="J124:J125" si="102">STDEVA(I95:K95)</f>
        <v>46.66622252246276</v>
      </c>
      <c r="K124" s="83"/>
      <c r="L124" s="127">
        <f t="shared" ref="L124:L125" si="103">AVERAGE(L95:N95)</f>
        <v>170.93279186642988</v>
      </c>
      <c r="M124" s="58">
        <f t="shared" ref="M124:M125" si="104">STDEVA(L95:N95)</f>
        <v>14.866540379308987</v>
      </c>
      <c r="N124" s="83"/>
      <c r="O124" s="127">
        <f t="shared" ref="O124:O125" si="105">AVERAGE(O95:Q95)</f>
        <v>30.159023102397814</v>
      </c>
      <c r="P124" s="58">
        <f t="shared" ref="P124:P125" si="106">STDEVA(O95:Q95)</f>
        <v>5.9537634724317909</v>
      </c>
      <c r="Q124" s="84"/>
    </row>
    <row r="125" spans="1:17" x14ac:dyDescent="0.25">
      <c r="A125" s="130"/>
      <c r="B125" s="130"/>
      <c r="C125" s="130"/>
      <c r="D125" s="131"/>
      <c r="E125" s="152"/>
      <c r="F125" s="49">
        <v>5</v>
      </c>
      <c r="G125" s="13">
        <v>144</v>
      </c>
      <c r="H125" s="1" t="s">
        <v>8</v>
      </c>
      <c r="I125" s="59">
        <f t="shared" ref="I125" si="107">AVERAGE(I96:K96)</f>
        <v>21.194835252606399</v>
      </c>
      <c r="J125" s="57">
        <f t="shared" si="102"/>
        <v>11.270636156310095</v>
      </c>
      <c r="K125" s="2"/>
      <c r="L125" s="59">
        <f t="shared" si="103"/>
        <v>3131.7450153117275</v>
      </c>
      <c r="M125" s="57">
        <f t="shared" si="104"/>
        <v>2152.1545609491677</v>
      </c>
      <c r="N125" s="2"/>
      <c r="O125" s="59">
        <f t="shared" si="105"/>
        <v>105.74775492571712</v>
      </c>
      <c r="P125" s="57">
        <f t="shared" si="106"/>
        <v>39.657804238851739</v>
      </c>
      <c r="Q125" s="10"/>
    </row>
    <row r="126" spans="1:17" ht="15" customHeight="1" x14ac:dyDescent="0.25">
      <c r="A126" s="130"/>
      <c r="B126" s="130"/>
      <c r="C126" s="130"/>
      <c r="D126" s="131"/>
      <c r="E126" s="153"/>
      <c r="F126" s="56">
        <v>6</v>
      </c>
      <c r="G126" s="16">
        <v>168</v>
      </c>
      <c r="H126" s="57" t="s">
        <v>8</v>
      </c>
      <c r="I126" s="59">
        <f t="shared" ref="I126:I131" si="108">AVERAGE(I97:K97)</f>
        <v>43.213092916970986</v>
      </c>
      <c r="J126" s="57">
        <f t="shared" ref="J126:J131" si="109">STDEVA(I97:K97)</f>
        <v>19.138074966632423</v>
      </c>
      <c r="K126" s="57"/>
      <c r="L126" s="59">
        <f t="shared" ref="L126:L131" si="110">AVERAGE(L97:N97)</f>
        <v>8.6463788860395638</v>
      </c>
      <c r="M126" s="57">
        <f t="shared" ref="M126:M131" si="111">STDEVA(L97:N97)</f>
        <v>3.2521404447017117</v>
      </c>
      <c r="N126" s="57"/>
      <c r="O126" s="59">
        <f t="shared" ref="O126:O131" si="112">AVERAGE(O97:Q97)</f>
        <v>819.34154007378049</v>
      </c>
      <c r="P126" s="57">
        <f t="shared" ref="P126:P131" si="113">STDEVA(O97:Q97)</f>
        <v>118.92984718624271</v>
      </c>
      <c r="Q126" s="79"/>
    </row>
    <row r="127" spans="1:17" x14ac:dyDescent="0.25">
      <c r="A127" s="130"/>
      <c r="B127" s="130"/>
      <c r="C127" s="130"/>
      <c r="D127" s="131"/>
      <c r="E127" s="153"/>
      <c r="F127" s="15">
        <v>8</v>
      </c>
      <c r="G127" s="15">
        <v>216</v>
      </c>
      <c r="H127" s="15" t="s">
        <v>9</v>
      </c>
      <c r="I127" s="51">
        <f t="shared" si="108"/>
        <v>2.210758642149798</v>
      </c>
      <c r="J127" s="1">
        <f t="shared" si="109"/>
        <v>0.22258522567018968</v>
      </c>
      <c r="K127" s="1"/>
      <c r="L127" s="51">
        <f t="shared" si="110"/>
        <v>17.895038708648784</v>
      </c>
      <c r="M127" s="1">
        <f t="shared" si="111"/>
        <v>5.809020759421414</v>
      </c>
      <c r="N127" s="1"/>
      <c r="O127" s="51">
        <f t="shared" si="112"/>
        <v>63.559938165178188</v>
      </c>
      <c r="P127" s="1">
        <f t="shared" si="113"/>
        <v>23.051923380322918</v>
      </c>
      <c r="Q127" s="77"/>
    </row>
    <row r="128" spans="1:17" x14ac:dyDescent="0.25">
      <c r="A128" s="130"/>
      <c r="B128" s="130"/>
      <c r="C128" s="130"/>
      <c r="D128" s="131"/>
      <c r="E128" s="153"/>
      <c r="F128" s="16">
        <v>9</v>
      </c>
      <c r="G128" s="16">
        <v>240</v>
      </c>
      <c r="H128" s="16" t="s">
        <v>9</v>
      </c>
      <c r="I128" s="59">
        <f t="shared" si="108"/>
        <v>206.32436085507686</v>
      </c>
      <c r="J128" s="57">
        <f t="shared" si="109"/>
        <v>44.013249061950532</v>
      </c>
      <c r="K128" s="57"/>
      <c r="L128" s="59">
        <f t="shared" si="110"/>
        <v>73.628611869041052</v>
      </c>
      <c r="M128" s="57">
        <f t="shared" si="111"/>
        <v>7.2674987060028604</v>
      </c>
      <c r="N128" s="57"/>
      <c r="O128" s="59">
        <f t="shared" si="112"/>
        <v>75.978478485389076</v>
      </c>
      <c r="P128" s="57">
        <f t="shared" si="113"/>
        <v>36.26053323899572</v>
      </c>
      <c r="Q128" s="79"/>
    </row>
    <row r="129" spans="1:17" x14ac:dyDescent="0.25">
      <c r="A129" s="130"/>
      <c r="B129" s="130"/>
      <c r="C129" s="130"/>
      <c r="D129" s="131"/>
      <c r="E129" s="153"/>
      <c r="F129" s="13">
        <v>12</v>
      </c>
      <c r="G129" s="13">
        <v>312</v>
      </c>
      <c r="H129" s="13" t="s">
        <v>10</v>
      </c>
      <c r="I129" s="51">
        <f t="shared" si="108"/>
        <v>445.49872370322237</v>
      </c>
      <c r="J129" s="1">
        <f t="shared" si="109"/>
        <v>74.256909181148799</v>
      </c>
      <c r="K129" s="1"/>
      <c r="L129" s="51">
        <f t="shared" si="110"/>
        <v>1472.0731240591424</v>
      </c>
      <c r="M129" s="1">
        <f t="shared" si="111"/>
        <v>80.677234955905263</v>
      </c>
      <c r="N129" s="1"/>
      <c r="O129" s="51">
        <f t="shared" si="112"/>
        <v>2038.2788514791698</v>
      </c>
      <c r="P129" s="1">
        <f t="shared" si="113"/>
        <v>321.29567276111163</v>
      </c>
      <c r="Q129" s="77"/>
    </row>
    <row r="130" spans="1:17" x14ac:dyDescent="0.25">
      <c r="A130" s="130"/>
      <c r="B130" s="130"/>
      <c r="C130" s="130"/>
      <c r="D130" s="131"/>
      <c r="E130" s="153"/>
      <c r="F130" s="13">
        <v>14</v>
      </c>
      <c r="G130" s="13">
        <v>360</v>
      </c>
      <c r="H130" s="13" t="s">
        <v>10</v>
      </c>
      <c r="I130" s="51">
        <f t="shared" si="108"/>
        <v>2230.9086179146516</v>
      </c>
      <c r="J130" s="1">
        <f t="shared" si="109"/>
        <v>383.38687144448625</v>
      </c>
      <c r="K130" s="1"/>
      <c r="L130" s="51">
        <f t="shared" si="110"/>
        <v>1911.6137278423421</v>
      </c>
      <c r="M130" s="1">
        <f t="shared" si="111"/>
        <v>37.375542498260259</v>
      </c>
      <c r="N130" s="1"/>
      <c r="O130" s="51">
        <f t="shared" si="112"/>
        <v>7445.8380564116933</v>
      </c>
      <c r="P130" s="1">
        <f t="shared" si="113"/>
        <v>5109.1264953604532</v>
      </c>
      <c r="Q130" s="77"/>
    </row>
    <row r="131" spans="1:17" ht="15.75" thickBot="1" x14ac:dyDescent="0.3">
      <c r="A131" s="130"/>
      <c r="B131" s="130"/>
      <c r="C131" s="130"/>
      <c r="D131" s="131"/>
      <c r="E131" s="154"/>
      <c r="F131" s="13">
        <v>20</v>
      </c>
      <c r="G131" s="13">
        <v>504</v>
      </c>
      <c r="H131" s="13" t="s">
        <v>10</v>
      </c>
      <c r="I131" s="50">
        <f t="shared" si="108"/>
        <v>42.499090765092014</v>
      </c>
      <c r="J131" s="5">
        <f t="shared" si="109"/>
        <v>3.3284496905011585</v>
      </c>
      <c r="K131" s="5"/>
      <c r="L131" s="50">
        <f t="shared" si="110"/>
        <v>16.101392376814573</v>
      </c>
      <c r="M131" s="5">
        <f t="shared" si="111"/>
        <v>1.3314152612675809</v>
      </c>
      <c r="N131" s="5"/>
      <c r="O131" s="50">
        <f t="shared" si="112"/>
        <v>4507.3179767088759</v>
      </c>
      <c r="P131" s="5">
        <f t="shared" si="113"/>
        <v>1248.5049724021212</v>
      </c>
      <c r="Q131" s="78"/>
    </row>
    <row r="132" spans="1:17" ht="15" customHeight="1" x14ac:dyDescent="0.25">
      <c r="A132" s="130"/>
      <c r="B132" s="130"/>
      <c r="C132" s="130"/>
      <c r="D132" s="131"/>
      <c r="E132" s="159" t="s">
        <v>13</v>
      </c>
      <c r="F132" s="85">
        <v>4</v>
      </c>
      <c r="G132" s="90">
        <v>120</v>
      </c>
      <c r="H132" s="86" t="s">
        <v>8</v>
      </c>
      <c r="I132" s="127">
        <f t="shared" ref="I132:I133" si="114">AVERAGE(I103:K103)</f>
        <v>0.26940193544129243</v>
      </c>
      <c r="J132" s="58">
        <f t="shared" ref="J132:J133" si="115">STDEVA(I103:K103)</f>
        <v>1.3607520352411586E-2</v>
      </c>
      <c r="K132" s="86"/>
      <c r="L132" s="127">
        <f t="shared" ref="L132:L133" si="116">AVERAGE(L103:N103)</f>
        <v>0.23403457329974894</v>
      </c>
      <c r="M132" s="58">
        <f t="shared" ref="M132:M133" si="117">STDEVA(L103:N103)</f>
        <v>7.8184952394092483E-2</v>
      </c>
      <c r="N132" s="86"/>
      <c r="O132" s="127">
        <f t="shared" ref="O132:O133" si="118">AVERAGE(O103:Q103)</f>
        <v>0.10236668678174184</v>
      </c>
      <c r="P132" s="58">
        <f t="shared" ref="P132:P133" si="119">STDEVA(O103:Q103)</f>
        <v>2.9259763421545858E-2</v>
      </c>
      <c r="Q132" s="92"/>
    </row>
    <row r="133" spans="1:17" x14ac:dyDescent="0.25">
      <c r="A133" s="130"/>
      <c r="B133" s="130"/>
      <c r="C133" s="130"/>
      <c r="D133" s="131"/>
      <c r="E133" s="148"/>
      <c r="F133" s="49">
        <v>5</v>
      </c>
      <c r="G133" s="13">
        <v>144</v>
      </c>
      <c r="H133" s="1" t="s">
        <v>8</v>
      </c>
      <c r="I133" s="59">
        <f t="shared" si="114"/>
        <v>5.9224563796884881</v>
      </c>
      <c r="J133" s="57">
        <f t="shared" si="115"/>
        <v>0.92744173783121675</v>
      </c>
      <c r="K133" s="1"/>
      <c r="L133" s="59">
        <f t="shared" si="116"/>
        <v>19.434351646098392</v>
      </c>
      <c r="M133" s="57">
        <f t="shared" si="117"/>
        <v>8.4818887635203843</v>
      </c>
      <c r="N133" s="1"/>
      <c r="O133" s="59">
        <f t="shared" si="118"/>
        <v>0.3233128244116224</v>
      </c>
      <c r="P133" s="57">
        <f t="shared" si="119"/>
        <v>6.0636160692198161E-2</v>
      </c>
      <c r="Q133" s="77"/>
    </row>
    <row r="134" spans="1:17" ht="15" customHeight="1" x14ac:dyDescent="0.25">
      <c r="A134" s="130"/>
      <c r="B134" s="130"/>
      <c r="C134" s="130"/>
      <c r="D134" s="131"/>
      <c r="E134" s="149"/>
      <c r="F134" s="56">
        <v>6</v>
      </c>
      <c r="G134" s="16">
        <v>168</v>
      </c>
      <c r="H134" s="57" t="s">
        <v>8</v>
      </c>
      <c r="I134" s="59">
        <f t="shared" ref="I134:I139" si="120">AVERAGE(I105:K105)</f>
        <v>0.33123967682486161</v>
      </c>
      <c r="J134" s="57">
        <f t="shared" ref="J134:J139" si="121">STDEVA(I105:K105)</f>
        <v>7.0365382987537389E-2</v>
      </c>
      <c r="K134" s="57"/>
      <c r="L134" s="59">
        <f t="shared" ref="L134:L139" si="122">AVERAGE(L105:N105)</f>
        <v>1.0989927003370077</v>
      </c>
      <c r="M134" s="57">
        <f t="shared" ref="M134:M139" si="123">STDEVA(L105:N105)</f>
        <v>0.13578941186915852</v>
      </c>
      <c r="N134" s="57"/>
      <c r="O134" s="59">
        <f t="shared" ref="O134:O139" si="124">AVERAGE(O105:Q105)</f>
        <v>0.66482230096967088</v>
      </c>
      <c r="P134" s="57">
        <f t="shared" ref="P134:P139" si="125">STDEVA(O105:Q105)</f>
        <v>5.7544942498213528E-2</v>
      </c>
      <c r="Q134" s="79"/>
    </row>
    <row r="135" spans="1:17" x14ac:dyDescent="0.25">
      <c r="A135" s="130"/>
      <c r="B135" s="130"/>
      <c r="C135" s="130"/>
      <c r="D135" s="131"/>
      <c r="E135" s="149"/>
      <c r="F135" s="15">
        <v>8</v>
      </c>
      <c r="G135" s="15">
        <v>216</v>
      </c>
      <c r="H135" s="15" t="s">
        <v>9</v>
      </c>
      <c r="I135" s="51">
        <f t="shared" si="120"/>
        <v>3.3263148609902036</v>
      </c>
      <c r="J135" s="1">
        <f t="shared" si="121"/>
        <v>0.76045019513784207</v>
      </c>
      <c r="K135" s="1"/>
      <c r="L135" s="51">
        <f t="shared" si="122"/>
        <v>0.1035733707267356</v>
      </c>
      <c r="M135" s="1">
        <f t="shared" si="123"/>
        <v>4.3499903925860534E-2</v>
      </c>
      <c r="N135" s="1"/>
      <c r="O135" s="51">
        <f t="shared" si="124"/>
        <v>0.26560978695510035</v>
      </c>
      <c r="P135" s="1">
        <f t="shared" si="125"/>
        <v>6.5117928721290547E-2</v>
      </c>
      <c r="Q135" s="77"/>
    </row>
    <row r="136" spans="1:17" x14ac:dyDescent="0.25">
      <c r="A136" s="130"/>
      <c r="B136" s="130"/>
      <c r="C136" s="130"/>
      <c r="D136" s="131"/>
      <c r="E136" s="149"/>
      <c r="F136" s="16">
        <v>9</v>
      </c>
      <c r="G136" s="16">
        <v>240</v>
      </c>
      <c r="H136" s="16" t="s">
        <v>9</v>
      </c>
      <c r="I136" s="59">
        <f t="shared" si="120"/>
        <v>8.1882725962204583E-2</v>
      </c>
      <c r="J136" s="57">
        <f t="shared" si="121"/>
        <v>2.3563622557255488E-2</v>
      </c>
      <c r="K136" s="57"/>
      <c r="L136" s="59">
        <f t="shared" si="122"/>
        <v>8.8309634226731749E-3</v>
      </c>
      <c r="M136" s="57">
        <f t="shared" si="123"/>
        <v>5.183315872098771E-4</v>
      </c>
      <c r="N136" s="57"/>
      <c r="O136" s="59">
        <f t="shared" si="124"/>
        <v>9.5211069236378031E-3</v>
      </c>
      <c r="P136" s="57">
        <f t="shared" si="125"/>
        <v>3.1045290857738151E-3</v>
      </c>
      <c r="Q136" s="79"/>
    </row>
    <row r="137" spans="1:17" x14ac:dyDescent="0.25">
      <c r="A137" s="130"/>
      <c r="B137" s="130"/>
      <c r="C137" s="130"/>
      <c r="D137" s="131"/>
      <c r="E137" s="149"/>
      <c r="F137" s="13">
        <v>12</v>
      </c>
      <c r="G137" s="13">
        <v>312</v>
      </c>
      <c r="H137" s="13" t="s">
        <v>10</v>
      </c>
      <c r="I137" s="51">
        <f t="shared" si="120"/>
        <v>0.86019272668727831</v>
      </c>
      <c r="J137" s="1">
        <f t="shared" si="121"/>
        <v>0.17315031459982086</v>
      </c>
      <c r="K137" s="1"/>
      <c r="L137" s="51">
        <f t="shared" si="122"/>
        <v>0.69067195661694469</v>
      </c>
      <c r="M137" s="1">
        <f t="shared" si="123"/>
        <v>8.7318693485408181E-4</v>
      </c>
      <c r="N137" s="1"/>
      <c r="O137" s="51">
        <f t="shared" si="124"/>
        <v>3.3550901541576632</v>
      </c>
      <c r="P137" s="1">
        <f t="shared" si="125"/>
        <v>0.38510056086214545</v>
      </c>
      <c r="Q137" s="77"/>
    </row>
    <row r="138" spans="1:17" x14ac:dyDescent="0.25">
      <c r="A138" s="130"/>
      <c r="B138" s="130"/>
      <c r="C138" s="130"/>
      <c r="D138" s="131"/>
      <c r="E138" s="149"/>
      <c r="F138" s="13">
        <v>14</v>
      </c>
      <c r="G138" s="13">
        <v>360</v>
      </c>
      <c r="H138" s="13" t="s">
        <v>10</v>
      </c>
      <c r="I138" s="51">
        <f t="shared" si="120"/>
        <v>13.792575766186275</v>
      </c>
      <c r="J138" s="1">
        <f t="shared" si="121"/>
        <v>1.8446938132506345</v>
      </c>
      <c r="K138" s="1"/>
      <c r="L138" s="51">
        <f t="shared" si="122"/>
        <v>1.5076683934109869</v>
      </c>
      <c r="M138" s="1">
        <f t="shared" si="123"/>
        <v>0.24881225118233771</v>
      </c>
      <c r="N138" s="1"/>
      <c r="O138" s="51">
        <f t="shared" si="124"/>
        <v>9.1991034352663181</v>
      </c>
      <c r="P138" s="1">
        <f t="shared" si="125"/>
        <v>3.5776769805440405</v>
      </c>
      <c r="Q138" s="77"/>
    </row>
    <row r="139" spans="1:17" ht="15.75" thickBot="1" x14ac:dyDescent="0.3">
      <c r="A139" s="130"/>
      <c r="B139" s="130"/>
      <c r="C139" s="130"/>
      <c r="D139" s="131"/>
      <c r="E139" s="150"/>
      <c r="F139" s="13">
        <v>20</v>
      </c>
      <c r="G139" s="13">
        <v>504</v>
      </c>
      <c r="H139" s="13" t="s">
        <v>10</v>
      </c>
      <c r="I139" s="50">
        <f t="shared" si="120"/>
        <v>0.30272130886418308</v>
      </c>
      <c r="J139" s="5">
        <f t="shared" si="121"/>
        <v>1.9586517694146884E-2</v>
      </c>
      <c r="K139" s="5"/>
      <c r="L139" s="50">
        <f t="shared" si="122"/>
        <v>1.4877370535390969E-2</v>
      </c>
      <c r="M139" s="5">
        <f t="shared" si="123"/>
        <v>3.0574468339012936E-3</v>
      </c>
      <c r="N139" s="5"/>
      <c r="O139" s="50">
        <f t="shared" si="124"/>
        <v>16.32986701328721</v>
      </c>
      <c r="P139" s="5">
        <f t="shared" si="125"/>
        <v>7.0196950419122306</v>
      </c>
      <c r="Q139" s="78"/>
    </row>
    <row r="140" spans="1:17" ht="15" customHeight="1" x14ac:dyDescent="0.25">
      <c r="A140" s="130"/>
      <c r="B140" s="130"/>
      <c r="C140" s="130"/>
      <c r="D140" s="131"/>
      <c r="E140" s="143" t="s">
        <v>14</v>
      </c>
      <c r="F140" s="85">
        <v>4</v>
      </c>
      <c r="G140" s="90">
        <v>120</v>
      </c>
      <c r="H140" s="86" t="s">
        <v>8</v>
      </c>
      <c r="I140" s="59">
        <f t="shared" ref="I140:I141" si="126">AVERAGE(I111:K111)</f>
        <v>233.57073483230249</v>
      </c>
      <c r="J140" s="57">
        <f t="shared" ref="J140:J141" si="127">STDEVA(I111:K111)</f>
        <v>15.32066690304641</v>
      </c>
      <c r="K140" s="1"/>
      <c r="L140" s="59">
        <f t="shared" ref="L140:L141" si="128">AVERAGE(L111:N111)</f>
        <v>0</v>
      </c>
      <c r="M140" s="57">
        <f t="shared" ref="M140:M141" si="129">STDEVA(L111:N111)</f>
        <v>0</v>
      </c>
      <c r="N140" s="1"/>
      <c r="O140" s="127">
        <f t="shared" ref="O140:O141" si="130">AVERAGE(O111:Q111)</f>
        <v>0</v>
      </c>
      <c r="P140" s="58">
        <f t="shared" ref="P140:P141" si="131">STDEVA(O111:Q111)</f>
        <v>0</v>
      </c>
      <c r="Q140" s="92"/>
    </row>
    <row r="141" spans="1:17" x14ac:dyDescent="0.25">
      <c r="A141" s="130"/>
      <c r="B141" s="130"/>
      <c r="C141" s="130"/>
      <c r="D141" s="131"/>
      <c r="E141" s="144"/>
      <c r="F141" s="49">
        <v>5</v>
      </c>
      <c r="G141" s="13">
        <v>144</v>
      </c>
      <c r="H141" s="1" t="s">
        <v>8</v>
      </c>
      <c r="I141" s="59">
        <f t="shared" si="126"/>
        <v>80.362530697215377</v>
      </c>
      <c r="J141" s="57">
        <f t="shared" si="127"/>
        <v>18.715903269843135</v>
      </c>
      <c r="K141" s="1"/>
      <c r="L141" s="59">
        <f t="shared" si="128"/>
        <v>0</v>
      </c>
      <c r="M141" s="57">
        <f t="shared" si="129"/>
        <v>0</v>
      </c>
      <c r="N141" s="1"/>
      <c r="O141" s="59">
        <f t="shared" si="130"/>
        <v>0</v>
      </c>
      <c r="P141" s="57">
        <f t="shared" si="131"/>
        <v>0</v>
      </c>
      <c r="Q141" s="77"/>
    </row>
    <row r="142" spans="1:17" ht="15" customHeight="1" x14ac:dyDescent="0.25">
      <c r="A142" s="130"/>
      <c r="B142" s="130"/>
      <c r="C142" s="130"/>
      <c r="D142" s="131"/>
      <c r="E142" s="145"/>
      <c r="F142" s="56">
        <v>6</v>
      </c>
      <c r="G142" s="16">
        <v>168</v>
      </c>
      <c r="H142" s="57" t="s">
        <v>8</v>
      </c>
      <c r="I142" s="59">
        <f t="shared" ref="I142:I147" si="132">AVERAGE(I113:K113)</f>
        <v>311.46238557705959</v>
      </c>
      <c r="J142" s="57">
        <f t="shared" ref="J142:J147" si="133">STDEVA(I113:K113)</f>
        <v>164.08065291216204</v>
      </c>
      <c r="K142" s="57"/>
      <c r="L142" s="59">
        <f t="shared" ref="L142:L147" si="134">AVERAGE(L113:N113)</f>
        <v>0</v>
      </c>
      <c r="M142" s="57">
        <f t="shared" ref="M142:M147" si="135">STDEVA(L113:N113)</f>
        <v>0</v>
      </c>
      <c r="N142" s="57"/>
      <c r="O142" s="59">
        <f t="shared" ref="O142:O147" si="136">AVERAGE(O113:Q113)</f>
        <v>0</v>
      </c>
      <c r="P142" s="57">
        <f t="shared" ref="P142:P147" si="137">STDEVA(O113:Q113)</f>
        <v>0</v>
      </c>
      <c r="Q142" s="79"/>
    </row>
    <row r="143" spans="1:17" x14ac:dyDescent="0.25">
      <c r="A143" s="130"/>
      <c r="B143" s="130"/>
      <c r="C143" s="130"/>
      <c r="D143" s="131"/>
      <c r="E143" s="145"/>
      <c r="F143" s="15">
        <v>8</v>
      </c>
      <c r="G143" s="15">
        <v>216</v>
      </c>
      <c r="H143" s="15" t="s">
        <v>9</v>
      </c>
      <c r="I143" s="51">
        <f t="shared" si="132"/>
        <v>31.801250985133237</v>
      </c>
      <c r="J143" s="1">
        <f t="shared" si="133"/>
        <v>27.891365054675262</v>
      </c>
      <c r="K143" s="1"/>
      <c r="L143" s="51">
        <f t="shared" si="134"/>
        <v>0</v>
      </c>
      <c r="M143" s="1">
        <f t="shared" si="135"/>
        <v>0</v>
      </c>
      <c r="N143" s="1"/>
      <c r="O143" s="51">
        <f t="shared" si="136"/>
        <v>0</v>
      </c>
      <c r="P143" s="1">
        <f t="shared" si="137"/>
        <v>0</v>
      </c>
      <c r="Q143" s="77"/>
    </row>
    <row r="144" spans="1:17" x14ac:dyDescent="0.25">
      <c r="A144" s="130"/>
      <c r="B144" s="130"/>
      <c r="C144" s="130"/>
      <c r="D144" s="131"/>
      <c r="E144" s="145"/>
      <c r="F144" s="16">
        <v>9</v>
      </c>
      <c r="G144" s="16">
        <v>240</v>
      </c>
      <c r="H144" s="16" t="s">
        <v>9</v>
      </c>
      <c r="I144" s="59">
        <f t="shared" si="132"/>
        <v>85.999286207462191</v>
      </c>
      <c r="J144" s="57">
        <f t="shared" si="133"/>
        <v>38.492836558722217</v>
      </c>
      <c r="K144" s="57"/>
      <c r="L144" s="59">
        <f t="shared" si="134"/>
        <v>0</v>
      </c>
      <c r="M144" s="57">
        <f t="shared" si="135"/>
        <v>0</v>
      </c>
      <c r="N144" s="57"/>
      <c r="O144" s="59">
        <f t="shared" si="136"/>
        <v>0</v>
      </c>
      <c r="P144" s="57">
        <f t="shared" si="137"/>
        <v>0</v>
      </c>
      <c r="Q144" s="79"/>
    </row>
    <row r="145" spans="1:19" x14ac:dyDescent="0.25">
      <c r="A145" s="130"/>
      <c r="B145" s="130"/>
      <c r="C145" s="130"/>
      <c r="D145" s="131"/>
      <c r="E145" s="145"/>
      <c r="F145" s="13">
        <v>12</v>
      </c>
      <c r="G145" s="13">
        <v>312</v>
      </c>
      <c r="H145" s="13" t="s">
        <v>10</v>
      </c>
      <c r="I145" s="51">
        <f t="shared" si="132"/>
        <v>29.690428948096194</v>
      </c>
      <c r="J145" s="1">
        <f t="shared" si="133"/>
        <v>9.7889635783306321</v>
      </c>
      <c r="K145" s="1"/>
      <c r="L145" s="51">
        <f t="shared" si="134"/>
        <v>0</v>
      </c>
      <c r="M145" s="1">
        <f t="shared" si="135"/>
        <v>0</v>
      </c>
      <c r="N145" s="1"/>
      <c r="O145" s="51">
        <f t="shared" si="136"/>
        <v>0</v>
      </c>
      <c r="P145" s="1">
        <f t="shared" si="137"/>
        <v>0</v>
      </c>
      <c r="Q145" s="77"/>
    </row>
    <row r="146" spans="1:19" x14ac:dyDescent="0.25">
      <c r="A146" s="130"/>
      <c r="B146" s="130"/>
      <c r="C146" s="130"/>
      <c r="D146" s="131"/>
      <c r="E146" s="145"/>
      <c r="F146" s="13">
        <v>14</v>
      </c>
      <c r="G146" s="13">
        <v>360</v>
      </c>
      <c r="H146" s="13" t="s">
        <v>10</v>
      </c>
      <c r="I146" s="51">
        <f t="shared" si="132"/>
        <v>100.61077143229619</v>
      </c>
      <c r="J146" s="1">
        <f t="shared" si="133"/>
        <v>10.427316033117258</v>
      </c>
      <c r="K146" s="1"/>
      <c r="L146" s="51">
        <f t="shared" si="134"/>
        <v>0</v>
      </c>
      <c r="M146" s="1">
        <f t="shared" si="135"/>
        <v>0</v>
      </c>
      <c r="N146" s="1"/>
      <c r="O146" s="51">
        <f t="shared" si="136"/>
        <v>0</v>
      </c>
      <c r="P146" s="1">
        <f t="shared" si="137"/>
        <v>0</v>
      </c>
      <c r="Q146" s="77"/>
    </row>
    <row r="147" spans="1:19" ht="15.75" thickBot="1" x14ac:dyDescent="0.3">
      <c r="A147" s="130"/>
      <c r="B147" s="130"/>
      <c r="C147" s="130"/>
      <c r="D147" s="131"/>
      <c r="E147" s="146"/>
      <c r="F147" s="14">
        <v>20</v>
      </c>
      <c r="G147" s="14">
        <v>504</v>
      </c>
      <c r="H147" s="14" t="s">
        <v>10</v>
      </c>
      <c r="I147" s="50">
        <f t="shared" si="132"/>
        <v>7.7528309519285479</v>
      </c>
      <c r="J147" s="5">
        <f t="shared" si="133"/>
        <v>2.2375245356007389</v>
      </c>
      <c r="K147" s="5"/>
      <c r="L147" s="50">
        <f t="shared" si="134"/>
        <v>0</v>
      </c>
      <c r="M147" s="5">
        <f t="shared" si="135"/>
        <v>0</v>
      </c>
      <c r="N147" s="5"/>
      <c r="O147" s="50">
        <f t="shared" si="136"/>
        <v>0</v>
      </c>
      <c r="P147" s="5">
        <f t="shared" si="137"/>
        <v>0</v>
      </c>
      <c r="Q147" s="78"/>
    </row>
    <row r="148" spans="1:19" x14ac:dyDescent="0.25">
      <c r="I148" s="1"/>
      <c r="J148" s="1"/>
      <c r="K148" s="1"/>
      <c r="L148" s="1"/>
      <c r="M148" s="1"/>
      <c r="N148" s="1"/>
      <c r="O148" s="1"/>
    </row>
    <row r="149" spans="1:19" ht="15.75" thickBot="1" x14ac:dyDescent="0.3">
      <c r="I149" s="1"/>
      <c r="J149" s="1"/>
      <c r="K149" s="1"/>
      <c r="L149" s="1"/>
      <c r="M149" s="1"/>
      <c r="N149" s="1"/>
      <c r="O149" s="1"/>
    </row>
    <row r="150" spans="1:19" x14ac:dyDescent="0.25">
      <c r="E150" s="157" t="s">
        <v>0</v>
      </c>
      <c r="F150" s="157" t="s">
        <v>1</v>
      </c>
      <c r="G150" s="155" t="s">
        <v>11</v>
      </c>
      <c r="H150" s="157" t="s">
        <v>7</v>
      </c>
      <c r="I150" s="8" t="s">
        <v>15</v>
      </c>
      <c r="J150" s="72"/>
      <c r="K150" s="73"/>
      <c r="L150" s="71" t="s">
        <v>3</v>
      </c>
      <c r="M150" s="72"/>
      <c r="N150" s="73"/>
      <c r="O150" s="71" t="s">
        <v>16</v>
      </c>
      <c r="P150" s="72"/>
      <c r="Q150" s="73"/>
      <c r="S150" s="20" t="s">
        <v>30</v>
      </c>
    </row>
    <row r="151" spans="1:19" x14ac:dyDescent="0.25">
      <c r="E151" s="156"/>
      <c r="F151" s="156"/>
      <c r="G151" s="156"/>
      <c r="H151" s="156"/>
      <c r="I151" s="9" t="s">
        <v>25</v>
      </c>
      <c r="J151" s="75"/>
      <c r="K151" s="76"/>
      <c r="L151" s="74" t="s">
        <v>25</v>
      </c>
      <c r="M151" s="75"/>
      <c r="N151" s="76"/>
      <c r="O151" s="74" t="s">
        <v>25</v>
      </c>
      <c r="P151" s="75"/>
      <c r="Q151" s="76"/>
    </row>
    <row r="152" spans="1:19" ht="15.75" thickBot="1" x14ac:dyDescent="0.3">
      <c r="E152" s="158"/>
      <c r="F152" s="156"/>
      <c r="G152" s="156"/>
      <c r="H152" s="156"/>
      <c r="I152" s="9" t="s">
        <v>28</v>
      </c>
      <c r="J152" s="2" t="s">
        <v>29</v>
      </c>
      <c r="K152" s="10"/>
      <c r="L152" s="9" t="s">
        <v>28</v>
      </c>
      <c r="M152" s="2" t="s">
        <v>29</v>
      </c>
      <c r="N152" s="10"/>
      <c r="O152" s="9" t="s">
        <v>28</v>
      </c>
      <c r="P152" s="2" t="s">
        <v>29</v>
      </c>
      <c r="Q152" s="10"/>
    </row>
    <row r="153" spans="1:19" ht="15" customHeight="1" x14ac:dyDescent="0.25">
      <c r="A153" s="130" t="s">
        <v>40</v>
      </c>
      <c r="B153" s="130"/>
      <c r="C153" s="130"/>
      <c r="D153" s="131"/>
      <c r="E153" s="151" t="s">
        <v>12</v>
      </c>
      <c r="F153" s="85">
        <v>4</v>
      </c>
      <c r="G153" s="90">
        <v>120</v>
      </c>
      <c r="H153" s="86" t="s">
        <v>8</v>
      </c>
      <c r="I153" s="85">
        <f t="shared" ref="I153:J154" si="138">LOG(I124,2)</f>
        <v>9.30518826553058</v>
      </c>
      <c r="J153" s="86">
        <f t="shared" si="138"/>
        <v>5.5443067854876045</v>
      </c>
      <c r="K153" s="84"/>
      <c r="L153" s="86">
        <f t="shared" ref="L153:M154" si="139">LOG(L124,2)</f>
        <v>7.4172853809662262</v>
      </c>
      <c r="M153" s="86">
        <f t="shared" si="139"/>
        <v>3.8939970490482105</v>
      </c>
      <c r="N153" s="83"/>
      <c r="O153" s="85">
        <f t="shared" ref="O153:P154" si="140">LOG(O124,2)</f>
        <v>4.9145177931175592</v>
      </c>
      <c r="P153" s="86">
        <f t="shared" si="140"/>
        <v>2.5738019081853154</v>
      </c>
      <c r="Q153" s="84"/>
    </row>
    <row r="154" spans="1:19" x14ac:dyDescent="0.25">
      <c r="A154" s="130"/>
      <c r="B154" s="130"/>
      <c r="C154" s="130"/>
      <c r="D154" s="131"/>
      <c r="E154" s="152"/>
      <c r="F154" s="49">
        <v>5</v>
      </c>
      <c r="G154" s="13">
        <v>144</v>
      </c>
      <c r="H154" s="1" t="s">
        <v>8</v>
      </c>
      <c r="I154" s="49">
        <f t="shared" si="138"/>
        <v>4.4056408472595407</v>
      </c>
      <c r="J154" s="1">
        <f t="shared" si="138"/>
        <v>3.4944970437295182</v>
      </c>
      <c r="K154" s="10"/>
      <c r="L154" s="1">
        <f t="shared" si="139"/>
        <v>11.61275103875958</v>
      </c>
      <c r="M154" s="1">
        <f t="shared" si="139"/>
        <v>11.071565976082494</v>
      </c>
      <c r="N154" s="2"/>
      <c r="O154" s="49">
        <f t="shared" si="140"/>
        <v>6.7244832243547839</v>
      </c>
      <c r="P154" s="1">
        <f t="shared" si="140"/>
        <v>5.3095328959686166</v>
      </c>
      <c r="Q154" s="10"/>
    </row>
    <row r="155" spans="1:19" ht="15" customHeight="1" x14ac:dyDescent="0.25">
      <c r="A155" s="130"/>
      <c r="B155" s="130"/>
      <c r="C155" s="130"/>
      <c r="D155" s="131"/>
      <c r="E155" s="152"/>
      <c r="F155" s="56">
        <v>6</v>
      </c>
      <c r="G155" s="16">
        <v>168</v>
      </c>
      <c r="H155" s="57" t="s">
        <v>8</v>
      </c>
      <c r="I155" s="56">
        <f t="shared" ref="I155:J160" si="141">LOG(I126,2)</f>
        <v>5.4333965883997468</v>
      </c>
      <c r="J155" s="57">
        <f t="shared" si="141"/>
        <v>4.2583738162596498</v>
      </c>
      <c r="K155" s="82"/>
      <c r="L155" s="57">
        <f t="shared" ref="L155:M160" si="142">LOG(L126,2)</f>
        <v>3.112096056802141</v>
      </c>
      <c r="M155" s="57">
        <f t="shared" si="142"/>
        <v>1.701389561994594</v>
      </c>
      <c r="N155" s="57"/>
      <c r="O155" s="56">
        <f t="shared" ref="O155:P160" si="143">LOG(O126,2)</f>
        <v>9.6783211501370001</v>
      </c>
      <c r="P155" s="57">
        <f t="shared" si="143"/>
        <v>6.8939670157397694</v>
      </c>
      <c r="Q155" s="79"/>
    </row>
    <row r="156" spans="1:19" x14ac:dyDescent="0.25">
      <c r="A156" s="130"/>
      <c r="B156" s="130"/>
      <c r="C156" s="130"/>
      <c r="D156" s="131"/>
      <c r="E156" s="153"/>
      <c r="F156" s="13">
        <v>8</v>
      </c>
      <c r="G156" s="13">
        <v>216</v>
      </c>
      <c r="H156" s="49" t="s">
        <v>9</v>
      </c>
      <c r="I156" s="49">
        <f t="shared" si="141"/>
        <v>1.1445415286455811</v>
      </c>
      <c r="J156" s="1">
        <f t="shared" si="141"/>
        <v>-2.1675702594389907</v>
      </c>
      <c r="K156" s="81"/>
      <c r="L156" s="1">
        <f t="shared" si="142"/>
        <v>4.1614877593298543</v>
      </c>
      <c r="M156" s="1">
        <f t="shared" si="142"/>
        <v>2.5382949855584056</v>
      </c>
      <c r="N156" s="1"/>
      <c r="O156" s="49">
        <f t="shared" si="143"/>
        <v>5.9900458160364414</v>
      </c>
      <c r="P156" s="1">
        <f t="shared" si="143"/>
        <v>4.52681522452193</v>
      </c>
      <c r="Q156" s="77"/>
    </row>
    <row r="157" spans="1:19" x14ac:dyDescent="0.25">
      <c r="A157" s="130"/>
      <c r="B157" s="130"/>
      <c r="C157" s="130"/>
      <c r="D157" s="131"/>
      <c r="E157" s="153"/>
      <c r="F157" s="16">
        <v>9</v>
      </c>
      <c r="G157" s="16">
        <v>240</v>
      </c>
      <c r="H157" s="56" t="s">
        <v>9</v>
      </c>
      <c r="I157" s="56">
        <f t="shared" si="141"/>
        <v>7.6887703610229519</v>
      </c>
      <c r="J157" s="57">
        <f t="shared" si="141"/>
        <v>5.4598659704268417</v>
      </c>
      <c r="K157" s="82"/>
      <c r="L157" s="57">
        <f t="shared" si="142"/>
        <v>6.2021945973142314</v>
      </c>
      <c r="M157" s="57">
        <f t="shared" si="142"/>
        <v>2.8614589094859126</v>
      </c>
      <c r="N157" s="57"/>
      <c r="O157" s="56">
        <f t="shared" si="143"/>
        <v>6.2475189163459106</v>
      </c>
      <c r="P157" s="57">
        <f t="shared" si="143"/>
        <v>5.180328236064252</v>
      </c>
      <c r="Q157" s="79"/>
    </row>
    <row r="158" spans="1:19" x14ac:dyDescent="0.25">
      <c r="A158" s="130"/>
      <c r="B158" s="130"/>
      <c r="C158" s="130"/>
      <c r="D158" s="131"/>
      <c r="E158" s="153"/>
      <c r="F158" s="13">
        <v>12</v>
      </c>
      <c r="G158" s="13">
        <v>312</v>
      </c>
      <c r="H158" s="49" t="s">
        <v>10</v>
      </c>
      <c r="I158" s="49">
        <f t="shared" si="141"/>
        <v>8.7992774883913505</v>
      </c>
      <c r="J158" s="1">
        <f t="shared" si="141"/>
        <v>6.214453361577065</v>
      </c>
      <c r="K158" s="81"/>
      <c r="L158" s="1">
        <f t="shared" si="142"/>
        <v>10.523633622563292</v>
      </c>
      <c r="M158" s="1">
        <f t="shared" si="142"/>
        <v>6.3340897343196225</v>
      </c>
      <c r="N158" s="1"/>
      <c r="O158" s="49">
        <f t="shared" si="143"/>
        <v>10.993135720918637</v>
      </c>
      <c r="P158" s="1">
        <f t="shared" si="143"/>
        <v>8.3277577403689094</v>
      </c>
      <c r="Q158" s="77"/>
    </row>
    <row r="159" spans="1:19" x14ac:dyDescent="0.25">
      <c r="A159" s="130"/>
      <c r="B159" s="130"/>
      <c r="C159" s="130"/>
      <c r="D159" s="131"/>
      <c r="E159" s="153"/>
      <c r="F159" s="13">
        <v>14</v>
      </c>
      <c r="G159" s="13">
        <v>360</v>
      </c>
      <c r="H159" s="49" t="s">
        <v>10</v>
      </c>
      <c r="I159" s="49">
        <f t="shared" si="141"/>
        <v>11.123415704034615</v>
      </c>
      <c r="J159" s="1">
        <f t="shared" si="141"/>
        <v>8.5826571245214627</v>
      </c>
      <c r="K159" s="81"/>
      <c r="L159" s="1">
        <f t="shared" si="142"/>
        <v>10.900575317800072</v>
      </c>
      <c r="M159" s="1">
        <f t="shared" si="142"/>
        <v>5.2240226147698685</v>
      </c>
      <c r="N159" s="1"/>
      <c r="O159" s="49">
        <f t="shared" si="143"/>
        <v>12.862218523232325</v>
      </c>
      <c r="P159" s="1">
        <f t="shared" si="143"/>
        <v>12.318860940104152</v>
      </c>
      <c r="Q159" s="77"/>
    </row>
    <row r="160" spans="1:19" ht="15.75" thickBot="1" x14ac:dyDescent="0.3">
      <c r="A160" s="130"/>
      <c r="B160" s="130"/>
      <c r="C160" s="130"/>
      <c r="D160" s="131"/>
      <c r="E160" s="154"/>
      <c r="F160" s="14">
        <v>20</v>
      </c>
      <c r="G160" s="14">
        <v>504</v>
      </c>
      <c r="H160" s="80" t="s">
        <v>10</v>
      </c>
      <c r="I160" s="80">
        <f>LOG(I131,2)</f>
        <v>5.4093600711324177</v>
      </c>
      <c r="J160" s="5">
        <f t="shared" si="141"/>
        <v>1.7348503620932392</v>
      </c>
      <c r="K160" s="21"/>
      <c r="L160" s="5">
        <f t="shared" si="142"/>
        <v>4.0091135464737118</v>
      </c>
      <c r="M160" s="5">
        <f t="shared" si="142"/>
        <v>0.41296061026887582</v>
      </c>
      <c r="N160" s="5"/>
      <c r="O160" s="80">
        <f t="shared" si="143"/>
        <v>12.138053515775754</v>
      </c>
      <c r="P160" s="5">
        <f t="shared" si="143"/>
        <v>10.285985851739662</v>
      </c>
      <c r="Q160" s="78"/>
    </row>
    <row r="161" spans="1:19" ht="15" customHeight="1" x14ac:dyDescent="0.25">
      <c r="A161" s="130"/>
      <c r="B161" s="130"/>
      <c r="C161" s="130"/>
      <c r="D161" s="131"/>
      <c r="E161" s="147" t="s">
        <v>13</v>
      </c>
      <c r="F161" s="85">
        <v>4</v>
      </c>
      <c r="G161" s="90">
        <v>120</v>
      </c>
      <c r="H161" s="86" t="s">
        <v>8</v>
      </c>
      <c r="I161" s="85">
        <f t="shared" ref="I161:I162" si="144">LOG(I132,2)</f>
        <v>-1.8921678794192753</v>
      </c>
      <c r="J161" s="86">
        <f t="shared" ref="J161:J162" si="145">LOG(J132,2)</f>
        <v>-6.19945199590894</v>
      </c>
      <c r="K161" s="93"/>
      <c r="L161" s="86">
        <f t="shared" ref="L161:L162" si="146">LOG(L132,2)</f>
        <v>-2.0952064238663399</v>
      </c>
      <c r="M161" s="86">
        <f t="shared" ref="M161:M162" si="147">LOG(M132,2)</f>
        <v>-3.676965219011552</v>
      </c>
      <c r="N161" s="86"/>
      <c r="O161" s="85">
        <f t="shared" ref="O161:O162" si="148">LOG(O132,2)</f>
        <v>-3.2881817998048284</v>
      </c>
      <c r="P161" s="86">
        <f t="shared" ref="P161:P162" si="149">LOG(P132,2)</f>
        <v>-5.0949380850947152</v>
      </c>
      <c r="Q161" s="92"/>
    </row>
    <row r="162" spans="1:19" x14ac:dyDescent="0.25">
      <c r="A162" s="130"/>
      <c r="B162" s="130"/>
      <c r="C162" s="130"/>
      <c r="D162" s="131"/>
      <c r="E162" s="148"/>
      <c r="F162" s="49">
        <v>5</v>
      </c>
      <c r="G162" s="13">
        <v>144</v>
      </c>
      <c r="H162" s="1" t="s">
        <v>8</v>
      </c>
      <c r="I162" s="49">
        <f t="shared" si="144"/>
        <v>2.5661956677096853</v>
      </c>
      <c r="J162" s="1">
        <f t="shared" si="145"/>
        <v>-0.1086714408435015</v>
      </c>
      <c r="K162" s="81"/>
      <c r="L162" s="1">
        <f t="shared" si="146"/>
        <v>4.2805370732842523</v>
      </c>
      <c r="M162" s="1">
        <f t="shared" si="147"/>
        <v>3.0843855627068284</v>
      </c>
      <c r="N162" s="1"/>
      <c r="O162" s="49">
        <f t="shared" si="148"/>
        <v>-1.6289973608594794</v>
      </c>
      <c r="P162" s="1">
        <f t="shared" si="149"/>
        <v>-4.0436777806865258</v>
      </c>
      <c r="Q162" s="77"/>
    </row>
    <row r="163" spans="1:19" ht="15" customHeight="1" x14ac:dyDescent="0.25">
      <c r="A163" s="130"/>
      <c r="B163" s="130"/>
      <c r="C163" s="130"/>
      <c r="D163" s="131"/>
      <c r="E163" s="149"/>
      <c r="F163" s="56">
        <v>6</v>
      </c>
      <c r="G163" s="16">
        <v>168</v>
      </c>
      <c r="H163" s="57" t="s">
        <v>8</v>
      </c>
      <c r="I163" s="56">
        <f t="shared" ref="I163:J168" si="150">LOG(I134,2)</f>
        <v>-1.5940526016091481</v>
      </c>
      <c r="J163" s="57">
        <f t="shared" si="150"/>
        <v>-3.8289903358396953</v>
      </c>
      <c r="K163" s="82"/>
      <c r="L163" s="57">
        <f t="shared" ref="L163:M167" si="151">LOG(L134,2)</f>
        <v>0.13618180373703134</v>
      </c>
      <c r="M163" s="57">
        <f t="shared" si="151"/>
        <v>-2.8805571045491245</v>
      </c>
      <c r="N163" s="57"/>
      <c r="O163" s="56">
        <f>LOG(O134,2)</f>
        <v>-0.58895931783517119</v>
      </c>
      <c r="P163" s="57">
        <f>LOG(P134,2)</f>
        <v>-4.1191670512238421</v>
      </c>
      <c r="Q163" s="79"/>
    </row>
    <row r="164" spans="1:19" x14ac:dyDescent="0.25">
      <c r="A164" s="130"/>
      <c r="B164" s="130"/>
      <c r="C164" s="130"/>
      <c r="D164" s="131"/>
      <c r="E164" s="149"/>
      <c r="F164" s="15">
        <v>8</v>
      </c>
      <c r="G164" s="15">
        <v>216</v>
      </c>
      <c r="H164" s="91" t="s">
        <v>9</v>
      </c>
      <c r="I164" s="49">
        <f t="shared" si="150"/>
        <v>1.7339247371427484</v>
      </c>
      <c r="J164" s="1">
        <f t="shared" si="150"/>
        <v>-0.39507433159317318</v>
      </c>
      <c r="K164" s="81"/>
      <c r="L164" s="1">
        <f t="shared" si="151"/>
        <v>-3.2712749688781977</v>
      </c>
      <c r="M164" s="1">
        <f t="shared" si="151"/>
        <v>-4.522843975154454</v>
      </c>
      <c r="N164" s="1"/>
      <c r="O164" s="49">
        <f>LOG(O135,2)</f>
        <v>-1.9126197880690443</v>
      </c>
      <c r="P164" s="1">
        <f>LOG(P135,2)</f>
        <v>-3.940801378853716</v>
      </c>
      <c r="Q164" s="77"/>
    </row>
    <row r="165" spans="1:19" x14ac:dyDescent="0.25">
      <c r="A165" s="130"/>
      <c r="B165" s="130"/>
      <c r="C165" s="130"/>
      <c r="D165" s="131"/>
      <c r="E165" s="149"/>
      <c r="F165" s="16">
        <v>9</v>
      </c>
      <c r="G165" s="16">
        <v>240</v>
      </c>
      <c r="H165" s="56" t="s">
        <v>9</v>
      </c>
      <c r="I165" s="56">
        <f t="shared" si="150"/>
        <v>-3.6102970577762363</v>
      </c>
      <c r="J165" s="57">
        <f t="shared" si="150"/>
        <v>-5.4072948406047203</v>
      </c>
      <c r="K165" s="82"/>
      <c r="L165" s="57">
        <f t="shared" si="151"/>
        <v>-6.8232134459624696</v>
      </c>
      <c r="M165" s="57">
        <f t="shared" si="151"/>
        <v>-10.91383706508118</v>
      </c>
      <c r="N165" s="57"/>
      <c r="O165" s="56">
        <f>LOG(O136,2)</f>
        <v>-6.7146549736910073</v>
      </c>
      <c r="P165" s="57">
        <f t="shared" ref="P165" si="152">LOG(P136,2)</f>
        <v>-8.3314098365522113</v>
      </c>
      <c r="Q165" s="79"/>
    </row>
    <row r="166" spans="1:19" x14ac:dyDescent="0.25">
      <c r="A166" s="130"/>
      <c r="B166" s="130"/>
      <c r="C166" s="130"/>
      <c r="D166" s="131"/>
      <c r="E166" s="149"/>
      <c r="F166" s="13">
        <v>12</v>
      </c>
      <c r="G166" s="13">
        <v>312</v>
      </c>
      <c r="H166" s="49" t="s">
        <v>10</v>
      </c>
      <c r="I166" s="49">
        <f t="shared" si="150"/>
        <v>-0.21726816218252193</v>
      </c>
      <c r="J166" s="1">
        <f t="shared" si="150"/>
        <v>-2.529903086092105</v>
      </c>
      <c r="K166" s="81"/>
      <c r="L166" s="1">
        <f t="shared" si="151"/>
        <v>-0.5339274478572017</v>
      </c>
      <c r="M166" s="1">
        <f t="shared" si="151"/>
        <v>-10.161421835526562</v>
      </c>
      <c r="N166" s="1"/>
      <c r="O166" s="49">
        <f>LOG(O137,2)</f>
        <v>1.7463515334027113</v>
      </c>
      <c r="P166" s="1">
        <f>LOG(P137,2)</f>
        <v>-1.3766928706035502</v>
      </c>
      <c r="Q166" s="77"/>
    </row>
    <row r="167" spans="1:19" x14ac:dyDescent="0.25">
      <c r="A167" s="130"/>
      <c r="B167" s="130"/>
      <c r="C167" s="130"/>
      <c r="D167" s="131"/>
      <c r="E167" s="149"/>
      <c r="F167" s="13">
        <v>14</v>
      </c>
      <c r="G167" s="13">
        <v>360</v>
      </c>
      <c r="H167" s="49" t="s">
        <v>10</v>
      </c>
      <c r="I167" s="49">
        <f t="shared" si="150"/>
        <v>3.7858200004771638</v>
      </c>
      <c r="J167" s="1">
        <f t="shared" si="150"/>
        <v>0.88338137413774953</v>
      </c>
      <c r="K167" s="81"/>
      <c r="L167" s="1">
        <f t="shared" si="151"/>
        <v>0.5923191475789491</v>
      </c>
      <c r="M167" s="1">
        <f t="shared" si="151"/>
        <v>-2.0068705712964325</v>
      </c>
      <c r="N167" s="1"/>
      <c r="O167" s="49">
        <f>LOG(O138,2)</f>
        <v>3.2014932598082102</v>
      </c>
      <c r="P167" s="1">
        <f>LOG(P138,2)</f>
        <v>1.8390231359632105</v>
      </c>
      <c r="Q167" s="77"/>
    </row>
    <row r="168" spans="1:19" ht="15.75" thickBot="1" x14ac:dyDescent="0.3">
      <c r="A168" s="130"/>
      <c r="B168" s="130"/>
      <c r="C168" s="130"/>
      <c r="D168" s="131"/>
      <c r="E168" s="150"/>
      <c r="F168" s="13">
        <v>20</v>
      </c>
      <c r="G168" s="13">
        <v>504</v>
      </c>
      <c r="H168" s="49" t="s">
        <v>10</v>
      </c>
      <c r="I168" s="80">
        <f t="shared" si="150"/>
        <v>-1.7239378633602866</v>
      </c>
      <c r="J168" s="5">
        <f t="shared" si="150"/>
        <v>-5.6739952675118071</v>
      </c>
      <c r="K168" s="21"/>
      <c r="L168" s="5">
        <f>LOG(L139,2)</f>
        <v>-6.0707366264181433</v>
      </c>
      <c r="M168" s="5">
        <f t="shared" ref="M168" si="153">LOG(M139,2)</f>
        <v>-8.3534568727888487</v>
      </c>
      <c r="N168" s="5"/>
      <c r="O168" s="80">
        <f>LOG(O139,2)</f>
        <v>4.029441136855417</v>
      </c>
      <c r="P168" s="5">
        <f>LOG(P139,2)</f>
        <v>2.8114083565871817</v>
      </c>
      <c r="Q168" s="78"/>
    </row>
    <row r="169" spans="1:19" ht="15" customHeight="1" x14ac:dyDescent="0.25">
      <c r="A169" s="130"/>
      <c r="B169" s="130"/>
      <c r="C169" s="130"/>
      <c r="D169" s="131"/>
      <c r="E169" s="143" t="s">
        <v>14</v>
      </c>
      <c r="F169" s="85">
        <v>4</v>
      </c>
      <c r="G169" s="90">
        <v>120</v>
      </c>
      <c r="H169" s="86" t="s">
        <v>8</v>
      </c>
      <c r="I169" s="85">
        <f t="shared" ref="I169:J169" si="154">LOG(I140,2)</f>
        <v>7.8677157133196562</v>
      </c>
      <c r="J169" s="86">
        <f t="shared" si="154"/>
        <v>3.9374071935064174</v>
      </c>
      <c r="K169" s="93"/>
      <c r="L169" s="86">
        <v>0</v>
      </c>
      <c r="M169" s="86">
        <v>0</v>
      </c>
      <c r="N169" s="86"/>
      <c r="O169" s="85">
        <v>0</v>
      </c>
      <c r="P169" s="86">
        <v>0</v>
      </c>
      <c r="Q169" s="92"/>
    </row>
    <row r="170" spans="1:19" x14ac:dyDescent="0.25">
      <c r="A170" s="130"/>
      <c r="B170" s="130"/>
      <c r="C170" s="130"/>
      <c r="D170" s="131"/>
      <c r="E170" s="144"/>
      <c r="F170" s="49">
        <v>5</v>
      </c>
      <c r="G170" s="13">
        <v>144</v>
      </c>
      <c r="H170" s="1" t="s">
        <v>8</v>
      </c>
      <c r="I170" s="49">
        <f t="shared" ref="I170:J170" si="155">LOG(I141,2)</f>
        <v>6.3284510915971293</v>
      </c>
      <c r="J170" s="1">
        <f t="shared" si="155"/>
        <v>4.2261927723785915</v>
      </c>
      <c r="K170" s="81"/>
      <c r="L170" s="1">
        <v>0</v>
      </c>
      <c r="M170" s="1">
        <v>0</v>
      </c>
      <c r="N170" s="1"/>
      <c r="O170" s="49">
        <v>0</v>
      </c>
      <c r="P170" s="1">
        <v>0</v>
      </c>
      <c r="Q170" s="77"/>
    </row>
    <row r="171" spans="1:19" ht="15" customHeight="1" x14ac:dyDescent="0.25">
      <c r="A171" s="130"/>
      <c r="B171" s="130"/>
      <c r="C171" s="130"/>
      <c r="D171" s="131"/>
      <c r="E171" s="145"/>
      <c r="F171" s="56">
        <v>6</v>
      </c>
      <c r="G171" s="16">
        <v>168</v>
      </c>
      <c r="H171" s="57" t="s">
        <v>8</v>
      </c>
      <c r="I171" s="56">
        <f t="shared" ref="I171:J176" si="156">LOG(I142,2)</f>
        <v>8.282914133383251</v>
      </c>
      <c r="J171" s="57">
        <f t="shared" si="156"/>
        <v>7.3582613275100037</v>
      </c>
      <c r="K171" s="82"/>
      <c r="L171" s="57">
        <v>0</v>
      </c>
      <c r="M171" s="57">
        <v>0</v>
      </c>
      <c r="N171" s="57"/>
      <c r="O171" s="56">
        <v>0</v>
      </c>
      <c r="P171" s="57">
        <v>0</v>
      </c>
      <c r="Q171" s="79"/>
      <c r="S171" s="20" t="s">
        <v>31</v>
      </c>
    </row>
    <row r="172" spans="1:19" x14ac:dyDescent="0.25">
      <c r="A172" s="130"/>
      <c r="B172" s="130"/>
      <c r="C172" s="130"/>
      <c r="D172" s="131"/>
      <c r="E172" s="145"/>
      <c r="F172" s="15">
        <v>8</v>
      </c>
      <c r="G172" s="15">
        <v>216</v>
      </c>
      <c r="H172" s="91" t="s">
        <v>9</v>
      </c>
      <c r="I172" s="49">
        <f t="shared" si="156"/>
        <v>4.9910116136847114</v>
      </c>
      <c r="J172" s="1">
        <f t="shared" si="156"/>
        <v>4.8017466391287318</v>
      </c>
      <c r="K172" s="81"/>
      <c r="L172" s="1">
        <v>0</v>
      </c>
      <c r="M172" s="1">
        <v>0</v>
      </c>
      <c r="N172" s="1"/>
      <c r="O172" s="49">
        <v>0</v>
      </c>
      <c r="P172" s="1">
        <v>0</v>
      </c>
      <c r="Q172" s="77"/>
    </row>
    <row r="173" spans="1:19" x14ac:dyDescent="0.25">
      <c r="A173" s="130"/>
      <c r="B173" s="130"/>
      <c r="C173" s="130"/>
      <c r="D173" s="131"/>
      <c r="E173" s="145"/>
      <c r="F173" s="16">
        <v>9</v>
      </c>
      <c r="G173" s="16">
        <v>240</v>
      </c>
      <c r="H173" s="56" t="s">
        <v>9</v>
      </c>
      <c r="I173" s="56">
        <f t="shared" si="156"/>
        <v>6.426252780408749</v>
      </c>
      <c r="J173" s="57">
        <f t="shared" si="156"/>
        <v>5.2665180829604195</v>
      </c>
      <c r="K173" s="82"/>
      <c r="L173" s="57">
        <v>0</v>
      </c>
      <c r="M173" s="57">
        <v>0</v>
      </c>
      <c r="N173" s="57"/>
      <c r="O173" s="56">
        <v>0</v>
      </c>
      <c r="P173" s="57">
        <v>0</v>
      </c>
      <c r="Q173" s="79"/>
    </row>
    <row r="174" spans="1:19" x14ac:dyDescent="0.25">
      <c r="A174" s="130"/>
      <c r="B174" s="130"/>
      <c r="C174" s="130"/>
      <c r="D174" s="131"/>
      <c r="E174" s="145"/>
      <c r="F174" s="13">
        <v>12</v>
      </c>
      <c r="G174" s="13">
        <v>312</v>
      </c>
      <c r="H174" s="49" t="s">
        <v>10</v>
      </c>
      <c r="I174" s="49">
        <f t="shared" si="156"/>
        <v>4.8919260314864621</v>
      </c>
      <c r="J174" s="1">
        <f t="shared" si="156"/>
        <v>3.2911561203442599</v>
      </c>
      <c r="K174" s="81"/>
      <c r="L174" s="1">
        <v>0</v>
      </c>
      <c r="M174" s="1">
        <v>0</v>
      </c>
      <c r="N174" s="1"/>
      <c r="O174" s="49">
        <v>0</v>
      </c>
      <c r="P174" s="1">
        <v>0</v>
      </c>
      <c r="Q174" s="77"/>
    </row>
    <row r="175" spans="1:19" x14ac:dyDescent="0.25">
      <c r="A175" s="130"/>
      <c r="B175" s="130"/>
      <c r="C175" s="130"/>
      <c r="D175" s="131"/>
      <c r="E175" s="145"/>
      <c r="F175" s="13">
        <v>14</v>
      </c>
      <c r="G175" s="13">
        <v>360</v>
      </c>
      <c r="H175" s="49" t="s">
        <v>10</v>
      </c>
      <c r="I175" s="49">
        <f t="shared" si="156"/>
        <v>6.6526409587359936</v>
      </c>
      <c r="J175" s="1">
        <f t="shared" si="156"/>
        <v>3.3822959541822857</v>
      </c>
      <c r="K175" s="81"/>
      <c r="L175" s="1">
        <v>0</v>
      </c>
      <c r="M175" s="1">
        <v>0</v>
      </c>
      <c r="N175" s="1"/>
      <c r="O175" s="49">
        <v>0</v>
      </c>
      <c r="P175" s="1">
        <v>0</v>
      </c>
      <c r="Q175" s="77"/>
    </row>
    <row r="176" spans="1:19" ht="15.75" thickBot="1" x14ac:dyDescent="0.3">
      <c r="A176" s="130"/>
      <c r="B176" s="130"/>
      <c r="C176" s="130"/>
      <c r="D176" s="131"/>
      <c r="E176" s="146"/>
      <c r="F176" s="14">
        <v>20</v>
      </c>
      <c r="G176" s="14">
        <v>504</v>
      </c>
      <c r="H176" s="80" t="s">
        <v>10</v>
      </c>
      <c r="I176" s="80">
        <f t="shared" si="156"/>
        <v>2.9547232077472825</v>
      </c>
      <c r="J176" s="5">
        <f t="shared" si="156"/>
        <v>1.1619035023525077</v>
      </c>
      <c r="K176" s="21"/>
      <c r="L176" s="5">
        <v>0</v>
      </c>
      <c r="M176" s="5">
        <v>0</v>
      </c>
      <c r="N176" s="5"/>
      <c r="O176" s="80">
        <v>0</v>
      </c>
      <c r="P176" s="5">
        <v>0</v>
      </c>
      <c r="Q176" s="78"/>
    </row>
    <row r="187" spans="19:19" x14ac:dyDescent="0.25">
      <c r="S187" s="20" t="s">
        <v>32</v>
      </c>
    </row>
  </sheetData>
  <mergeCells count="73">
    <mergeCell ref="O12:Q12"/>
    <mergeCell ref="O13:Q13"/>
    <mergeCell ref="F12:F14"/>
    <mergeCell ref="E12:E14"/>
    <mergeCell ref="E2:W3"/>
    <mergeCell ref="E4:F4"/>
    <mergeCell ref="E7:F8"/>
    <mergeCell ref="E5:F6"/>
    <mergeCell ref="J5:K6"/>
    <mergeCell ref="O5:P6"/>
    <mergeCell ref="T5:U6"/>
    <mergeCell ref="L12:N12"/>
    <mergeCell ref="I12:K12"/>
    <mergeCell ref="I13:K13"/>
    <mergeCell ref="L13:N13"/>
    <mergeCell ref="H12:H14"/>
    <mergeCell ref="E58:E65"/>
    <mergeCell ref="E66:E73"/>
    <mergeCell ref="E74:E81"/>
    <mergeCell ref="E82:E89"/>
    <mergeCell ref="I56:K56"/>
    <mergeCell ref="E55:E57"/>
    <mergeCell ref="F55:F57"/>
    <mergeCell ref="G55:G57"/>
    <mergeCell ref="H55:H57"/>
    <mergeCell ref="I55:K55"/>
    <mergeCell ref="G12:G14"/>
    <mergeCell ref="E23:E30"/>
    <mergeCell ref="E15:E22"/>
    <mergeCell ref="E31:E38"/>
    <mergeCell ref="E39:E46"/>
    <mergeCell ref="E111:E118"/>
    <mergeCell ref="E103:E110"/>
    <mergeCell ref="E95:E102"/>
    <mergeCell ref="H92:H94"/>
    <mergeCell ref="I92:K92"/>
    <mergeCell ref="I93:K93"/>
    <mergeCell ref="F92:F94"/>
    <mergeCell ref="G92:G94"/>
    <mergeCell ref="E92:E94"/>
    <mergeCell ref="L92:N92"/>
    <mergeCell ref="L93:N93"/>
    <mergeCell ref="O55:Q55"/>
    <mergeCell ref="O56:Q56"/>
    <mergeCell ref="O92:Q92"/>
    <mergeCell ref="O93:Q93"/>
    <mergeCell ref="L55:N55"/>
    <mergeCell ref="L56:N56"/>
    <mergeCell ref="E121:E123"/>
    <mergeCell ref="F121:F123"/>
    <mergeCell ref="G121:G123"/>
    <mergeCell ref="H121:H123"/>
    <mergeCell ref="E140:E147"/>
    <mergeCell ref="E132:E139"/>
    <mergeCell ref="E124:E131"/>
    <mergeCell ref="E169:E176"/>
    <mergeCell ref="E161:E168"/>
    <mergeCell ref="E153:E160"/>
    <mergeCell ref="G150:G152"/>
    <mergeCell ref="H150:H152"/>
    <mergeCell ref="E150:E152"/>
    <mergeCell ref="F150:F152"/>
    <mergeCell ref="A2:C9"/>
    <mergeCell ref="E11:Q11"/>
    <mergeCell ref="T4:W4"/>
    <mergeCell ref="O4:R4"/>
    <mergeCell ref="J4:M4"/>
    <mergeCell ref="A58:D89"/>
    <mergeCell ref="A95:D118"/>
    <mergeCell ref="A124:D147"/>
    <mergeCell ref="A153:D176"/>
    <mergeCell ref="A15:D22"/>
    <mergeCell ref="A23:D4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F5F9-7416-4436-A577-6D6E7C7D2FAC}">
  <dimension ref="A1:F73"/>
  <sheetViews>
    <sheetView tabSelected="1" workbookViewId="0">
      <selection activeCell="J13" activeCellId="1" sqref="H30 J13"/>
    </sheetView>
  </sheetViews>
  <sheetFormatPr baseColWidth="10" defaultRowHeight="15" x14ac:dyDescent="0.25"/>
  <sheetData>
    <row r="1" spans="1:6" x14ac:dyDescent="0.25">
      <c r="A1" t="s">
        <v>41</v>
      </c>
      <c r="B1" t="s">
        <v>42</v>
      </c>
      <c r="C1" t="s">
        <v>43</v>
      </c>
      <c r="D1" t="s">
        <v>0</v>
      </c>
      <c r="E1" t="s">
        <v>44</v>
      </c>
      <c r="F1" t="s">
        <v>45</v>
      </c>
    </row>
    <row r="2" spans="1:6" x14ac:dyDescent="0.25">
      <c r="A2">
        <v>1</v>
      </c>
      <c r="B2">
        <v>120</v>
      </c>
      <c r="C2" t="s">
        <v>30</v>
      </c>
      <c r="D2" t="s">
        <v>46</v>
      </c>
      <c r="E2">
        <v>9.305188266</v>
      </c>
      <c r="F2">
        <v>5.5443067849999998</v>
      </c>
    </row>
    <row r="3" spans="1:6" x14ac:dyDescent="0.25">
      <c r="A3">
        <v>2</v>
      </c>
      <c r="B3">
        <v>144</v>
      </c>
      <c r="C3" t="s">
        <v>30</v>
      </c>
      <c r="D3" t="s">
        <v>46</v>
      </c>
      <c r="E3">
        <v>4.4056408469999999</v>
      </c>
      <c r="F3">
        <v>3.4944970440000001</v>
      </c>
    </row>
    <row r="4" spans="1:6" x14ac:dyDescent="0.25">
      <c r="A4">
        <v>3</v>
      </c>
      <c r="B4">
        <v>168</v>
      </c>
      <c r="C4" t="s">
        <v>30</v>
      </c>
      <c r="D4" t="s">
        <v>46</v>
      </c>
      <c r="E4">
        <v>5.4333965879999999</v>
      </c>
      <c r="F4">
        <v>4.2583738159999998</v>
      </c>
    </row>
    <row r="5" spans="1:6" x14ac:dyDescent="0.25">
      <c r="A5">
        <v>4</v>
      </c>
      <c r="B5">
        <v>216</v>
      </c>
      <c r="C5" t="s">
        <v>30</v>
      </c>
      <c r="D5" t="s">
        <v>46</v>
      </c>
      <c r="E5">
        <v>1.1445415290000001</v>
      </c>
      <c r="F5">
        <v>-2.1675702590000001</v>
      </c>
    </row>
    <row r="6" spans="1:6" x14ac:dyDescent="0.25">
      <c r="A6">
        <v>5</v>
      </c>
      <c r="B6">
        <v>240</v>
      </c>
      <c r="C6" t="s">
        <v>30</v>
      </c>
      <c r="D6" t="s">
        <v>46</v>
      </c>
      <c r="E6">
        <v>7.6887703610000004</v>
      </c>
      <c r="F6">
        <v>5.4598659700000001</v>
      </c>
    </row>
    <row r="7" spans="1:6" x14ac:dyDescent="0.25">
      <c r="A7">
        <v>6</v>
      </c>
      <c r="B7">
        <v>312</v>
      </c>
      <c r="C7" t="s">
        <v>30</v>
      </c>
      <c r="D7" t="s">
        <v>46</v>
      </c>
      <c r="E7">
        <v>8.7992774879999995</v>
      </c>
      <c r="F7">
        <v>6.2144533620000004</v>
      </c>
    </row>
    <row r="8" spans="1:6" x14ac:dyDescent="0.25">
      <c r="A8">
        <v>7</v>
      </c>
      <c r="B8">
        <v>360</v>
      </c>
      <c r="C8" t="s">
        <v>30</v>
      </c>
      <c r="D8" t="s">
        <v>46</v>
      </c>
      <c r="E8">
        <v>11.123415700000001</v>
      </c>
      <c r="F8">
        <v>8.5826571250000008</v>
      </c>
    </row>
    <row r="9" spans="1:6" x14ac:dyDescent="0.25">
      <c r="A9">
        <v>8</v>
      </c>
      <c r="B9">
        <v>504</v>
      </c>
      <c r="C9" t="s">
        <v>30</v>
      </c>
      <c r="D9" t="s">
        <v>46</v>
      </c>
      <c r="E9">
        <v>5.409360071</v>
      </c>
      <c r="F9">
        <v>1.734850362</v>
      </c>
    </row>
    <row r="10" spans="1:6" x14ac:dyDescent="0.25">
      <c r="A10">
        <v>1</v>
      </c>
      <c r="B10">
        <v>120</v>
      </c>
      <c r="C10" t="s">
        <v>30</v>
      </c>
      <c r="D10" t="s">
        <v>47</v>
      </c>
      <c r="E10">
        <v>-1.8921678790000001</v>
      </c>
      <c r="F10">
        <v>-6.1994519959999996</v>
      </c>
    </row>
    <row r="11" spans="1:6" x14ac:dyDescent="0.25">
      <c r="A11">
        <v>2</v>
      </c>
      <c r="B11">
        <v>144</v>
      </c>
      <c r="C11" t="s">
        <v>30</v>
      </c>
      <c r="D11" t="s">
        <v>47</v>
      </c>
      <c r="E11">
        <v>2.5661956680000002</v>
      </c>
      <c r="F11">
        <v>-0.10867144099999999</v>
      </c>
    </row>
    <row r="12" spans="1:6" x14ac:dyDescent="0.25">
      <c r="A12">
        <v>3</v>
      </c>
      <c r="B12">
        <v>168</v>
      </c>
      <c r="C12" t="s">
        <v>30</v>
      </c>
      <c r="D12" t="s">
        <v>47</v>
      </c>
      <c r="E12">
        <v>-1.5940526020000001</v>
      </c>
      <c r="F12">
        <v>-3.8289903359999999</v>
      </c>
    </row>
    <row r="13" spans="1:6" x14ac:dyDescent="0.25">
      <c r="A13">
        <v>4</v>
      </c>
      <c r="B13">
        <v>216</v>
      </c>
      <c r="C13" t="s">
        <v>30</v>
      </c>
      <c r="D13" t="s">
        <v>47</v>
      </c>
      <c r="E13">
        <v>1.7339247369999999</v>
      </c>
      <c r="F13">
        <v>-0.39507433199999997</v>
      </c>
    </row>
    <row r="14" spans="1:6" x14ac:dyDescent="0.25">
      <c r="A14">
        <v>5</v>
      </c>
      <c r="B14">
        <v>240</v>
      </c>
      <c r="C14" t="s">
        <v>30</v>
      </c>
      <c r="D14" t="s">
        <v>47</v>
      </c>
      <c r="E14">
        <v>-3.610297058</v>
      </c>
      <c r="F14">
        <v>-5.4072948409999997</v>
      </c>
    </row>
    <row r="15" spans="1:6" x14ac:dyDescent="0.25">
      <c r="A15">
        <v>6</v>
      </c>
      <c r="B15">
        <v>312</v>
      </c>
      <c r="C15" t="s">
        <v>30</v>
      </c>
      <c r="D15" t="s">
        <v>47</v>
      </c>
      <c r="E15">
        <v>-0.21726816199999999</v>
      </c>
      <c r="F15">
        <v>-2.529903086</v>
      </c>
    </row>
    <row r="16" spans="1:6" x14ac:dyDescent="0.25">
      <c r="A16">
        <v>7</v>
      </c>
      <c r="B16">
        <v>360</v>
      </c>
      <c r="C16" t="s">
        <v>30</v>
      </c>
      <c r="D16" t="s">
        <v>47</v>
      </c>
      <c r="E16">
        <v>3.7858200000000002</v>
      </c>
      <c r="F16">
        <v>0.88338137400000005</v>
      </c>
    </row>
    <row r="17" spans="1:6" x14ac:dyDescent="0.25">
      <c r="A17">
        <v>8</v>
      </c>
      <c r="B17">
        <v>504</v>
      </c>
      <c r="C17" t="s">
        <v>30</v>
      </c>
      <c r="D17" t="s">
        <v>47</v>
      </c>
      <c r="E17">
        <v>-1.723937863</v>
      </c>
      <c r="F17">
        <v>-5.6739952679999996</v>
      </c>
    </row>
    <row r="18" spans="1:6" x14ac:dyDescent="0.25">
      <c r="A18">
        <v>1</v>
      </c>
      <c r="B18">
        <v>120</v>
      </c>
      <c r="C18" t="s">
        <v>30</v>
      </c>
      <c r="D18" t="s">
        <v>48</v>
      </c>
      <c r="E18">
        <v>7.8677157129999999</v>
      </c>
      <c r="F18">
        <v>3.9374071939999999</v>
      </c>
    </row>
    <row r="19" spans="1:6" x14ac:dyDescent="0.25">
      <c r="A19">
        <v>2</v>
      </c>
      <c r="B19">
        <v>144</v>
      </c>
      <c r="C19" t="s">
        <v>30</v>
      </c>
      <c r="D19" t="s">
        <v>48</v>
      </c>
      <c r="E19">
        <v>6.3284510919999999</v>
      </c>
      <c r="F19">
        <v>4.2261927720000001</v>
      </c>
    </row>
    <row r="20" spans="1:6" x14ac:dyDescent="0.25">
      <c r="A20">
        <v>3</v>
      </c>
      <c r="B20">
        <v>168</v>
      </c>
      <c r="C20" t="s">
        <v>30</v>
      </c>
      <c r="D20" t="s">
        <v>48</v>
      </c>
      <c r="E20">
        <v>8.2829141330000002</v>
      </c>
      <c r="F20">
        <v>7.3582613280000002</v>
      </c>
    </row>
    <row r="21" spans="1:6" x14ac:dyDescent="0.25">
      <c r="A21">
        <v>4</v>
      </c>
      <c r="B21">
        <v>216</v>
      </c>
      <c r="C21" t="s">
        <v>30</v>
      </c>
      <c r="D21" t="s">
        <v>48</v>
      </c>
      <c r="E21">
        <v>4.9910116139999996</v>
      </c>
      <c r="F21">
        <v>4.8017466390000001</v>
      </c>
    </row>
    <row r="22" spans="1:6" x14ac:dyDescent="0.25">
      <c r="A22">
        <v>5</v>
      </c>
      <c r="B22">
        <v>240</v>
      </c>
      <c r="C22" t="s">
        <v>30</v>
      </c>
      <c r="D22" t="s">
        <v>48</v>
      </c>
      <c r="E22">
        <v>6.4262527800000004</v>
      </c>
      <c r="F22">
        <v>5.2665180830000002</v>
      </c>
    </row>
    <row r="23" spans="1:6" x14ac:dyDescent="0.25">
      <c r="A23">
        <v>6</v>
      </c>
      <c r="B23">
        <v>312</v>
      </c>
      <c r="C23" t="s">
        <v>30</v>
      </c>
      <c r="D23" t="s">
        <v>48</v>
      </c>
      <c r="E23">
        <v>4.8919260309999997</v>
      </c>
      <c r="F23">
        <v>3.2911561200000001</v>
      </c>
    </row>
    <row r="24" spans="1:6" x14ac:dyDescent="0.25">
      <c r="A24">
        <v>7</v>
      </c>
      <c r="B24">
        <v>360</v>
      </c>
      <c r="C24" t="s">
        <v>30</v>
      </c>
      <c r="D24" t="s">
        <v>48</v>
      </c>
      <c r="E24">
        <v>6.6526409590000002</v>
      </c>
      <c r="F24">
        <v>3.3822959539999999</v>
      </c>
    </row>
    <row r="25" spans="1:6" x14ac:dyDescent="0.25">
      <c r="A25">
        <v>8</v>
      </c>
      <c r="B25">
        <v>504</v>
      </c>
      <c r="C25" t="s">
        <v>30</v>
      </c>
      <c r="D25" t="s">
        <v>48</v>
      </c>
      <c r="E25">
        <v>2.9547232079999999</v>
      </c>
      <c r="F25">
        <v>1.1619035019999999</v>
      </c>
    </row>
    <row r="26" spans="1:6" x14ac:dyDescent="0.25">
      <c r="A26">
        <v>1</v>
      </c>
      <c r="B26">
        <v>120</v>
      </c>
      <c r="C26" t="s">
        <v>49</v>
      </c>
      <c r="D26" t="s">
        <v>46</v>
      </c>
      <c r="E26">
        <v>7.4172853810000001</v>
      </c>
      <c r="F26">
        <v>3.8939970490000002</v>
      </c>
    </row>
    <row r="27" spans="1:6" x14ac:dyDescent="0.25">
      <c r="A27">
        <v>2</v>
      </c>
      <c r="B27">
        <v>144</v>
      </c>
      <c r="C27" t="s">
        <v>49</v>
      </c>
      <c r="D27" t="s">
        <v>46</v>
      </c>
      <c r="E27">
        <v>11.612751039999999</v>
      </c>
      <c r="F27">
        <v>11.071565980000001</v>
      </c>
    </row>
    <row r="28" spans="1:6" x14ac:dyDescent="0.25">
      <c r="A28">
        <v>3</v>
      </c>
      <c r="B28">
        <v>168</v>
      </c>
      <c r="C28" t="s">
        <v>49</v>
      </c>
      <c r="D28" t="s">
        <v>46</v>
      </c>
      <c r="E28">
        <v>3.112096057</v>
      </c>
      <c r="F28">
        <v>1.7013895619999999</v>
      </c>
    </row>
    <row r="29" spans="1:6" x14ac:dyDescent="0.25">
      <c r="A29">
        <v>4</v>
      </c>
      <c r="B29">
        <v>216</v>
      </c>
      <c r="C29" t="s">
        <v>49</v>
      </c>
      <c r="D29" t="s">
        <v>46</v>
      </c>
      <c r="E29">
        <v>4.1614877589999999</v>
      </c>
      <c r="F29">
        <v>2.5382949859999999</v>
      </c>
    </row>
    <row r="30" spans="1:6" x14ac:dyDescent="0.25">
      <c r="A30">
        <v>5</v>
      </c>
      <c r="B30">
        <v>240</v>
      </c>
      <c r="C30" t="s">
        <v>49</v>
      </c>
      <c r="D30" t="s">
        <v>46</v>
      </c>
      <c r="E30">
        <v>6.2021945970000001</v>
      </c>
      <c r="F30">
        <v>2.861458909</v>
      </c>
    </row>
    <row r="31" spans="1:6" x14ac:dyDescent="0.25">
      <c r="A31">
        <v>6</v>
      </c>
      <c r="B31">
        <v>312</v>
      </c>
      <c r="C31" t="s">
        <v>49</v>
      </c>
      <c r="D31" t="s">
        <v>46</v>
      </c>
      <c r="E31">
        <v>10.52363362</v>
      </c>
      <c r="F31">
        <v>6.334089734</v>
      </c>
    </row>
    <row r="32" spans="1:6" x14ac:dyDescent="0.25">
      <c r="A32">
        <v>7</v>
      </c>
      <c r="B32">
        <v>360</v>
      </c>
      <c r="C32" t="s">
        <v>49</v>
      </c>
      <c r="D32" t="s">
        <v>46</v>
      </c>
      <c r="E32">
        <v>10.90057532</v>
      </c>
      <c r="F32">
        <v>5.224022615</v>
      </c>
    </row>
    <row r="33" spans="1:6" x14ac:dyDescent="0.25">
      <c r="A33">
        <v>8</v>
      </c>
      <c r="B33">
        <v>504</v>
      </c>
      <c r="C33" t="s">
        <v>49</v>
      </c>
      <c r="D33" t="s">
        <v>46</v>
      </c>
      <c r="E33">
        <v>4.009113546</v>
      </c>
      <c r="F33">
        <v>0.41296061000000001</v>
      </c>
    </row>
    <row r="34" spans="1:6" x14ac:dyDescent="0.25">
      <c r="A34">
        <v>1</v>
      </c>
      <c r="B34">
        <v>120</v>
      </c>
      <c r="C34" t="s">
        <v>49</v>
      </c>
      <c r="D34" t="s">
        <v>47</v>
      </c>
      <c r="E34">
        <v>-2.0952064240000001</v>
      </c>
      <c r="F34">
        <v>-3.676965219</v>
      </c>
    </row>
    <row r="35" spans="1:6" x14ac:dyDescent="0.25">
      <c r="A35">
        <v>2</v>
      </c>
      <c r="B35">
        <v>144</v>
      </c>
      <c r="C35" t="s">
        <v>49</v>
      </c>
      <c r="D35" t="s">
        <v>47</v>
      </c>
      <c r="E35">
        <v>4.2805370729999996</v>
      </c>
      <c r="F35">
        <v>3.0843855630000001</v>
      </c>
    </row>
    <row r="36" spans="1:6" x14ac:dyDescent="0.25">
      <c r="A36">
        <v>3</v>
      </c>
      <c r="B36">
        <v>168</v>
      </c>
      <c r="C36" t="s">
        <v>49</v>
      </c>
      <c r="D36" t="s">
        <v>47</v>
      </c>
      <c r="E36">
        <v>0.13618180399999999</v>
      </c>
      <c r="F36">
        <v>-2.8805571049999998</v>
      </c>
    </row>
    <row r="37" spans="1:6" x14ac:dyDescent="0.25">
      <c r="A37">
        <v>4</v>
      </c>
      <c r="B37">
        <v>216</v>
      </c>
      <c r="C37" t="s">
        <v>49</v>
      </c>
      <c r="D37" t="s">
        <v>47</v>
      </c>
      <c r="E37">
        <v>-3.2712749689999998</v>
      </c>
      <c r="F37">
        <v>-4.5228439749999998</v>
      </c>
    </row>
    <row r="38" spans="1:6" x14ac:dyDescent="0.25">
      <c r="A38">
        <v>5</v>
      </c>
      <c r="B38">
        <v>240</v>
      </c>
      <c r="C38" t="s">
        <v>49</v>
      </c>
      <c r="D38" t="s">
        <v>47</v>
      </c>
      <c r="E38">
        <v>-6.8232134459999996</v>
      </c>
      <c r="F38">
        <v>-10.91383707</v>
      </c>
    </row>
    <row r="39" spans="1:6" x14ac:dyDescent="0.25">
      <c r="A39">
        <v>6</v>
      </c>
      <c r="B39">
        <v>312</v>
      </c>
      <c r="C39" t="s">
        <v>49</v>
      </c>
      <c r="D39" t="s">
        <v>47</v>
      </c>
      <c r="E39">
        <v>-0.53392744800000003</v>
      </c>
      <c r="F39">
        <v>-10.161421839999999</v>
      </c>
    </row>
    <row r="40" spans="1:6" x14ac:dyDescent="0.25">
      <c r="A40">
        <v>7</v>
      </c>
      <c r="B40">
        <v>360</v>
      </c>
      <c r="C40" t="s">
        <v>49</v>
      </c>
      <c r="D40" t="s">
        <v>47</v>
      </c>
      <c r="E40">
        <v>0.59231914799999996</v>
      </c>
      <c r="F40">
        <v>-2.0068705709999999</v>
      </c>
    </row>
    <row r="41" spans="1:6" x14ac:dyDescent="0.25">
      <c r="A41">
        <v>8</v>
      </c>
      <c r="B41">
        <v>504</v>
      </c>
      <c r="C41" t="s">
        <v>49</v>
      </c>
      <c r="D41" t="s">
        <v>47</v>
      </c>
      <c r="E41">
        <v>-6.0707366260000004</v>
      </c>
      <c r="F41">
        <v>-8.3534568730000007</v>
      </c>
    </row>
    <row r="42" spans="1:6" x14ac:dyDescent="0.25">
      <c r="A42">
        <v>1</v>
      </c>
      <c r="B42">
        <v>120</v>
      </c>
      <c r="C42" t="s">
        <v>49</v>
      </c>
      <c r="D42" t="s">
        <v>48</v>
      </c>
      <c r="E42">
        <v>0</v>
      </c>
      <c r="F42">
        <v>0</v>
      </c>
    </row>
    <row r="43" spans="1:6" x14ac:dyDescent="0.25">
      <c r="A43">
        <v>2</v>
      </c>
      <c r="B43">
        <v>144</v>
      </c>
      <c r="C43" t="s">
        <v>49</v>
      </c>
      <c r="D43" t="s">
        <v>48</v>
      </c>
      <c r="E43">
        <v>0</v>
      </c>
      <c r="F43">
        <v>0</v>
      </c>
    </row>
    <row r="44" spans="1:6" x14ac:dyDescent="0.25">
      <c r="A44">
        <v>3</v>
      </c>
      <c r="B44">
        <v>168</v>
      </c>
      <c r="C44" t="s">
        <v>49</v>
      </c>
      <c r="D44" t="s">
        <v>48</v>
      </c>
      <c r="E44">
        <v>0</v>
      </c>
      <c r="F44">
        <v>0</v>
      </c>
    </row>
    <row r="45" spans="1:6" x14ac:dyDescent="0.25">
      <c r="A45">
        <v>4</v>
      </c>
      <c r="B45">
        <v>216</v>
      </c>
      <c r="C45" t="s">
        <v>49</v>
      </c>
      <c r="D45" t="s">
        <v>48</v>
      </c>
      <c r="E45">
        <v>0</v>
      </c>
      <c r="F45">
        <v>0</v>
      </c>
    </row>
    <row r="46" spans="1:6" x14ac:dyDescent="0.25">
      <c r="A46">
        <v>5</v>
      </c>
      <c r="B46">
        <v>240</v>
      </c>
      <c r="C46" t="s">
        <v>49</v>
      </c>
      <c r="D46" t="s">
        <v>48</v>
      </c>
      <c r="E46">
        <v>0</v>
      </c>
      <c r="F46">
        <v>0</v>
      </c>
    </row>
    <row r="47" spans="1:6" x14ac:dyDescent="0.25">
      <c r="A47">
        <v>6</v>
      </c>
      <c r="B47">
        <v>312</v>
      </c>
      <c r="C47" t="s">
        <v>49</v>
      </c>
      <c r="D47" t="s">
        <v>48</v>
      </c>
      <c r="E47">
        <v>0</v>
      </c>
      <c r="F47">
        <v>0</v>
      </c>
    </row>
    <row r="48" spans="1:6" x14ac:dyDescent="0.25">
      <c r="A48">
        <v>7</v>
      </c>
      <c r="B48">
        <v>360</v>
      </c>
      <c r="C48" t="s">
        <v>49</v>
      </c>
      <c r="D48" t="s">
        <v>48</v>
      </c>
      <c r="E48">
        <v>0</v>
      </c>
      <c r="F48">
        <v>0</v>
      </c>
    </row>
    <row r="49" spans="1:6" x14ac:dyDescent="0.25">
      <c r="A49">
        <v>8</v>
      </c>
      <c r="B49">
        <v>504</v>
      </c>
      <c r="C49" t="s">
        <v>49</v>
      </c>
      <c r="D49" t="s">
        <v>48</v>
      </c>
      <c r="E49">
        <v>0</v>
      </c>
      <c r="F49">
        <v>0</v>
      </c>
    </row>
    <row r="50" spans="1:6" x14ac:dyDescent="0.25">
      <c r="A50">
        <v>1</v>
      </c>
      <c r="B50">
        <v>120</v>
      </c>
      <c r="C50" t="s">
        <v>50</v>
      </c>
      <c r="D50" t="s">
        <v>46</v>
      </c>
      <c r="E50">
        <v>4.9145177929999999</v>
      </c>
      <c r="F50">
        <v>2.5738019080000001</v>
      </c>
    </row>
    <row r="51" spans="1:6" x14ac:dyDescent="0.25">
      <c r="A51">
        <v>2</v>
      </c>
      <c r="B51">
        <v>144</v>
      </c>
      <c r="C51" t="s">
        <v>50</v>
      </c>
      <c r="D51" t="s">
        <v>46</v>
      </c>
      <c r="E51">
        <v>6.7244832240000001</v>
      </c>
      <c r="F51">
        <v>5.3095328960000003</v>
      </c>
    </row>
    <row r="52" spans="1:6" x14ac:dyDescent="0.25">
      <c r="A52">
        <v>3</v>
      </c>
      <c r="B52">
        <v>168</v>
      </c>
      <c r="C52" t="s">
        <v>50</v>
      </c>
      <c r="D52" t="s">
        <v>46</v>
      </c>
      <c r="E52">
        <v>9.6783211500000004</v>
      </c>
      <c r="F52">
        <v>6.8939670160000004</v>
      </c>
    </row>
    <row r="53" spans="1:6" x14ac:dyDescent="0.25">
      <c r="A53">
        <v>4</v>
      </c>
      <c r="B53">
        <v>216</v>
      </c>
      <c r="C53" t="s">
        <v>50</v>
      </c>
      <c r="D53" t="s">
        <v>46</v>
      </c>
      <c r="E53">
        <v>5.9900458160000003</v>
      </c>
      <c r="F53">
        <v>4.526815225</v>
      </c>
    </row>
    <row r="54" spans="1:6" x14ac:dyDescent="0.25">
      <c r="A54">
        <v>5</v>
      </c>
      <c r="B54">
        <v>240</v>
      </c>
      <c r="C54" t="s">
        <v>50</v>
      </c>
      <c r="D54" t="s">
        <v>46</v>
      </c>
      <c r="E54">
        <v>6.2475189159999998</v>
      </c>
      <c r="F54">
        <v>5.1803282360000003</v>
      </c>
    </row>
    <row r="55" spans="1:6" x14ac:dyDescent="0.25">
      <c r="A55">
        <v>6</v>
      </c>
      <c r="B55">
        <v>312</v>
      </c>
      <c r="C55" t="s">
        <v>50</v>
      </c>
      <c r="D55" t="s">
        <v>46</v>
      </c>
      <c r="E55">
        <v>10.99313572</v>
      </c>
      <c r="F55">
        <v>8.3277577399999991</v>
      </c>
    </row>
    <row r="56" spans="1:6" x14ac:dyDescent="0.25">
      <c r="A56">
        <v>7</v>
      </c>
      <c r="B56">
        <v>360</v>
      </c>
      <c r="C56" t="s">
        <v>50</v>
      </c>
      <c r="D56" t="s">
        <v>46</v>
      </c>
      <c r="E56">
        <v>12.862218520000001</v>
      </c>
      <c r="F56">
        <v>12.31886094</v>
      </c>
    </row>
    <row r="57" spans="1:6" x14ac:dyDescent="0.25">
      <c r="A57">
        <v>8</v>
      </c>
      <c r="B57">
        <v>504</v>
      </c>
      <c r="C57" t="s">
        <v>50</v>
      </c>
      <c r="D57" t="s">
        <v>46</v>
      </c>
      <c r="E57">
        <v>12.13805352</v>
      </c>
      <c r="F57">
        <v>10.285985849999999</v>
      </c>
    </row>
    <row r="58" spans="1:6" x14ac:dyDescent="0.25">
      <c r="A58">
        <v>1</v>
      </c>
      <c r="B58">
        <v>120</v>
      </c>
      <c r="C58" t="s">
        <v>50</v>
      </c>
      <c r="D58" t="s">
        <v>47</v>
      </c>
      <c r="E58">
        <v>-3.2881817999999998</v>
      </c>
      <c r="F58">
        <v>-5.0949380849999999</v>
      </c>
    </row>
    <row r="59" spans="1:6" x14ac:dyDescent="0.25">
      <c r="A59">
        <v>2</v>
      </c>
      <c r="B59">
        <v>144</v>
      </c>
      <c r="C59" t="s">
        <v>50</v>
      </c>
      <c r="D59" t="s">
        <v>47</v>
      </c>
      <c r="E59">
        <v>-1.6289973609999999</v>
      </c>
      <c r="F59">
        <v>-4.0436777810000004</v>
      </c>
    </row>
    <row r="60" spans="1:6" x14ac:dyDescent="0.25">
      <c r="A60">
        <v>3</v>
      </c>
      <c r="B60">
        <v>168</v>
      </c>
      <c r="C60" t="s">
        <v>50</v>
      </c>
      <c r="D60" t="s">
        <v>47</v>
      </c>
      <c r="E60">
        <v>-0.58895931800000001</v>
      </c>
      <c r="F60">
        <v>-4.1191670509999998</v>
      </c>
    </row>
    <row r="61" spans="1:6" x14ac:dyDescent="0.25">
      <c r="A61">
        <v>4</v>
      </c>
      <c r="B61">
        <v>216</v>
      </c>
      <c r="C61" t="s">
        <v>50</v>
      </c>
      <c r="D61" t="s">
        <v>47</v>
      </c>
      <c r="E61">
        <v>-1.912619788</v>
      </c>
      <c r="F61">
        <v>-3.9408013789999998</v>
      </c>
    </row>
    <row r="62" spans="1:6" x14ac:dyDescent="0.25">
      <c r="A62">
        <v>5</v>
      </c>
      <c r="B62">
        <v>240</v>
      </c>
      <c r="C62" t="s">
        <v>50</v>
      </c>
      <c r="D62" t="s">
        <v>47</v>
      </c>
      <c r="E62">
        <v>-6.7146549740000001</v>
      </c>
      <c r="F62">
        <v>-8.3314098370000007</v>
      </c>
    </row>
    <row r="63" spans="1:6" x14ac:dyDescent="0.25">
      <c r="A63">
        <v>6</v>
      </c>
      <c r="B63">
        <v>312</v>
      </c>
      <c r="C63" t="s">
        <v>50</v>
      </c>
      <c r="D63" t="s">
        <v>47</v>
      </c>
      <c r="E63">
        <v>1.7463515329999999</v>
      </c>
      <c r="F63">
        <v>-1.3766928709999999</v>
      </c>
    </row>
    <row r="64" spans="1:6" x14ac:dyDescent="0.25">
      <c r="A64">
        <v>7</v>
      </c>
      <c r="B64">
        <v>360</v>
      </c>
      <c r="C64" t="s">
        <v>50</v>
      </c>
      <c r="D64" t="s">
        <v>47</v>
      </c>
      <c r="E64">
        <v>3.2014932599999999</v>
      </c>
      <c r="F64">
        <v>1.839023136</v>
      </c>
    </row>
    <row r="65" spans="1:6" x14ac:dyDescent="0.25">
      <c r="A65">
        <v>8</v>
      </c>
      <c r="B65">
        <v>504</v>
      </c>
      <c r="C65" t="s">
        <v>50</v>
      </c>
      <c r="D65" t="s">
        <v>47</v>
      </c>
      <c r="E65">
        <v>4.0294411370000001</v>
      </c>
      <c r="F65">
        <v>2.8114083569999999</v>
      </c>
    </row>
    <row r="66" spans="1:6" x14ac:dyDescent="0.25">
      <c r="A66">
        <v>1</v>
      </c>
      <c r="B66">
        <v>120</v>
      </c>
      <c r="C66" t="s">
        <v>50</v>
      </c>
      <c r="D66" t="s">
        <v>48</v>
      </c>
      <c r="E66">
        <v>0</v>
      </c>
      <c r="F66">
        <v>0</v>
      </c>
    </row>
    <row r="67" spans="1:6" x14ac:dyDescent="0.25">
      <c r="A67">
        <v>2</v>
      </c>
      <c r="B67">
        <v>144</v>
      </c>
      <c r="C67" t="s">
        <v>50</v>
      </c>
      <c r="D67" t="s">
        <v>48</v>
      </c>
      <c r="E67">
        <v>0</v>
      </c>
      <c r="F67">
        <v>0</v>
      </c>
    </row>
    <row r="68" spans="1:6" x14ac:dyDescent="0.25">
      <c r="A68">
        <v>3</v>
      </c>
      <c r="B68">
        <v>168</v>
      </c>
      <c r="C68" t="s">
        <v>50</v>
      </c>
      <c r="D68" t="s">
        <v>48</v>
      </c>
      <c r="E68">
        <v>0</v>
      </c>
      <c r="F68">
        <v>0</v>
      </c>
    </row>
    <row r="69" spans="1:6" x14ac:dyDescent="0.25">
      <c r="A69">
        <v>4</v>
      </c>
      <c r="B69">
        <v>216</v>
      </c>
      <c r="C69" t="s">
        <v>50</v>
      </c>
      <c r="D69" t="s">
        <v>48</v>
      </c>
      <c r="E69">
        <v>0</v>
      </c>
      <c r="F69">
        <v>0</v>
      </c>
    </row>
    <row r="70" spans="1:6" x14ac:dyDescent="0.25">
      <c r="A70">
        <v>5</v>
      </c>
      <c r="B70">
        <v>240</v>
      </c>
      <c r="C70" t="s">
        <v>50</v>
      </c>
      <c r="D70" t="s">
        <v>48</v>
      </c>
      <c r="E70">
        <v>0</v>
      </c>
      <c r="F70">
        <v>0</v>
      </c>
    </row>
    <row r="71" spans="1:6" x14ac:dyDescent="0.25">
      <c r="A71">
        <v>6</v>
      </c>
      <c r="B71">
        <v>312</v>
      </c>
      <c r="C71" t="s">
        <v>50</v>
      </c>
      <c r="D71" t="s">
        <v>48</v>
      </c>
      <c r="E71">
        <v>0</v>
      </c>
      <c r="F71">
        <v>0</v>
      </c>
    </row>
    <row r="72" spans="1:6" x14ac:dyDescent="0.25">
      <c r="A72">
        <v>7</v>
      </c>
      <c r="B72">
        <v>360</v>
      </c>
      <c r="C72" t="s">
        <v>50</v>
      </c>
      <c r="D72" t="s">
        <v>48</v>
      </c>
      <c r="E72">
        <v>0</v>
      </c>
      <c r="F72">
        <v>0</v>
      </c>
    </row>
    <row r="73" spans="1:6" x14ac:dyDescent="0.25">
      <c r="A73">
        <v>8</v>
      </c>
      <c r="B73">
        <v>504</v>
      </c>
      <c r="C73" t="s">
        <v>50</v>
      </c>
      <c r="D73" t="s">
        <v>48</v>
      </c>
      <c r="E73">
        <v>0</v>
      </c>
      <c r="F7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Analysis_1</vt:lpstr>
      <vt:lpstr>GeneExpressionData_2heatmap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SilverStone</dc:creator>
  <cp:lastModifiedBy>Jorge Luis Cuamatzi</cp:lastModifiedBy>
  <dcterms:created xsi:type="dcterms:W3CDTF">2023-08-25T18:16:26Z</dcterms:created>
  <dcterms:modified xsi:type="dcterms:W3CDTF">2023-11-10T17:04:13Z</dcterms:modified>
</cp:coreProperties>
</file>