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rStone\Dropbox\ShraredWithJorge\Paper_manuscript\20231027_PaperToInternationalMicrobiology\USMA_H2O2_Adaptation\04_USMA_Data_Growth_qPCR_Infection\Figure2\"/>
    </mc:Choice>
  </mc:AlternateContent>
  <xr:revisionPtr revIDLastSave="0" documentId="13_ncr:1_{78D5DA3F-F508-47A2-A696-0BC0B6DE5199}" xr6:coauthVersionLast="47" xr6:coauthVersionMax="47" xr10:uidLastSave="{00000000-0000-0000-0000-000000000000}"/>
  <bookViews>
    <workbookView xWindow="-120" yWindow="-120" windowWidth="29040" windowHeight="15720" activeTab="1" xr2:uid="{06FAAF3D-9828-4322-93D7-7CC4AAE6A5C9}"/>
  </bookViews>
  <sheets>
    <sheet name="Ct_Data" sheetId="2" r:id="rId1"/>
    <sheet name="Fold_Chang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2" l="1"/>
  <c r="O13" i="2"/>
  <c r="O11" i="2"/>
  <c r="S11" i="2" s="1"/>
  <c r="K14" i="2"/>
  <c r="K13" i="2"/>
  <c r="K11" i="2"/>
  <c r="L11" i="2"/>
  <c r="L10" i="2"/>
  <c r="K10" i="2"/>
  <c r="O10" i="2" s="1"/>
  <c r="M20" i="2"/>
  <c r="Q20" i="2" s="1"/>
  <c r="L20" i="2"/>
  <c r="P20" i="2" s="1"/>
  <c r="K20" i="2"/>
  <c r="O20" i="2" s="1"/>
  <c r="M19" i="2"/>
  <c r="Q19" i="2" s="1"/>
  <c r="L19" i="2"/>
  <c r="P19" i="2" s="1"/>
  <c r="K19" i="2"/>
  <c r="O19" i="2" s="1"/>
  <c r="M17" i="2"/>
  <c r="Q17" i="2" s="1"/>
  <c r="L17" i="2"/>
  <c r="P17" i="2" s="1"/>
  <c r="K17" i="2"/>
  <c r="O17" i="2" s="1"/>
  <c r="M16" i="2"/>
  <c r="Q16" i="2" s="1"/>
  <c r="L16" i="2"/>
  <c r="P16" i="2" s="1"/>
  <c r="T16" i="2" s="1"/>
  <c r="K16" i="2"/>
  <c r="O16" i="2" s="1"/>
  <c r="M14" i="2"/>
  <c r="Q14" i="2" s="1"/>
  <c r="L14" i="2"/>
  <c r="P14" i="2" s="1"/>
  <c r="M13" i="2"/>
  <c r="Q13" i="2" s="1"/>
  <c r="L13" i="2"/>
  <c r="P13" i="2" s="1"/>
  <c r="M11" i="2"/>
  <c r="Q11" i="2" s="1"/>
  <c r="P11" i="2"/>
  <c r="T11" i="2" s="1"/>
  <c r="M10" i="2"/>
  <c r="Q10" i="2" s="1"/>
  <c r="P10" i="2"/>
  <c r="S17" i="2" l="1"/>
  <c r="T10" i="2"/>
  <c r="S16" i="2"/>
  <c r="S10" i="2"/>
  <c r="U11" i="2"/>
  <c r="U17" i="2"/>
  <c r="U16" i="2"/>
  <c r="U10" i="2"/>
  <c r="T17" i="2"/>
</calcChain>
</file>

<file path=xl/sharedStrings.xml><?xml version="1.0" encoding="utf-8"?>
<sst xmlns="http://schemas.openxmlformats.org/spreadsheetml/2006/main" count="137" uniqueCount="31">
  <si>
    <t>SG200</t>
  </si>
  <si>
    <t>Catalase</t>
  </si>
  <si>
    <t>0 mM</t>
  </si>
  <si>
    <t>10 mM</t>
  </si>
  <si>
    <t>Strain</t>
  </si>
  <si>
    <t>Gene</t>
  </si>
  <si>
    <t>Condition</t>
  </si>
  <si>
    <t>Time</t>
  </si>
  <si>
    <t>180min</t>
  </si>
  <si>
    <t>FoldChange</t>
  </si>
  <si>
    <t>[H2O2]</t>
  </si>
  <si>
    <t>0'</t>
  </si>
  <si>
    <t>elF2B</t>
  </si>
  <si>
    <t>180'</t>
  </si>
  <si>
    <t>Target =</t>
  </si>
  <si>
    <t>E =</t>
  </si>
  <si>
    <t>Ref =</t>
  </si>
  <si>
    <t>Control =</t>
  </si>
  <si>
    <t>0 mM - 0'</t>
  </si>
  <si>
    <t>Sample =</t>
  </si>
  <si>
    <t>0 mM - 180'</t>
  </si>
  <si>
    <t>10 mM - 180'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</si>
  <si>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Ct (control - sample)</t>
    </r>
  </si>
  <si>
    <r>
      <t>E^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Ct</t>
    </r>
  </si>
  <si>
    <t>Control</t>
  </si>
  <si>
    <t>Sample</t>
  </si>
  <si>
    <t>Ct-R1</t>
  </si>
  <si>
    <t>Ct-R2</t>
  </si>
  <si>
    <t>Ct-R3</t>
  </si>
  <si>
    <t>Efficiency values</t>
  </si>
  <si>
    <t>UmH2O2-R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</si>
</sst>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6" xfId="0" applyNumberFormat="1" applyBorder="1" applyAlignment="1">
      <alignment horizontal="center"/>
    </xf>
    <xf numFmtId="0" fontId="0" fillId="0" borderId="7" xfId="0" applyBorder="1"/>
    <xf numFmtId="2" fontId="0" fillId="0" borderId="8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6" fillId="2" borderId="0" xfId="0" applyFont="1" applyFill="1"/>
    <xf numFmtId="2" fontId="6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721818</xdr:colOff>
      <xdr:row>0</xdr:row>
      <xdr:rowOff>171450</xdr:rowOff>
    </xdr:from>
    <xdr:to>
      <xdr:col>17</xdr:col>
      <xdr:colOff>9966</xdr:colOff>
      <xdr:row>5</xdr:row>
      <xdr:rowOff>152475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3">
              <a:extLst>
                <a:ext uri="{FF2B5EF4-FFF2-40B4-BE49-F238E27FC236}">
                  <a16:creationId xmlns:a16="http://schemas.microsoft.com/office/drawing/2014/main" id="{8ABD7620-F7FE-4508-91ED-CD598F74A85C}"/>
                </a:ext>
              </a:extLst>
            </xdr:cNvPr>
            <xdr:cNvSpPr txBox="1"/>
          </xdr:nvSpPr>
          <xdr:spPr>
            <a:xfrm>
              <a:off x="12027993" y="3800475"/>
              <a:ext cx="3326748" cy="9335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2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𝑡𝑎𝑟𝑔𝑒𝑡</m:t>
                                </m:r>
                              </m:sub>
                            </m:sSub>
                          </m:e>
                          <m:sup>
                            <m:r>
                              <a:rPr lang="en-US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𝐶𝑡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𝑡𝑎𝑟𝑔𝑒𝑡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2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𝑟𝑒𝑓</m:t>
                                </m:r>
                              </m:sub>
                            </m:sSub>
                          </m:e>
                          <m:sup>
                            <m:r>
                              <a:rPr lang="en-US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𝐶𝑡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𝑟𝑒𝑓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2" name="CuadroTexto 13">
              <a:extLst>
                <a:ext uri="{FF2B5EF4-FFF2-40B4-BE49-F238E27FC236}">
                  <a16:creationId xmlns:a16="http://schemas.microsoft.com/office/drawing/2014/main" id="{8ABD7620-F7FE-4508-91ED-CD598F74A85C}"/>
                </a:ext>
              </a:extLst>
            </xdr:cNvPr>
            <xdr:cNvSpPr txBox="1"/>
          </xdr:nvSpPr>
          <xdr:spPr>
            <a:xfrm>
              <a:off x="12027993" y="3800475"/>
              <a:ext cx="3326748" cy="9335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i="0">
                  <a:latin typeface="Cambria Math" panose="02040503050406030204" pitchFamily="18" charset="0"/>
                </a:rPr>
                <a:t>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𝑡𝑎𝑟𝑔𝑒𝑡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n-US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𝐶𝑡 𝑡𝑎𝑟𝑔𝑒𝑡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𝑟𝑒𝑓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n-US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𝐶𝑡 𝑟𝑒𝑓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2400"/>
            </a:p>
          </xdr:txBody>
        </xdr:sp>
      </mc:Fallback>
    </mc:AlternateContent>
    <xdr:clientData/>
  </xdr:twoCellAnchor>
  <xdr:twoCellAnchor>
    <xdr:from>
      <xdr:col>12</xdr:col>
      <xdr:colOff>476250</xdr:colOff>
      <xdr:row>1</xdr:row>
      <xdr:rowOff>144810</xdr:rowOff>
    </xdr:from>
    <xdr:to>
      <xdr:col>14</xdr:col>
      <xdr:colOff>12209</xdr:colOff>
      <xdr:row>4</xdr:row>
      <xdr:rowOff>96530</xdr:rowOff>
    </xdr:to>
    <xdr:sp macro="" textlink="">
      <xdr:nvSpPr>
        <xdr:cNvPr id="3" name="CuadroTexto 14">
          <a:extLst>
            <a:ext uri="{FF2B5EF4-FFF2-40B4-BE49-F238E27FC236}">
              <a16:creationId xmlns:a16="http://schemas.microsoft.com/office/drawing/2014/main" id="{03A1DAED-189E-4640-89F8-07C4249A8D02}"/>
            </a:ext>
          </a:extLst>
        </xdr:cNvPr>
        <xdr:cNvSpPr txBox="1"/>
      </xdr:nvSpPr>
      <xdr:spPr>
        <a:xfrm>
          <a:off x="10601325" y="3964335"/>
          <a:ext cx="1479059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 b="1"/>
            <a:t>Method:</a:t>
          </a:r>
        </a:p>
      </xdr:txBody>
    </xdr:sp>
    <xdr:clientData/>
  </xdr:twoCellAnchor>
  <xdr:twoCellAnchor>
    <xdr:from>
      <xdr:col>17</xdr:col>
      <xdr:colOff>219075</xdr:colOff>
      <xdr:row>0</xdr:row>
      <xdr:rowOff>76200</xdr:rowOff>
    </xdr:from>
    <xdr:to>
      <xdr:col>20</xdr:col>
      <xdr:colOff>592329</xdr:colOff>
      <xdr:row>2</xdr:row>
      <xdr:rowOff>64532</xdr:rowOff>
    </xdr:to>
    <xdr:sp macro="" textlink="">
      <xdr:nvSpPr>
        <xdr:cNvPr id="4" name="CuadroTexto 22">
          <a:extLst>
            <a:ext uri="{FF2B5EF4-FFF2-40B4-BE49-F238E27FC236}">
              <a16:creationId xmlns:a16="http://schemas.microsoft.com/office/drawing/2014/main" id="{2B5124CC-8EAF-4588-9271-127D0AA7992C}"/>
            </a:ext>
          </a:extLst>
        </xdr:cNvPr>
        <xdr:cNvSpPr txBox="1"/>
      </xdr:nvSpPr>
      <xdr:spPr>
        <a:xfrm>
          <a:off x="15563850" y="3705225"/>
          <a:ext cx="265925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>
              <a:latin typeface="Symbol" panose="05050102010706020507" pitchFamily="18" charset="2"/>
            </a:rPr>
            <a:t>D</a:t>
          </a:r>
          <a:r>
            <a:rPr lang="es-MX"/>
            <a:t>Ct</a:t>
          </a:r>
          <a:r>
            <a:rPr lang="es-MX" baseline="-25000"/>
            <a:t>target</a:t>
          </a:r>
          <a:r>
            <a:rPr lang="es-MX"/>
            <a:t> = Ct</a:t>
          </a:r>
          <a:r>
            <a:rPr lang="es-MX" baseline="-25000"/>
            <a:t>Control</a:t>
          </a:r>
          <a:r>
            <a:rPr lang="es-MX"/>
            <a:t> – Ct</a:t>
          </a:r>
          <a:r>
            <a:rPr lang="es-MX" baseline="-25000"/>
            <a:t>Sample</a:t>
          </a:r>
          <a:endParaRPr lang="en-US" baseline="-25000"/>
        </a:p>
      </xdr:txBody>
    </xdr:sp>
    <xdr:clientData/>
  </xdr:twoCellAnchor>
  <xdr:twoCellAnchor>
    <xdr:from>
      <xdr:col>17</xdr:col>
      <xdr:colOff>288086</xdr:colOff>
      <xdr:row>3</xdr:row>
      <xdr:rowOff>109268</xdr:rowOff>
    </xdr:from>
    <xdr:to>
      <xdr:col>20</xdr:col>
      <xdr:colOff>465324</xdr:colOff>
      <xdr:row>5</xdr:row>
      <xdr:rowOff>97600</xdr:rowOff>
    </xdr:to>
    <xdr:sp macro="" textlink="">
      <xdr:nvSpPr>
        <xdr:cNvPr id="5" name="CuadroTexto 24">
          <a:extLst>
            <a:ext uri="{FF2B5EF4-FFF2-40B4-BE49-F238E27FC236}">
              <a16:creationId xmlns:a16="http://schemas.microsoft.com/office/drawing/2014/main" id="{A78BE9F5-FD63-4438-BE33-87CEB2E6A6A4}"/>
            </a:ext>
          </a:extLst>
        </xdr:cNvPr>
        <xdr:cNvSpPr txBox="1"/>
      </xdr:nvSpPr>
      <xdr:spPr>
        <a:xfrm>
          <a:off x="15632861" y="4309793"/>
          <a:ext cx="2463238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>
              <a:latin typeface="Symbol" panose="05050102010706020507" pitchFamily="18" charset="2"/>
            </a:rPr>
            <a:t>D</a:t>
          </a:r>
          <a:r>
            <a:rPr lang="es-MX"/>
            <a:t>Ct</a:t>
          </a:r>
          <a:r>
            <a:rPr lang="es-MX" baseline="-25000"/>
            <a:t>ref</a:t>
          </a:r>
          <a:r>
            <a:rPr lang="es-MX"/>
            <a:t> = Ct</a:t>
          </a:r>
          <a:r>
            <a:rPr lang="es-MX" baseline="-25000"/>
            <a:t>Control</a:t>
          </a:r>
          <a:r>
            <a:rPr lang="es-MX"/>
            <a:t> – Ct</a:t>
          </a:r>
          <a:r>
            <a:rPr lang="es-MX" baseline="-25000"/>
            <a:t>Sample</a:t>
          </a:r>
          <a:endParaRPr lang="en-US" baseline="-250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82EA-9E2D-46C1-A58D-886EB2A4543C}">
  <dimension ref="B1:U20"/>
  <sheetViews>
    <sheetView zoomScaleNormal="100" workbookViewId="0">
      <selection activeCell="B21" sqref="B21"/>
    </sheetView>
  </sheetViews>
  <sheetFormatPr baseColWidth="10" defaultRowHeight="15"/>
  <cols>
    <col min="11" max="11" width="20.5703125" customWidth="1"/>
    <col min="12" max="12" width="17" customWidth="1"/>
    <col min="13" max="13" width="17.7109375" customWidth="1"/>
    <col min="15" max="15" width="16.85546875" bestFit="1" customWidth="1"/>
    <col min="16" max="16" width="16.7109375" bestFit="1" customWidth="1"/>
    <col min="17" max="17" width="15.5703125" bestFit="1" customWidth="1"/>
  </cols>
  <sheetData>
    <row r="1" spans="2:21">
      <c r="L1" s="12" t="s">
        <v>29</v>
      </c>
    </row>
    <row r="2" spans="2:21">
      <c r="I2" t="s">
        <v>14</v>
      </c>
      <c r="J2" t="s">
        <v>1</v>
      </c>
      <c r="K2" s="8" t="s">
        <v>15</v>
      </c>
      <c r="L2">
        <v>1.86</v>
      </c>
    </row>
    <row r="3" spans="2:21">
      <c r="I3" t="s">
        <v>16</v>
      </c>
      <c r="J3" t="s">
        <v>12</v>
      </c>
      <c r="K3" s="8" t="s">
        <v>15</v>
      </c>
      <c r="L3">
        <v>2.11</v>
      </c>
    </row>
    <row r="4" spans="2:21">
      <c r="K4" s="8"/>
    </row>
    <row r="5" spans="2:21">
      <c r="I5" t="s">
        <v>17</v>
      </c>
      <c r="J5" t="s">
        <v>18</v>
      </c>
      <c r="K5" s="8"/>
    </row>
    <row r="6" spans="2:21">
      <c r="I6" t="s">
        <v>19</v>
      </c>
      <c r="J6" t="s">
        <v>20</v>
      </c>
      <c r="K6" s="8"/>
    </row>
    <row r="7" spans="2:21">
      <c r="I7" t="s">
        <v>19</v>
      </c>
      <c r="J7" t="s">
        <v>21</v>
      </c>
      <c r="K7" s="8"/>
    </row>
    <row r="8" spans="2:21">
      <c r="B8" s="12" t="s">
        <v>4</v>
      </c>
      <c r="C8" s="12" t="s">
        <v>5</v>
      </c>
      <c r="D8" s="12" t="s">
        <v>10</v>
      </c>
      <c r="E8" s="12" t="s">
        <v>7</v>
      </c>
      <c r="F8" s="12" t="s">
        <v>26</v>
      </c>
      <c r="G8" s="12" t="s">
        <v>27</v>
      </c>
      <c r="H8" s="13" t="s">
        <v>28</v>
      </c>
      <c r="I8" s="13" t="s">
        <v>6</v>
      </c>
      <c r="J8" s="6"/>
      <c r="K8" s="14" t="s">
        <v>22</v>
      </c>
      <c r="L8" s="14"/>
      <c r="M8" s="14"/>
      <c r="O8" s="15" t="s">
        <v>23</v>
      </c>
      <c r="P8" s="15"/>
      <c r="Q8" s="15"/>
      <c r="S8" s="15" t="s">
        <v>9</v>
      </c>
      <c r="T8" s="15"/>
      <c r="U8" s="15"/>
    </row>
    <row r="9" spans="2:21">
      <c r="B9" s="3" t="s">
        <v>0</v>
      </c>
      <c r="C9" s="3" t="s">
        <v>1</v>
      </c>
      <c r="D9" s="3" t="s">
        <v>2</v>
      </c>
      <c r="E9" s="3" t="s">
        <v>11</v>
      </c>
      <c r="F9" s="4">
        <v>25.405757904052734</v>
      </c>
      <c r="G9" s="4">
        <v>26.233787536621094</v>
      </c>
      <c r="H9" s="5">
        <v>26.33000373840332</v>
      </c>
      <c r="I9" t="s">
        <v>24</v>
      </c>
      <c r="K9" s="9"/>
    </row>
    <row r="10" spans="2:21">
      <c r="B10" t="s">
        <v>0</v>
      </c>
      <c r="C10" t="s">
        <v>1</v>
      </c>
      <c r="D10" t="s">
        <v>2</v>
      </c>
      <c r="E10" t="s">
        <v>13</v>
      </c>
      <c r="F10" s="5">
        <v>24.947404861450195</v>
      </c>
      <c r="G10" s="5">
        <v>24.572443008422852</v>
      </c>
      <c r="H10" s="5">
        <v>24.543596267700195</v>
      </c>
      <c r="I10" t="s">
        <v>25</v>
      </c>
      <c r="K10" s="9">
        <f>(F9-F10)</f>
        <v>0.45835304260253906</v>
      </c>
      <c r="L10" s="9">
        <f>(G9-G10)</f>
        <v>1.6613445281982422</v>
      </c>
      <c r="M10" s="9">
        <f t="shared" ref="M10" si="0">(H9-H10)</f>
        <v>1.786407470703125</v>
      </c>
      <c r="O10" s="1">
        <f>($L$2)^(K10)</f>
        <v>1.3290217181443085</v>
      </c>
      <c r="P10" s="1">
        <f t="shared" ref="P10:Q11" si="1">($L$2)^(L10)</f>
        <v>2.803844054375908</v>
      </c>
      <c r="Q10" s="1">
        <f t="shared" si="1"/>
        <v>3.030120760915906</v>
      </c>
      <c r="S10" s="1">
        <f>(O10)/O13</f>
        <v>0.50462239086159444</v>
      </c>
      <c r="T10" s="1">
        <f t="shared" ref="T10:U10" si="2">(P10)/P13</f>
        <v>0.33201770847131568</v>
      </c>
      <c r="U10" s="1">
        <f t="shared" si="2"/>
        <v>0.41944858797202</v>
      </c>
    </row>
    <row r="11" spans="2:21">
      <c r="B11" t="s">
        <v>0</v>
      </c>
      <c r="C11" t="s">
        <v>1</v>
      </c>
      <c r="D11" t="s">
        <v>3</v>
      </c>
      <c r="E11" t="s">
        <v>13</v>
      </c>
      <c r="F11" s="5">
        <v>25.222822189331055</v>
      </c>
      <c r="G11" s="5">
        <v>25.097610473632813</v>
      </c>
      <c r="H11" s="5">
        <v>24.844409942626953</v>
      </c>
      <c r="I11" t="s">
        <v>25</v>
      </c>
      <c r="K11" s="9">
        <f>(F9-F11)</f>
        <v>0.18293571472167969</v>
      </c>
      <c r="L11" s="9">
        <f>(G9-G11)</f>
        <v>1.1361770629882813</v>
      </c>
      <c r="M11" s="9">
        <f t="shared" ref="M11" si="3">(H9-H11)</f>
        <v>1.4855937957763672</v>
      </c>
      <c r="O11" s="1">
        <f>($L$2)^(K11)</f>
        <v>1.1202205698925745</v>
      </c>
      <c r="P11" s="1">
        <f t="shared" si="1"/>
        <v>2.0240182560722806</v>
      </c>
      <c r="Q11" s="1">
        <f t="shared" si="1"/>
        <v>2.5141243701561145</v>
      </c>
      <c r="S11" s="1">
        <f>(O11/O14)</f>
        <v>0.38269963354794673</v>
      </c>
      <c r="T11" s="1">
        <f t="shared" ref="T11:U11" si="4">(P11/P14)</f>
        <v>0.1883691274272466</v>
      </c>
      <c r="U11" s="1">
        <f t="shared" si="4"/>
        <v>0.41298561545901324</v>
      </c>
    </row>
    <row r="12" spans="2:21">
      <c r="B12" t="s">
        <v>0</v>
      </c>
      <c r="C12" t="s">
        <v>12</v>
      </c>
      <c r="D12" t="s">
        <v>2</v>
      </c>
      <c r="E12" t="s">
        <v>11</v>
      </c>
      <c r="F12" s="5">
        <v>27.381303787231445</v>
      </c>
      <c r="G12" s="5">
        <v>28.931257247924805</v>
      </c>
      <c r="H12" s="5">
        <v>28.404277801513672</v>
      </c>
      <c r="I12" t="s">
        <v>24</v>
      </c>
    </row>
    <row r="13" spans="2:21">
      <c r="B13" t="s">
        <v>0</v>
      </c>
      <c r="C13" t="s">
        <v>12</v>
      </c>
      <c r="D13" t="s">
        <v>2</v>
      </c>
      <c r="E13" t="s">
        <v>13</v>
      </c>
      <c r="F13" s="5">
        <v>26.084392547607422</v>
      </c>
      <c r="G13" s="5">
        <v>26.073894500732422</v>
      </c>
      <c r="H13" s="5">
        <v>25.756027221679688</v>
      </c>
      <c r="I13" t="s">
        <v>25</v>
      </c>
      <c r="K13" s="9">
        <f>F12-F13</f>
        <v>1.2969112396240234</v>
      </c>
      <c r="L13" s="9">
        <f>G12-G13</f>
        <v>2.8573627471923828</v>
      </c>
      <c r="M13" s="9">
        <f>H12-H13</f>
        <v>2.6482505798339844</v>
      </c>
      <c r="O13" s="1">
        <f>($L$3)^(K13)</f>
        <v>2.6336954962999779</v>
      </c>
      <c r="P13" s="1">
        <f t="shared" ref="P13:Q14" si="5">($L$3)^(L13)</f>
        <v>8.4448629781990778</v>
      </c>
      <c r="Q13" s="1">
        <f t="shared" si="5"/>
        <v>7.2240576027830974</v>
      </c>
    </row>
    <row r="14" spans="2:21">
      <c r="B14" s="6" t="s">
        <v>0</v>
      </c>
      <c r="C14" s="6" t="s">
        <v>12</v>
      </c>
      <c r="D14" s="6" t="s">
        <v>3</v>
      </c>
      <c r="E14" s="6" t="s">
        <v>13</v>
      </c>
      <c r="F14" s="7">
        <v>25.942911148071289</v>
      </c>
      <c r="G14" s="7">
        <v>25.751298904418945</v>
      </c>
      <c r="H14" s="7">
        <v>25.985239028930664</v>
      </c>
      <c r="I14" s="6" t="s">
        <v>25</v>
      </c>
      <c r="J14" s="6"/>
      <c r="K14" s="10">
        <f>F12-F14</f>
        <v>1.4383926391601563</v>
      </c>
      <c r="L14" s="10">
        <f>G12-G14</f>
        <v>3.1799583435058594</v>
      </c>
      <c r="M14" s="10">
        <f>H12-H14</f>
        <v>2.4190387725830078</v>
      </c>
      <c r="N14" s="6"/>
      <c r="O14" s="11">
        <f>($L$3)^(K14)</f>
        <v>2.9271534950456832</v>
      </c>
      <c r="P14" s="11">
        <f t="shared" si="5"/>
        <v>10.744957433929892</v>
      </c>
      <c r="Q14" s="11">
        <f t="shared" si="5"/>
        <v>6.0876802388426743</v>
      </c>
      <c r="R14" s="6"/>
      <c r="S14" s="6"/>
      <c r="T14" s="6"/>
      <c r="U14" s="6"/>
    </row>
    <row r="15" spans="2:21">
      <c r="B15" t="s">
        <v>30</v>
      </c>
      <c r="C15" t="s">
        <v>1</v>
      </c>
      <c r="D15" t="s">
        <v>2</v>
      </c>
      <c r="E15" t="s">
        <v>11</v>
      </c>
      <c r="F15" s="5">
        <v>28.960567474365234</v>
      </c>
      <c r="G15" s="5">
        <v>28.840442657470703</v>
      </c>
      <c r="H15" s="5">
        <v>28.494527816772461</v>
      </c>
      <c r="I15" t="s">
        <v>24</v>
      </c>
    </row>
    <row r="16" spans="2:21">
      <c r="B16" t="s">
        <v>30</v>
      </c>
      <c r="C16" t="s">
        <v>1</v>
      </c>
      <c r="D16" t="s">
        <v>2</v>
      </c>
      <c r="E16" t="s">
        <v>13</v>
      </c>
      <c r="F16" s="5">
        <v>20.931880950927734</v>
      </c>
      <c r="G16" s="5">
        <v>20.467685699462891</v>
      </c>
      <c r="H16" s="5">
        <v>21.152135848999023</v>
      </c>
      <c r="I16" t="s">
        <v>25</v>
      </c>
      <c r="K16" s="9">
        <f>F15-F16</f>
        <v>8.0286865234375</v>
      </c>
      <c r="L16" s="9">
        <f t="shared" ref="L16:M16" si="6">G15-G16</f>
        <v>8.3727569580078125</v>
      </c>
      <c r="M16" s="9">
        <f t="shared" si="6"/>
        <v>7.3423919677734375</v>
      </c>
      <c r="O16" s="1">
        <f>($L$2)^(K16)</f>
        <v>145.82599323511201</v>
      </c>
      <c r="P16" s="1">
        <f t="shared" ref="P16:Q17" si="7">($L$2)^(L16)</f>
        <v>180.53706547369291</v>
      </c>
      <c r="Q16" s="1">
        <f t="shared" si="7"/>
        <v>95.251029168007136</v>
      </c>
      <c r="S16" s="1">
        <f>(O16)/O19</f>
        <v>0.69197902632677344</v>
      </c>
      <c r="T16" s="1">
        <f t="shared" ref="T16:U17" si="8">(P16)/P19</f>
        <v>0.31789246048250541</v>
      </c>
      <c r="U16" s="1">
        <f t="shared" si="8"/>
        <v>0.6636267321575835</v>
      </c>
    </row>
    <row r="17" spans="2:21">
      <c r="B17" t="s">
        <v>30</v>
      </c>
      <c r="C17" t="s">
        <v>1</v>
      </c>
      <c r="D17" t="s">
        <v>3</v>
      </c>
      <c r="E17" t="s">
        <v>13</v>
      </c>
      <c r="F17" s="5">
        <v>18.752973556518555</v>
      </c>
      <c r="G17" s="5">
        <v>18.6521606445312</v>
      </c>
      <c r="H17" s="5">
        <v>18.582183837890625</v>
      </c>
      <c r="I17" t="s">
        <v>25</v>
      </c>
      <c r="K17" s="9">
        <f>F15-F17</f>
        <v>10.20759391784668</v>
      </c>
      <c r="L17" s="9">
        <f>G15-G17</f>
        <v>10.188282012939503</v>
      </c>
      <c r="M17" s="9">
        <f t="shared" ref="M17" si="9">H15-H17</f>
        <v>9.9123439788818359</v>
      </c>
      <c r="O17" s="1">
        <f>($L$2)^(K17)</f>
        <v>563.73979105608078</v>
      </c>
      <c r="P17" s="1">
        <f>($L$2)^(L17)</f>
        <v>557.02396689751936</v>
      </c>
      <c r="Q17" s="1">
        <f t="shared" si="7"/>
        <v>469.35884862379618</v>
      </c>
      <c r="S17" s="1">
        <f>(O17)/O20</f>
        <v>2.9142598148612993</v>
      </c>
      <c r="T17" s="1">
        <f>(P17)/P20</f>
        <v>2.254457137353084</v>
      </c>
      <c r="U17" s="1">
        <f t="shared" si="8"/>
        <v>2.0979168123220462</v>
      </c>
    </row>
    <row r="18" spans="2:21">
      <c r="B18" t="s">
        <v>30</v>
      </c>
      <c r="C18" t="s">
        <v>12</v>
      </c>
      <c r="D18" t="s">
        <v>2</v>
      </c>
      <c r="E18" t="s">
        <v>11</v>
      </c>
      <c r="F18" s="5">
        <v>33.722785949707031</v>
      </c>
      <c r="G18" s="5">
        <v>34.774726867675781</v>
      </c>
      <c r="H18" s="5">
        <v>34.022006988525391</v>
      </c>
      <c r="I18" t="s">
        <v>24</v>
      </c>
    </row>
    <row r="19" spans="2:21">
      <c r="B19" t="s">
        <v>30</v>
      </c>
      <c r="C19" t="s">
        <v>12</v>
      </c>
      <c r="D19" t="s">
        <v>2</v>
      </c>
      <c r="E19" t="s">
        <v>13</v>
      </c>
      <c r="F19" s="5">
        <v>26.556989669799805</v>
      </c>
      <c r="G19" s="5">
        <v>26.281248092651367</v>
      </c>
      <c r="H19" s="5">
        <v>27.3705654144287</v>
      </c>
      <c r="I19" t="s">
        <v>25</v>
      </c>
      <c r="K19" s="9">
        <f>F18-F19</f>
        <v>7.1657962799072266</v>
      </c>
      <c r="L19" s="9">
        <f t="shared" ref="L19:M19" si="10">G18-G19</f>
        <v>8.4934787750244141</v>
      </c>
      <c r="M19" s="9">
        <f t="shared" si="10"/>
        <v>6.6514415740966903</v>
      </c>
      <c r="O19" s="1">
        <f>($L$3)^(K19)</f>
        <v>210.73759129550345</v>
      </c>
      <c r="P19" s="1">
        <f t="shared" ref="P19:Q19" si="11">($L$3)^(L19)</f>
        <v>567.91867664828874</v>
      </c>
      <c r="Q19" s="1">
        <f t="shared" si="11"/>
        <v>143.53103115410519</v>
      </c>
    </row>
    <row r="20" spans="2:21">
      <c r="B20" s="6" t="s">
        <v>30</v>
      </c>
      <c r="C20" s="6" t="s">
        <v>12</v>
      </c>
      <c r="D20" s="6" t="s">
        <v>3</v>
      </c>
      <c r="E20" s="6" t="s">
        <v>13</v>
      </c>
      <c r="F20" s="7">
        <v>26.67167854309082</v>
      </c>
      <c r="G20" s="7">
        <v>27.395875930786133</v>
      </c>
      <c r="H20" s="7">
        <v>26.7761116027832</v>
      </c>
      <c r="I20" s="6" t="s">
        <v>25</v>
      </c>
      <c r="J20" s="6"/>
      <c r="K20" s="10">
        <f>F18-F20</f>
        <v>7.0511074066162109</v>
      </c>
      <c r="L20" s="10">
        <f t="shared" ref="L20:M20" si="12">G18-G20</f>
        <v>7.3788509368896484</v>
      </c>
      <c r="M20" s="10">
        <f t="shared" si="12"/>
        <v>7.2458953857421911</v>
      </c>
      <c r="N20" s="6"/>
      <c r="O20" s="11">
        <f>($L$3)^(K20)</f>
        <v>193.44184351075484</v>
      </c>
      <c r="P20" s="11">
        <f>($L$3)^(L20)</f>
        <v>247.07676081680168</v>
      </c>
      <c r="Q20" s="11">
        <f>($L$3)^(M20)</f>
        <v>223.72614865710224</v>
      </c>
      <c r="R20" s="6"/>
      <c r="S20" s="6"/>
      <c r="T20" s="6"/>
      <c r="U20" s="6"/>
    </row>
  </sheetData>
  <mergeCells count="3">
    <mergeCell ref="K8:M8"/>
    <mergeCell ref="O8:Q8"/>
    <mergeCell ref="S8:U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A41-2782-4389-9727-ED1C495D3A26}">
  <dimension ref="A1:H13"/>
  <sheetViews>
    <sheetView tabSelected="1" workbookViewId="0">
      <selection activeCell="A14" sqref="A14"/>
    </sheetView>
  </sheetViews>
  <sheetFormatPr baseColWidth="10" defaultRowHeight="15"/>
  <sheetData>
    <row r="1" spans="1:8">
      <c r="A1" s="28" t="s">
        <v>4</v>
      </c>
      <c r="B1" s="29" t="s">
        <v>5</v>
      </c>
      <c r="C1" s="28" t="s">
        <v>6</v>
      </c>
      <c r="D1" s="28" t="s">
        <v>7</v>
      </c>
      <c r="E1" s="28" t="s">
        <v>9</v>
      </c>
    </row>
    <row r="2" spans="1:8">
      <c r="A2" s="16" t="s">
        <v>0</v>
      </c>
      <c r="B2" s="17" t="s">
        <v>1</v>
      </c>
      <c r="C2" s="3" t="s">
        <v>2</v>
      </c>
      <c r="D2" s="3" t="s">
        <v>8</v>
      </c>
      <c r="E2" s="18">
        <v>0.50462239086159444</v>
      </c>
      <c r="F2" s="1"/>
      <c r="G2" s="2"/>
      <c r="H2" s="2"/>
    </row>
    <row r="3" spans="1:8">
      <c r="A3" s="19" t="s">
        <v>0</v>
      </c>
      <c r="B3" s="20" t="s">
        <v>1</v>
      </c>
      <c r="C3" s="21" t="s">
        <v>2</v>
      </c>
      <c r="D3" s="21" t="s">
        <v>8</v>
      </c>
      <c r="E3" s="22">
        <v>0.33201770847131568</v>
      </c>
    </row>
    <row r="4" spans="1:8">
      <c r="A4" s="23" t="s">
        <v>0</v>
      </c>
      <c r="B4" s="11" t="s">
        <v>1</v>
      </c>
      <c r="C4" s="6" t="s">
        <v>2</v>
      </c>
      <c r="D4" s="6" t="s">
        <v>8</v>
      </c>
      <c r="E4" s="24">
        <v>0.41944858797202</v>
      </c>
    </row>
    <row r="5" spans="1:8">
      <c r="A5" s="16" t="s">
        <v>0</v>
      </c>
      <c r="B5" s="17" t="s">
        <v>1</v>
      </c>
      <c r="C5" s="3" t="s">
        <v>3</v>
      </c>
      <c r="D5" s="3" t="s">
        <v>8</v>
      </c>
      <c r="E5" s="25">
        <v>0.38269963354794673</v>
      </c>
    </row>
    <row r="6" spans="1:8">
      <c r="A6" s="19" t="s">
        <v>0</v>
      </c>
      <c r="B6" s="20" t="s">
        <v>1</v>
      </c>
      <c r="C6" s="21" t="s">
        <v>3</v>
      </c>
      <c r="D6" s="21" t="s">
        <v>8</v>
      </c>
      <c r="E6" s="26">
        <v>0.1883691274272466</v>
      </c>
    </row>
    <row r="7" spans="1:8">
      <c r="A7" s="23" t="s">
        <v>0</v>
      </c>
      <c r="B7" s="11" t="s">
        <v>1</v>
      </c>
      <c r="C7" s="6" t="s">
        <v>3</v>
      </c>
      <c r="D7" s="6" t="s">
        <v>8</v>
      </c>
      <c r="E7" s="27">
        <v>0.41298561545901324</v>
      </c>
    </row>
    <row r="8" spans="1:8">
      <c r="A8" s="16" t="s">
        <v>30</v>
      </c>
      <c r="B8" s="17" t="s">
        <v>1</v>
      </c>
      <c r="C8" s="3" t="s">
        <v>2</v>
      </c>
      <c r="D8" s="3" t="s">
        <v>8</v>
      </c>
      <c r="E8" s="18">
        <v>0.69197902632677344</v>
      </c>
    </row>
    <row r="9" spans="1:8">
      <c r="A9" s="19" t="s">
        <v>30</v>
      </c>
      <c r="B9" s="20" t="s">
        <v>1</v>
      </c>
      <c r="C9" s="21" t="s">
        <v>2</v>
      </c>
      <c r="D9" s="21" t="s">
        <v>8</v>
      </c>
      <c r="E9" s="22">
        <v>0.31789246048250541</v>
      </c>
    </row>
    <row r="10" spans="1:8">
      <c r="A10" s="23" t="s">
        <v>30</v>
      </c>
      <c r="B10" s="11" t="s">
        <v>1</v>
      </c>
      <c r="C10" s="6" t="s">
        <v>2</v>
      </c>
      <c r="D10" s="6" t="s">
        <v>8</v>
      </c>
      <c r="E10" s="24">
        <v>0.6636267321575835</v>
      </c>
    </row>
    <row r="11" spans="1:8">
      <c r="A11" s="16" t="s">
        <v>30</v>
      </c>
      <c r="B11" s="17" t="s">
        <v>1</v>
      </c>
      <c r="C11" s="3" t="s">
        <v>3</v>
      </c>
      <c r="D11" s="3" t="s">
        <v>8</v>
      </c>
      <c r="E11" s="18">
        <v>2.9142598148612993</v>
      </c>
    </row>
    <row r="12" spans="1:8">
      <c r="A12" s="19" t="s">
        <v>30</v>
      </c>
      <c r="B12" s="20" t="s">
        <v>1</v>
      </c>
      <c r="C12" s="21" t="s">
        <v>3</v>
      </c>
      <c r="D12" s="21" t="s">
        <v>8</v>
      </c>
      <c r="E12" s="22">
        <v>2.254457137353084</v>
      </c>
    </row>
    <row r="13" spans="1:8">
      <c r="A13" s="23" t="s">
        <v>30</v>
      </c>
      <c r="B13" s="11" t="s">
        <v>1</v>
      </c>
      <c r="C13" s="6" t="s">
        <v>3</v>
      </c>
      <c r="D13" s="6" t="s">
        <v>8</v>
      </c>
      <c r="E13" s="24">
        <v>2.0979168123220462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Ct_Data</vt:lpstr>
      <vt:lpstr>Fold_Change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SilverStone</dc:creator>
  <cp:lastModifiedBy>Jorge Luis Cuamatzi</cp:lastModifiedBy>
  <dcterms:created xsi:type="dcterms:W3CDTF">2022-06-03T13:21:51Z</dcterms:created>
  <dcterms:modified xsi:type="dcterms:W3CDTF">2023-11-14T23:43:25Z</dcterms:modified>
</cp:coreProperties>
</file>