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mjo/Downloads/"/>
    </mc:Choice>
  </mc:AlternateContent>
  <xr:revisionPtr revIDLastSave="0" documentId="13_ncr:1_{3FC0034F-0E4A-084F-ABEA-5404C87D863A}" xr6:coauthVersionLast="47" xr6:coauthVersionMax="47" xr10:uidLastSave="{00000000-0000-0000-0000-000000000000}"/>
  <bookViews>
    <workbookView xWindow="0" yWindow="500" windowWidth="51200" windowHeight="28300" activeTab="1" xr2:uid="{49333547-31B8-4D26-9F96-27A51F6D45CC}"/>
  </bookViews>
  <sheets>
    <sheet name="HOURLY-ESTIIMATES" sheetId="1" r:id="rId1"/>
    <sheet name="HOURLY_SEPARATELY" sheetId="2" r:id="rId2"/>
  </sheets>
  <definedNames>
    <definedName name="_xlnm.Print_Area" localSheetId="1">HOURLY_SEPARATELY!$A$1:$AQ$45</definedName>
    <definedName name="_xlnm.Print_Area" localSheetId="0">'HOURLY-ESTIIMATES'!$A$1:$AA$45</definedName>
    <definedName name="_xlnm.Print_Titles" localSheetId="1">HOURLY_SEPARATELY!$1:$8</definedName>
    <definedName name="_xlnm.Print_Titles" localSheetId="0">'HOURLY-ESTIIMATES'!$1:$8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P43" i="2" l="1"/>
  <c r="AP44" i="2" s="1"/>
  <c r="AO43" i="2"/>
  <c r="AO44" i="2" s="1"/>
  <c r="AN43" i="2"/>
  <c r="AN44" i="2" s="1"/>
  <c r="AM43" i="2"/>
  <c r="AM44" i="2" s="1"/>
  <c r="AL43" i="2"/>
  <c r="AL44" i="2" s="1"/>
  <c r="AO42" i="2"/>
  <c r="AN42" i="2"/>
  <c r="AM42" i="2"/>
  <c r="AL42" i="2"/>
  <c r="AP41" i="2"/>
  <c r="AP42" i="2" s="1"/>
  <c r="AO41" i="2"/>
  <c r="AN41" i="2"/>
  <c r="AM41" i="2"/>
  <c r="AL41" i="2"/>
  <c r="AP39" i="2"/>
  <c r="AP40" i="2" s="1"/>
  <c r="AO39" i="2"/>
  <c r="AO40" i="2" s="1"/>
  <c r="AN39" i="2"/>
  <c r="AN40" i="2" s="1"/>
  <c r="AM39" i="2"/>
  <c r="AM40" i="2" s="1"/>
  <c r="AL39" i="2"/>
  <c r="AL40" i="2" s="1"/>
  <c r="AP38" i="2"/>
  <c r="AO38" i="2"/>
  <c r="AP37" i="2"/>
  <c r="AO37" i="2"/>
  <c r="AN37" i="2"/>
  <c r="AN38" i="2" s="1"/>
  <c r="AM37" i="2"/>
  <c r="AM38" i="2" s="1"/>
  <c r="AL37" i="2"/>
  <c r="AL38" i="2" s="1"/>
  <c r="AM36" i="2"/>
  <c r="AL36" i="2"/>
  <c r="AP35" i="2"/>
  <c r="AP36" i="2" s="1"/>
  <c r="AO35" i="2"/>
  <c r="AO36" i="2" s="1"/>
  <c r="AN35" i="2"/>
  <c r="AN36" i="2" s="1"/>
  <c r="AM35" i="2"/>
  <c r="AL35" i="2"/>
  <c r="AP33" i="2"/>
  <c r="AP34" i="2" s="1"/>
  <c r="AO33" i="2"/>
  <c r="AO34" i="2" s="1"/>
  <c r="AN33" i="2"/>
  <c r="AN34" i="2" s="1"/>
  <c r="AM33" i="2"/>
  <c r="AM34" i="2" s="1"/>
  <c r="AL33" i="2"/>
  <c r="AL34" i="2" s="1"/>
  <c r="AP32" i="2"/>
  <c r="AO32" i="2"/>
  <c r="AN32" i="2"/>
  <c r="AM32" i="2"/>
  <c r="AP31" i="2"/>
  <c r="AO31" i="2"/>
  <c r="AN31" i="2"/>
  <c r="AM31" i="2"/>
  <c r="AL31" i="2"/>
  <c r="AL32" i="2" s="1"/>
  <c r="AP29" i="2"/>
  <c r="AP30" i="2" s="1"/>
  <c r="AO29" i="2"/>
  <c r="AO30" i="2" s="1"/>
  <c r="AN29" i="2"/>
  <c r="AN30" i="2" s="1"/>
  <c r="AM29" i="2"/>
  <c r="AM30" i="2" s="1"/>
  <c r="AL29" i="2"/>
  <c r="AL30" i="2" s="1"/>
  <c r="AP27" i="2"/>
  <c r="AP28" i="2" s="1"/>
  <c r="AO27" i="2"/>
  <c r="AO28" i="2" s="1"/>
  <c r="AN27" i="2"/>
  <c r="AN28" i="2" s="1"/>
  <c r="AM27" i="2"/>
  <c r="AM28" i="2" s="1"/>
  <c r="AL27" i="2"/>
  <c r="AL28" i="2" s="1"/>
  <c r="AO26" i="2"/>
  <c r="AN26" i="2"/>
  <c r="AM26" i="2"/>
  <c r="AL26" i="2"/>
  <c r="AP25" i="2"/>
  <c r="AP26" i="2" s="1"/>
  <c r="AO25" i="2"/>
  <c r="AN25" i="2"/>
  <c r="AM25" i="2"/>
  <c r="AL25" i="2"/>
  <c r="AK43" i="2"/>
  <c r="AK44" i="2" s="1"/>
  <c r="AJ43" i="2"/>
  <c r="AJ44" i="2" s="1"/>
  <c r="AI43" i="2"/>
  <c r="AI44" i="2" s="1"/>
  <c r="AH43" i="2"/>
  <c r="AH44" i="2" s="1"/>
  <c r="AG43" i="2"/>
  <c r="AG44" i="2" s="1"/>
  <c r="AJ42" i="2"/>
  <c r="AI42" i="2"/>
  <c r="AH42" i="2"/>
  <c r="AG42" i="2"/>
  <c r="AK41" i="2"/>
  <c r="AK42" i="2" s="1"/>
  <c r="AJ41" i="2"/>
  <c r="AI41" i="2"/>
  <c r="AH41" i="2"/>
  <c r="AG41" i="2"/>
  <c r="AK39" i="2"/>
  <c r="AK40" i="2" s="1"/>
  <c r="AJ39" i="2"/>
  <c r="AJ40" i="2" s="1"/>
  <c r="AI39" i="2"/>
  <c r="AI40" i="2" s="1"/>
  <c r="AH39" i="2"/>
  <c r="AH40" i="2" s="1"/>
  <c r="AG39" i="2"/>
  <c r="AG40" i="2" s="1"/>
  <c r="AK38" i="2"/>
  <c r="AJ38" i="2"/>
  <c r="AK37" i="2"/>
  <c r="AJ37" i="2"/>
  <c r="AI37" i="2"/>
  <c r="AI38" i="2" s="1"/>
  <c r="AH37" i="2"/>
  <c r="AH38" i="2" s="1"/>
  <c r="AG37" i="2"/>
  <c r="AG38" i="2" s="1"/>
  <c r="AH36" i="2"/>
  <c r="AG36" i="2"/>
  <c r="AK35" i="2"/>
  <c r="AK36" i="2" s="1"/>
  <c r="AJ35" i="2"/>
  <c r="AJ36" i="2" s="1"/>
  <c r="AI35" i="2"/>
  <c r="AI36" i="2" s="1"/>
  <c r="AH35" i="2"/>
  <c r="AG35" i="2"/>
  <c r="AK33" i="2"/>
  <c r="AK34" i="2" s="1"/>
  <c r="AJ33" i="2"/>
  <c r="AJ34" i="2" s="1"/>
  <c r="AI33" i="2"/>
  <c r="AI34" i="2" s="1"/>
  <c r="AH33" i="2"/>
  <c r="AH34" i="2" s="1"/>
  <c r="AG33" i="2"/>
  <c r="AG34" i="2" s="1"/>
  <c r="AK32" i="2"/>
  <c r="AJ32" i="2"/>
  <c r="AI32" i="2"/>
  <c r="AH32" i="2"/>
  <c r="AK31" i="2"/>
  <c r="AJ31" i="2"/>
  <c r="AI31" i="2"/>
  <c r="AH31" i="2"/>
  <c r="AG31" i="2"/>
  <c r="AG32" i="2" s="1"/>
  <c r="AK29" i="2"/>
  <c r="AK30" i="2" s="1"/>
  <c r="AJ29" i="2"/>
  <c r="AJ30" i="2" s="1"/>
  <c r="AI29" i="2"/>
  <c r="AI30" i="2" s="1"/>
  <c r="AH29" i="2"/>
  <c r="AH30" i="2" s="1"/>
  <c r="AG29" i="2"/>
  <c r="AG30" i="2" s="1"/>
  <c r="AK27" i="2"/>
  <c r="AK28" i="2" s="1"/>
  <c r="AJ27" i="2"/>
  <c r="AJ28" i="2" s="1"/>
  <c r="AI27" i="2"/>
  <c r="AI28" i="2" s="1"/>
  <c r="AH27" i="2"/>
  <c r="AH28" i="2" s="1"/>
  <c r="AG27" i="2"/>
  <c r="AG28" i="2" s="1"/>
  <c r="AJ26" i="2"/>
  <c r="AI26" i="2"/>
  <c r="AH26" i="2"/>
  <c r="AG26" i="2"/>
  <c r="AK25" i="2"/>
  <c r="AK26" i="2" s="1"/>
  <c r="AJ25" i="2"/>
  <c r="AI25" i="2"/>
  <c r="AH25" i="2"/>
  <c r="AG25" i="2"/>
  <c r="AF43" i="2"/>
  <c r="AF44" i="2" s="1"/>
  <c r="AE43" i="2"/>
  <c r="AE44" i="2" s="1"/>
  <c r="AD43" i="2"/>
  <c r="AD44" i="2" s="1"/>
  <c r="AC43" i="2"/>
  <c r="AC44" i="2" s="1"/>
  <c r="AB43" i="2"/>
  <c r="AB44" i="2" s="1"/>
  <c r="AE42" i="2"/>
  <c r="AD42" i="2"/>
  <c r="AC42" i="2"/>
  <c r="AB42" i="2"/>
  <c r="AF41" i="2"/>
  <c r="AF42" i="2" s="1"/>
  <c r="AE41" i="2"/>
  <c r="AD41" i="2"/>
  <c r="AC41" i="2"/>
  <c r="AB41" i="2"/>
  <c r="AF39" i="2"/>
  <c r="AF40" i="2" s="1"/>
  <c r="AE39" i="2"/>
  <c r="AE40" i="2" s="1"/>
  <c r="AD39" i="2"/>
  <c r="AD40" i="2" s="1"/>
  <c r="AC39" i="2"/>
  <c r="AC40" i="2" s="1"/>
  <c r="AB39" i="2"/>
  <c r="AB40" i="2" s="1"/>
  <c r="AF38" i="2"/>
  <c r="AE38" i="2"/>
  <c r="AF37" i="2"/>
  <c r="AE37" i="2"/>
  <c r="AD37" i="2"/>
  <c r="AD38" i="2" s="1"/>
  <c r="AC37" i="2"/>
  <c r="AC38" i="2" s="1"/>
  <c r="AB37" i="2"/>
  <c r="AB38" i="2" s="1"/>
  <c r="AC36" i="2"/>
  <c r="AB36" i="2"/>
  <c r="AF35" i="2"/>
  <c r="AF36" i="2" s="1"/>
  <c r="AE35" i="2"/>
  <c r="AE36" i="2" s="1"/>
  <c r="AD35" i="2"/>
  <c r="AD36" i="2" s="1"/>
  <c r="AC35" i="2"/>
  <c r="AB35" i="2"/>
  <c r="AF33" i="2"/>
  <c r="AF34" i="2" s="1"/>
  <c r="AE33" i="2"/>
  <c r="AE34" i="2" s="1"/>
  <c r="AD33" i="2"/>
  <c r="AD34" i="2" s="1"/>
  <c r="AC33" i="2"/>
  <c r="AC34" i="2" s="1"/>
  <c r="AB33" i="2"/>
  <c r="AB34" i="2" s="1"/>
  <c r="AF32" i="2"/>
  <c r="AE32" i="2"/>
  <c r="AD32" i="2"/>
  <c r="AC32" i="2"/>
  <c r="AF31" i="2"/>
  <c r="AE31" i="2"/>
  <c r="AD31" i="2"/>
  <c r="AC31" i="2"/>
  <c r="AB31" i="2"/>
  <c r="AB32" i="2" s="1"/>
  <c r="AF29" i="2"/>
  <c r="AF30" i="2" s="1"/>
  <c r="AE29" i="2"/>
  <c r="AE30" i="2" s="1"/>
  <c r="AD29" i="2"/>
  <c r="AD30" i="2" s="1"/>
  <c r="AC29" i="2"/>
  <c r="AC30" i="2" s="1"/>
  <c r="AB29" i="2"/>
  <c r="AB30" i="2" s="1"/>
  <c r="AF27" i="2"/>
  <c r="AF28" i="2" s="1"/>
  <c r="AE27" i="2"/>
  <c r="AE28" i="2" s="1"/>
  <c r="AD27" i="2"/>
  <c r="AD28" i="2" s="1"/>
  <c r="AC27" i="2"/>
  <c r="AC28" i="2" s="1"/>
  <c r="AB27" i="2"/>
  <c r="AB28" i="2" s="1"/>
  <c r="AE26" i="2"/>
  <c r="AD26" i="2"/>
  <c r="AC26" i="2"/>
  <c r="AB26" i="2"/>
  <c r="AF25" i="2"/>
  <c r="AF26" i="2" s="1"/>
  <c r="AE25" i="2"/>
  <c r="AD25" i="2"/>
  <c r="AC25" i="2"/>
  <c r="AB25" i="2"/>
  <c r="AA43" i="2"/>
  <c r="AA44" i="2" s="1"/>
  <c r="Z43" i="2"/>
  <c r="Z44" i="2" s="1"/>
  <c r="Y43" i="2"/>
  <c r="Y44" i="2" s="1"/>
  <c r="X43" i="2"/>
  <c r="X44" i="2" s="1"/>
  <c r="W43" i="2"/>
  <c r="W44" i="2" s="1"/>
  <c r="Z42" i="2"/>
  <c r="Y42" i="2"/>
  <c r="X42" i="2"/>
  <c r="W42" i="2"/>
  <c r="AA41" i="2"/>
  <c r="AA42" i="2" s="1"/>
  <c r="Z41" i="2"/>
  <c r="Y41" i="2"/>
  <c r="X41" i="2"/>
  <c r="W41" i="2"/>
  <c r="AA39" i="2"/>
  <c r="AA40" i="2" s="1"/>
  <c r="Z39" i="2"/>
  <c r="Z40" i="2" s="1"/>
  <c r="Y39" i="2"/>
  <c r="Y40" i="2" s="1"/>
  <c r="X39" i="2"/>
  <c r="X40" i="2" s="1"/>
  <c r="W39" i="2"/>
  <c r="W40" i="2" s="1"/>
  <c r="AA38" i="2"/>
  <c r="Z38" i="2"/>
  <c r="AA37" i="2"/>
  <c r="Z37" i="2"/>
  <c r="Y37" i="2"/>
  <c r="Y38" i="2" s="1"/>
  <c r="X37" i="2"/>
  <c r="X38" i="2" s="1"/>
  <c r="W37" i="2"/>
  <c r="W38" i="2" s="1"/>
  <c r="X36" i="2"/>
  <c r="W36" i="2"/>
  <c r="AA35" i="2"/>
  <c r="AA36" i="2" s="1"/>
  <c r="Z35" i="2"/>
  <c r="Z36" i="2" s="1"/>
  <c r="Y35" i="2"/>
  <c r="Y36" i="2" s="1"/>
  <c r="X35" i="2"/>
  <c r="W35" i="2"/>
  <c r="AA33" i="2"/>
  <c r="AA34" i="2" s="1"/>
  <c r="Z33" i="2"/>
  <c r="Z34" i="2" s="1"/>
  <c r="Y33" i="2"/>
  <c r="Y34" i="2" s="1"/>
  <c r="X33" i="2"/>
  <c r="X34" i="2" s="1"/>
  <c r="W33" i="2"/>
  <c r="W34" i="2" s="1"/>
  <c r="AA32" i="2"/>
  <c r="Z32" i="2"/>
  <c r="Y32" i="2"/>
  <c r="X32" i="2"/>
  <c r="AA31" i="2"/>
  <c r="Z31" i="2"/>
  <c r="Y31" i="2"/>
  <c r="X31" i="2"/>
  <c r="W31" i="2"/>
  <c r="W32" i="2" s="1"/>
  <c r="AA29" i="2"/>
  <c r="AA30" i="2" s="1"/>
  <c r="Z29" i="2"/>
  <c r="Z30" i="2" s="1"/>
  <c r="Y29" i="2"/>
  <c r="Y30" i="2" s="1"/>
  <c r="X29" i="2"/>
  <c r="X30" i="2" s="1"/>
  <c r="W29" i="2"/>
  <c r="W30" i="2" s="1"/>
  <c r="AA27" i="2"/>
  <c r="AA28" i="2" s="1"/>
  <c r="Z27" i="2"/>
  <c r="Z28" i="2" s="1"/>
  <c r="Y27" i="2"/>
  <c r="Y28" i="2" s="1"/>
  <c r="X27" i="2"/>
  <c r="X28" i="2" s="1"/>
  <c r="W27" i="2"/>
  <c r="W28" i="2" s="1"/>
  <c r="Z26" i="2"/>
  <c r="Y26" i="2"/>
  <c r="X26" i="2"/>
  <c r="W26" i="2"/>
  <c r="AA25" i="2"/>
  <c r="AA26" i="2" s="1"/>
  <c r="Z25" i="2"/>
  <c r="Y25" i="2"/>
  <c r="X25" i="2"/>
  <c r="W25" i="2"/>
  <c r="U43" i="2"/>
  <c r="U44" i="2" s="1"/>
  <c r="U41" i="2"/>
  <c r="U42" i="2" s="1"/>
  <c r="U39" i="2"/>
  <c r="U40" i="2" s="1"/>
  <c r="U37" i="2"/>
  <c r="U38" i="2" s="1"/>
  <c r="U35" i="2"/>
  <c r="U36" i="2" s="1"/>
  <c r="U33" i="2"/>
  <c r="U34" i="2" s="1"/>
  <c r="U31" i="2"/>
  <c r="U32" i="2" s="1"/>
  <c r="U29" i="2"/>
  <c r="U30" i="2" s="1"/>
  <c r="U27" i="2"/>
  <c r="U28" i="2" s="1"/>
  <c r="U25" i="2"/>
  <c r="U26" i="2" s="1"/>
  <c r="AN23" i="2"/>
  <c r="AM23" i="2"/>
  <c r="AO23" i="2" s="1"/>
  <c r="AL23" i="2"/>
  <c r="AP23" i="2" s="1"/>
  <c r="AN22" i="2"/>
  <c r="AM22" i="2"/>
  <c r="AO22" i="2" s="1"/>
  <c r="AL22" i="2"/>
  <c r="AP22" i="2" s="1"/>
  <c r="AN21" i="2"/>
  <c r="AM21" i="2"/>
  <c r="AO21" i="2" s="1"/>
  <c r="AL21" i="2"/>
  <c r="AP21" i="2" s="1"/>
  <c r="AN20" i="2"/>
  <c r="AM20" i="2"/>
  <c r="AO20" i="2" s="1"/>
  <c r="AP20" i="2" s="1"/>
  <c r="AL20" i="2"/>
  <c r="AO18" i="2"/>
  <c r="AN18" i="2"/>
  <c r="AM18" i="2"/>
  <c r="AL18" i="2"/>
  <c r="AP18" i="2" s="1"/>
  <c r="AN17" i="2"/>
  <c r="AM17" i="2"/>
  <c r="AO17" i="2" s="1"/>
  <c r="AL17" i="2"/>
  <c r="AP17" i="2" s="1"/>
  <c r="AO16" i="2"/>
  <c r="AP16" i="2" s="1"/>
  <c r="AN16" i="2"/>
  <c r="AM16" i="2"/>
  <c r="AL16" i="2"/>
  <c r="AN15" i="2"/>
  <c r="AM15" i="2"/>
  <c r="AO15" i="2" s="1"/>
  <c r="AL15" i="2"/>
  <c r="AP15" i="2" s="1"/>
  <c r="AN13" i="2"/>
  <c r="AM13" i="2"/>
  <c r="AO13" i="2" s="1"/>
  <c r="AL13" i="2"/>
  <c r="AP13" i="2" s="1"/>
  <c r="AN12" i="2"/>
  <c r="AO12" i="2" s="1"/>
  <c r="AM12" i="2"/>
  <c r="AL12" i="2"/>
  <c r="AN11" i="2"/>
  <c r="AM11" i="2"/>
  <c r="AO11" i="2" s="1"/>
  <c r="AL11" i="2"/>
  <c r="AP11" i="2" s="1"/>
  <c r="AN10" i="2"/>
  <c r="AM10" i="2"/>
  <c r="AO10" i="2" s="1"/>
  <c r="AL10" i="2"/>
  <c r="AP10" i="2" s="1"/>
  <c r="AI23" i="2"/>
  <c r="AH23" i="2"/>
  <c r="AG23" i="2"/>
  <c r="AI22" i="2"/>
  <c r="AH22" i="2"/>
  <c r="AJ22" i="2" s="1"/>
  <c r="AG22" i="2"/>
  <c r="AK22" i="2" s="1"/>
  <c r="AI21" i="2"/>
  <c r="AH21" i="2"/>
  <c r="AJ21" i="2" s="1"/>
  <c r="AG21" i="2"/>
  <c r="AK21" i="2" s="1"/>
  <c r="AI20" i="2"/>
  <c r="AH20" i="2"/>
  <c r="AJ20" i="2" s="1"/>
  <c r="AG20" i="2"/>
  <c r="AK20" i="2" s="1"/>
  <c r="AI18" i="2"/>
  <c r="AH18" i="2"/>
  <c r="AJ18" i="2" s="1"/>
  <c r="AG18" i="2"/>
  <c r="AK18" i="2" s="1"/>
  <c r="AI17" i="2"/>
  <c r="AH17" i="2"/>
  <c r="AJ17" i="2" s="1"/>
  <c r="AG17" i="2"/>
  <c r="AK17" i="2" s="1"/>
  <c r="AI16" i="2"/>
  <c r="AH16" i="2"/>
  <c r="AJ16" i="2" s="1"/>
  <c r="AG16" i="2"/>
  <c r="AK16" i="2" s="1"/>
  <c r="AI15" i="2"/>
  <c r="AH15" i="2"/>
  <c r="AJ15" i="2" s="1"/>
  <c r="AK15" i="2" s="1"/>
  <c r="AG15" i="2"/>
  <c r="AJ13" i="2"/>
  <c r="AI13" i="2"/>
  <c r="AH13" i="2"/>
  <c r="AG13" i="2"/>
  <c r="AK13" i="2" s="1"/>
  <c r="AI12" i="2"/>
  <c r="AH12" i="2"/>
  <c r="AJ12" i="2" s="1"/>
  <c r="AG12" i="2"/>
  <c r="AK12" i="2" s="1"/>
  <c r="AJ11" i="2"/>
  <c r="AK11" i="2" s="1"/>
  <c r="AI11" i="2"/>
  <c r="AH11" i="2"/>
  <c r="AG11" i="2"/>
  <c r="AI10" i="2"/>
  <c r="AJ10" i="2" s="1"/>
  <c r="AH10" i="2"/>
  <c r="AG10" i="2"/>
  <c r="AK10" i="2" s="1"/>
  <c r="AD23" i="2"/>
  <c r="AC23" i="2"/>
  <c r="AE23" i="2" s="1"/>
  <c r="AB23" i="2"/>
  <c r="AF23" i="2" s="1"/>
  <c r="AD22" i="2"/>
  <c r="AE22" i="2" s="1"/>
  <c r="AC22" i="2"/>
  <c r="AB22" i="2"/>
  <c r="AD21" i="2"/>
  <c r="AC21" i="2"/>
  <c r="AE21" i="2" s="1"/>
  <c r="AB21" i="2"/>
  <c r="AF21" i="2" s="1"/>
  <c r="AD20" i="2"/>
  <c r="AC20" i="2"/>
  <c r="AE20" i="2" s="1"/>
  <c r="AB20" i="2"/>
  <c r="AF20" i="2" s="1"/>
  <c r="AD18" i="2"/>
  <c r="AC18" i="2"/>
  <c r="AB18" i="2"/>
  <c r="AD17" i="2"/>
  <c r="AC17" i="2"/>
  <c r="AE17" i="2" s="1"/>
  <c r="AB17" i="2"/>
  <c r="AF17" i="2" s="1"/>
  <c r="AD16" i="2"/>
  <c r="AC16" i="2"/>
  <c r="AE16" i="2" s="1"/>
  <c r="AB16" i="2"/>
  <c r="AD15" i="2"/>
  <c r="AC15" i="2"/>
  <c r="AE15" i="2" s="1"/>
  <c r="AB15" i="2"/>
  <c r="AF15" i="2" s="1"/>
  <c r="AD13" i="2"/>
  <c r="AC13" i="2"/>
  <c r="AE13" i="2" s="1"/>
  <c r="AB13" i="2"/>
  <c r="AF13" i="2" s="1"/>
  <c r="AD12" i="2"/>
  <c r="AC12" i="2"/>
  <c r="AE12" i="2" s="1"/>
  <c r="AB12" i="2"/>
  <c r="AF12" i="2" s="1"/>
  <c r="AD11" i="2"/>
  <c r="AC11" i="2"/>
  <c r="AE11" i="2" s="1"/>
  <c r="AB11" i="2"/>
  <c r="AF11" i="2" s="1"/>
  <c r="AD10" i="2"/>
  <c r="AC10" i="2"/>
  <c r="AE10" i="2" s="1"/>
  <c r="AF10" i="2" s="1"/>
  <c r="AB10" i="2"/>
  <c r="Z23" i="2"/>
  <c r="Y23" i="2"/>
  <c r="X23" i="2"/>
  <c r="W23" i="2"/>
  <c r="AA23" i="2" s="1"/>
  <c r="Y22" i="2"/>
  <c r="X22" i="2"/>
  <c r="Z22" i="2" s="1"/>
  <c r="W22" i="2"/>
  <c r="AA22" i="2" s="1"/>
  <c r="Z21" i="2"/>
  <c r="AA21" i="2" s="1"/>
  <c r="Y21" i="2"/>
  <c r="X21" i="2"/>
  <c r="W21" i="2"/>
  <c r="Y20" i="2"/>
  <c r="Z20" i="2" s="1"/>
  <c r="X20" i="2"/>
  <c r="W20" i="2"/>
  <c r="AA20" i="2" s="1"/>
  <c r="Y18" i="2"/>
  <c r="X18" i="2"/>
  <c r="Z18" i="2" s="1"/>
  <c r="W18" i="2"/>
  <c r="Y17" i="2"/>
  <c r="Z17" i="2" s="1"/>
  <c r="X17" i="2"/>
  <c r="W17" i="2"/>
  <c r="Y16" i="2"/>
  <c r="X16" i="2"/>
  <c r="Z16" i="2" s="1"/>
  <c r="W16" i="2"/>
  <c r="AA16" i="2" s="1"/>
  <c r="Y15" i="2"/>
  <c r="X15" i="2"/>
  <c r="W15" i="2"/>
  <c r="Y13" i="2"/>
  <c r="X13" i="2"/>
  <c r="W13" i="2"/>
  <c r="Y12" i="2"/>
  <c r="X12" i="2"/>
  <c r="Z12" i="2" s="1"/>
  <c r="W12" i="2"/>
  <c r="AA12" i="2" s="1"/>
  <c r="Y11" i="2"/>
  <c r="X11" i="2"/>
  <c r="W11" i="2"/>
  <c r="Y10" i="2"/>
  <c r="X10" i="2"/>
  <c r="Z10" i="2" s="1"/>
  <c r="W10" i="2"/>
  <c r="AA10" i="2" s="1"/>
  <c r="S35" i="2"/>
  <c r="S36" i="2" s="1"/>
  <c r="S25" i="2"/>
  <c r="S26" i="2" s="1"/>
  <c r="T23" i="2"/>
  <c r="S23" i="2"/>
  <c r="U23" i="2" s="1"/>
  <c r="R23" i="2"/>
  <c r="T22" i="2"/>
  <c r="S22" i="2"/>
  <c r="U22" i="2" s="1"/>
  <c r="V22" i="2" s="1"/>
  <c r="R22" i="2"/>
  <c r="T21" i="2"/>
  <c r="S21" i="2"/>
  <c r="R21" i="2"/>
  <c r="T20" i="2"/>
  <c r="S20" i="2"/>
  <c r="U20" i="2" s="1"/>
  <c r="R20" i="2"/>
  <c r="T18" i="2"/>
  <c r="S18" i="2"/>
  <c r="S33" i="2" s="1"/>
  <c r="S34" i="2" s="1"/>
  <c r="R18" i="2"/>
  <c r="T17" i="2"/>
  <c r="S17" i="2"/>
  <c r="S31" i="2" s="1"/>
  <c r="S32" i="2" s="1"/>
  <c r="R17" i="2"/>
  <c r="T16" i="2"/>
  <c r="S16" i="2"/>
  <c r="U16" i="2" s="1"/>
  <c r="R16" i="2"/>
  <c r="T15" i="2"/>
  <c r="S15" i="2"/>
  <c r="R15" i="2"/>
  <c r="T13" i="2"/>
  <c r="S13" i="2"/>
  <c r="R13" i="2"/>
  <c r="T12" i="2"/>
  <c r="S12" i="2"/>
  <c r="U12" i="2" s="1"/>
  <c r="R12" i="2"/>
  <c r="T11" i="2"/>
  <c r="S11" i="2"/>
  <c r="U11" i="2" s="1"/>
  <c r="R11" i="2"/>
  <c r="T10" i="2"/>
  <c r="S10" i="2"/>
  <c r="U10" i="2" s="1"/>
  <c r="R10" i="2"/>
  <c r="L19" i="1"/>
  <c r="Y23" i="1"/>
  <c r="Y22" i="1"/>
  <c r="Y21" i="1"/>
  <c r="Z21" i="1" s="1"/>
  <c r="Y20" i="1"/>
  <c r="Y19" i="1"/>
  <c r="Y18" i="1"/>
  <c r="Y17" i="1"/>
  <c r="Y16" i="1"/>
  <c r="Y15" i="1"/>
  <c r="Y14" i="1"/>
  <c r="Y13" i="1"/>
  <c r="Y12" i="1"/>
  <c r="Z12" i="1" s="1"/>
  <c r="Y11" i="1"/>
  <c r="Y10" i="1"/>
  <c r="Y9" i="1"/>
  <c r="V23" i="1"/>
  <c r="V22" i="1"/>
  <c r="V21" i="1"/>
  <c r="W21" i="1" s="1"/>
  <c r="V20" i="1"/>
  <c r="V19" i="1"/>
  <c r="V18" i="1"/>
  <c r="V17" i="1"/>
  <c r="V16" i="1"/>
  <c r="V15" i="1"/>
  <c r="V14" i="1"/>
  <c r="V25" i="1" s="1"/>
  <c r="V26" i="1" s="1"/>
  <c r="V13" i="1"/>
  <c r="V12" i="1"/>
  <c r="V11" i="1"/>
  <c r="V10" i="1"/>
  <c r="V9" i="1"/>
  <c r="S23" i="1"/>
  <c r="S22" i="1"/>
  <c r="S21" i="1"/>
  <c r="S20" i="1"/>
  <c r="T20" i="1" s="1"/>
  <c r="S19" i="1"/>
  <c r="S18" i="1"/>
  <c r="S17" i="1"/>
  <c r="S16" i="1"/>
  <c r="S15" i="1"/>
  <c r="S14" i="1"/>
  <c r="S13" i="1"/>
  <c r="S12" i="1"/>
  <c r="S11" i="1"/>
  <c r="S10" i="1"/>
  <c r="S27" i="1" s="1"/>
  <c r="S28" i="1" s="1"/>
  <c r="S9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M23" i="1"/>
  <c r="M22" i="1"/>
  <c r="M21" i="1"/>
  <c r="M20" i="1"/>
  <c r="M19" i="1"/>
  <c r="M18" i="1"/>
  <c r="M17" i="1"/>
  <c r="M16" i="1"/>
  <c r="M15" i="1"/>
  <c r="N15" i="1" s="1"/>
  <c r="M14" i="1"/>
  <c r="M13" i="1"/>
  <c r="M12" i="1"/>
  <c r="M11" i="1"/>
  <c r="M10" i="1"/>
  <c r="M9" i="1"/>
  <c r="Y33" i="1"/>
  <c r="Y34" i="1" s="1"/>
  <c r="Y29" i="1"/>
  <c r="Y30" i="1" s="1"/>
  <c r="Z13" i="1"/>
  <c r="Y37" i="1"/>
  <c r="Y38" i="1" s="1"/>
  <c r="Y35" i="1"/>
  <c r="Y36" i="1" s="1"/>
  <c r="V31" i="1"/>
  <c r="V32" i="1" s="1"/>
  <c r="V41" i="1"/>
  <c r="V42" i="1" s="1"/>
  <c r="T18" i="1"/>
  <c r="S31" i="1"/>
  <c r="S32" i="1" s="1"/>
  <c r="S39" i="1"/>
  <c r="S40" i="1" s="1"/>
  <c r="Q23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U23" i="1"/>
  <c r="U22" i="1"/>
  <c r="U21" i="1"/>
  <c r="U20" i="1"/>
  <c r="U19" i="1"/>
  <c r="W19" i="1" s="1"/>
  <c r="U18" i="1"/>
  <c r="W18" i="1" s="1"/>
  <c r="U17" i="1"/>
  <c r="U16" i="1"/>
  <c r="U29" i="1" s="1"/>
  <c r="U30" i="1" s="1"/>
  <c r="U15" i="1"/>
  <c r="U14" i="1"/>
  <c r="U13" i="1"/>
  <c r="U12" i="1"/>
  <c r="U41" i="1" s="1"/>
  <c r="U42" i="1" s="1"/>
  <c r="U11" i="1"/>
  <c r="U10" i="1"/>
  <c r="U9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O23" i="1"/>
  <c r="O22" i="1"/>
  <c r="O21" i="1"/>
  <c r="O20" i="1"/>
  <c r="O19" i="1"/>
  <c r="O18" i="1"/>
  <c r="O17" i="1"/>
  <c r="O16" i="1"/>
  <c r="O29" i="1" s="1"/>
  <c r="O30" i="1" s="1"/>
  <c r="O15" i="1"/>
  <c r="O14" i="1"/>
  <c r="O13" i="1"/>
  <c r="O12" i="1"/>
  <c r="O11" i="1"/>
  <c r="O10" i="1"/>
  <c r="O9" i="1"/>
  <c r="L23" i="1"/>
  <c r="L22" i="1"/>
  <c r="L21" i="1"/>
  <c r="L20" i="1"/>
  <c r="L18" i="1"/>
  <c r="L17" i="1"/>
  <c r="L16" i="1"/>
  <c r="N16" i="1" s="1"/>
  <c r="L15" i="1"/>
  <c r="L14" i="1"/>
  <c r="L13" i="1"/>
  <c r="L12" i="1"/>
  <c r="L10" i="1"/>
  <c r="L11" i="1"/>
  <c r="L9" i="1"/>
  <c r="P23" i="2"/>
  <c r="P22" i="2"/>
  <c r="P21" i="2"/>
  <c r="P20" i="2"/>
  <c r="P17" i="2"/>
  <c r="P15" i="2"/>
  <c r="P18" i="2"/>
  <c r="P16" i="2"/>
  <c r="P13" i="2"/>
  <c r="P12" i="2"/>
  <c r="P11" i="2"/>
  <c r="P10" i="2"/>
  <c r="M23" i="2"/>
  <c r="M22" i="2"/>
  <c r="M21" i="2"/>
  <c r="M20" i="2"/>
  <c r="M18" i="2"/>
  <c r="M17" i="2"/>
  <c r="M16" i="2"/>
  <c r="M15" i="2"/>
  <c r="M13" i="2"/>
  <c r="M12" i="2"/>
  <c r="M11" i="2"/>
  <c r="M10" i="2"/>
  <c r="J23" i="2"/>
  <c r="J22" i="2"/>
  <c r="J21" i="2"/>
  <c r="J20" i="2"/>
  <c r="J18" i="2"/>
  <c r="J17" i="2"/>
  <c r="J16" i="2"/>
  <c r="J15" i="2"/>
  <c r="J13" i="2"/>
  <c r="J12" i="2"/>
  <c r="J11" i="2"/>
  <c r="J10" i="2"/>
  <c r="Z23" i="1"/>
  <c r="N21" i="1"/>
  <c r="T21" i="1"/>
  <c r="Z20" i="1"/>
  <c r="V35" i="1"/>
  <c r="V36" i="1" s="1"/>
  <c r="Q17" i="1"/>
  <c r="T17" i="1"/>
  <c r="W17" i="1"/>
  <c r="Q16" i="1"/>
  <c r="T16" i="1"/>
  <c r="Q15" i="1"/>
  <c r="T15" i="1"/>
  <c r="V27" i="1"/>
  <c r="V28" i="1" s="1"/>
  <c r="W15" i="1"/>
  <c r="Z15" i="1"/>
  <c r="O43" i="1"/>
  <c r="O44" i="1" s="1"/>
  <c r="L37" i="1"/>
  <c r="L38" i="1" s="1"/>
  <c r="M41" i="1"/>
  <c r="M42" i="1" s="1"/>
  <c r="N10" i="1"/>
  <c r="AA18" i="2" l="1"/>
  <c r="AF16" i="2"/>
  <c r="AA17" i="2"/>
  <c r="AE18" i="2"/>
  <c r="AF18" i="2" s="1"/>
  <c r="AP12" i="2"/>
  <c r="Z15" i="2"/>
  <c r="AA15" i="2" s="1"/>
  <c r="Z11" i="2"/>
  <c r="AA11" i="2" s="1"/>
  <c r="Z13" i="2"/>
  <c r="AA13" i="2" s="1"/>
  <c r="AF22" i="2"/>
  <c r="AJ23" i="2"/>
  <c r="AK23" i="2" s="1"/>
  <c r="U13" i="2"/>
  <c r="V16" i="2"/>
  <c r="V10" i="2"/>
  <c r="U17" i="2"/>
  <c r="V17" i="2" s="1"/>
  <c r="S43" i="2"/>
  <c r="S44" i="2" s="1"/>
  <c r="V11" i="2"/>
  <c r="V12" i="2"/>
  <c r="V13" i="2"/>
  <c r="V20" i="2"/>
  <c r="S27" i="2"/>
  <c r="S28" i="2" s="1"/>
  <c r="V23" i="2"/>
  <c r="U15" i="2"/>
  <c r="V15" i="2" s="1"/>
  <c r="U18" i="2"/>
  <c r="V18" i="2" s="1"/>
  <c r="S37" i="2"/>
  <c r="S38" i="2" s="1"/>
  <c r="S39" i="2"/>
  <c r="S40" i="2" s="1"/>
  <c r="S41" i="2"/>
  <c r="S42" i="2" s="1"/>
  <c r="S29" i="2"/>
  <c r="S30" i="2" s="1"/>
  <c r="U21" i="2"/>
  <c r="V21" i="2" s="1"/>
  <c r="T31" i="2"/>
  <c r="T32" i="2" s="1"/>
  <c r="T39" i="2"/>
  <c r="T40" i="2" s="1"/>
  <c r="T41" i="2"/>
  <c r="T42" i="2" s="1"/>
  <c r="N14" i="1"/>
  <c r="M25" i="1"/>
  <c r="M26" i="1" s="1"/>
  <c r="M35" i="1"/>
  <c r="M36" i="1" s="1"/>
  <c r="Z9" i="1"/>
  <c r="W9" i="1"/>
  <c r="Z11" i="1"/>
  <c r="W11" i="1"/>
  <c r="Q14" i="1"/>
  <c r="W10" i="1"/>
  <c r="T10" i="1"/>
  <c r="T11" i="1"/>
  <c r="T39" i="1" s="1"/>
  <c r="T40" i="1" s="1"/>
  <c r="T14" i="1"/>
  <c r="T29" i="1"/>
  <c r="T30" i="1" s="1"/>
  <c r="W39" i="1"/>
  <c r="W40" i="1" s="1"/>
  <c r="W35" i="1"/>
  <c r="W36" i="1" s="1"/>
  <c r="W27" i="1"/>
  <c r="W28" i="1" s="1"/>
  <c r="T27" i="1"/>
  <c r="T28" i="1" s="1"/>
  <c r="U37" i="1"/>
  <c r="U38" i="1" s="1"/>
  <c r="W13" i="1"/>
  <c r="W33" i="1" s="1"/>
  <c r="W34" i="1" s="1"/>
  <c r="L29" i="1"/>
  <c r="L30" i="1" s="1"/>
  <c r="W20" i="1"/>
  <c r="R29" i="1"/>
  <c r="R30" i="1" s="1"/>
  <c r="W23" i="1"/>
  <c r="V39" i="1"/>
  <c r="V40" i="1" s="1"/>
  <c r="U27" i="1"/>
  <c r="U28" i="1" s="1"/>
  <c r="P31" i="1"/>
  <c r="P32" i="1" s="1"/>
  <c r="R41" i="1"/>
  <c r="R42" i="1" s="1"/>
  <c r="R37" i="1"/>
  <c r="R38" i="1" s="1"/>
  <c r="S25" i="1"/>
  <c r="S26" i="1" s="1"/>
  <c r="M31" i="1"/>
  <c r="M32" i="1" s="1"/>
  <c r="M33" i="1"/>
  <c r="M34" i="1" s="1"/>
  <c r="Z19" i="1"/>
  <c r="Z35" i="1" s="1"/>
  <c r="Z36" i="1" s="1"/>
  <c r="P37" i="1"/>
  <c r="P38" i="1" s="1"/>
  <c r="L41" i="1"/>
  <c r="L42" i="1" s="1"/>
  <c r="M29" i="1"/>
  <c r="M30" i="1" s="1"/>
  <c r="O37" i="1"/>
  <c r="O38" i="1" s="1"/>
  <c r="U43" i="1"/>
  <c r="U44" i="1" s="1"/>
  <c r="L27" i="1"/>
  <c r="L28" i="1" s="1"/>
  <c r="V29" i="1"/>
  <c r="V30" i="1" s="1"/>
  <c r="U33" i="1"/>
  <c r="U34" i="1" s="1"/>
  <c r="M37" i="1"/>
  <c r="M38" i="1" s="1"/>
  <c r="T37" i="2"/>
  <c r="T38" i="2" s="1"/>
  <c r="T25" i="2"/>
  <c r="T26" i="2" s="1"/>
  <c r="R33" i="2"/>
  <c r="R34" i="2" s="1"/>
  <c r="R43" i="2"/>
  <c r="R44" i="2" s="1"/>
  <c r="T35" i="2"/>
  <c r="T36" i="2" s="1"/>
  <c r="R41" i="2"/>
  <c r="R42" i="2" s="1"/>
  <c r="R29" i="2"/>
  <c r="R30" i="2" s="1"/>
  <c r="R27" i="2"/>
  <c r="R28" i="2" s="1"/>
  <c r="R25" i="2"/>
  <c r="R26" i="2" s="1"/>
  <c r="R39" i="2"/>
  <c r="R40" i="2" s="1"/>
  <c r="R37" i="2"/>
  <c r="R38" i="2" s="1"/>
  <c r="R31" i="2"/>
  <c r="R32" i="2" s="1"/>
  <c r="R35" i="2"/>
  <c r="R36" i="2" s="1"/>
  <c r="S35" i="1"/>
  <c r="S36" i="1" s="1"/>
  <c r="Y31" i="1"/>
  <c r="Y32" i="1" s="1"/>
  <c r="V33" i="1"/>
  <c r="V34" i="1" s="1"/>
  <c r="P25" i="1"/>
  <c r="P26" i="1" s="1"/>
  <c r="L31" i="1"/>
  <c r="L32" i="1" s="1"/>
  <c r="P33" i="1"/>
  <c r="P34" i="1" s="1"/>
  <c r="R33" i="1"/>
  <c r="R34" i="1" s="1"/>
  <c r="S33" i="1"/>
  <c r="S34" i="1" s="1"/>
  <c r="R39" i="1"/>
  <c r="R40" i="1" s="1"/>
  <c r="R27" i="1"/>
  <c r="R28" i="1" s="1"/>
  <c r="P39" i="1"/>
  <c r="P40" i="1" s="1"/>
  <c r="M27" i="1"/>
  <c r="M28" i="1" s="1"/>
  <c r="R35" i="1"/>
  <c r="R36" i="1" s="1"/>
  <c r="N9" i="1"/>
  <c r="N25" i="1" s="1"/>
  <c r="N26" i="1" s="1"/>
  <c r="Z10" i="1"/>
  <c r="Z27" i="1" s="1"/>
  <c r="Z28" i="1" s="1"/>
  <c r="W16" i="1"/>
  <c r="W29" i="1" s="1"/>
  <c r="W30" i="1" s="1"/>
  <c r="N17" i="1"/>
  <c r="V37" i="1"/>
  <c r="V38" i="1" s="1"/>
  <c r="U39" i="1"/>
  <c r="U40" i="1" s="1"/>
  <c r="L35" i="1"/>
  <c r="L36" i="1" s="1"/>
  <c r="T37" i="1"/>
  <c r="T38" i="1" s="1"/>
  <c r="M39" i="1"/>
  <c r="M40" i="1" s="1"/>
  <c r="Z43" i="1"/>
  <c r="Z44" i="1" s="1"/>
  <c r="O31" i="1"/>
  <c r="O32" i="1" s="1"/>
  <c r="Z18" i="1"/>
  <c r="Z33" i="1" s="1"/>
  <c r="Z34" i="1" s="1"/>
  <c r="S37" i="1"/>
  <c r="S38" i="1" s="1"/>
  <c r="X41" i="1"/>
  <c r="X42" i="1" s="1"/>
  <c r="Y43" i="1"/>
  <c r="Y44" i="1" s="1"/>
  <c r="Z14" i="1"/>
  <c r="Z25" i="1" s="1"/>
  <c r="Z26" i="1" s="1"/>
  <c r="U25" i="1"/>
  <c r="U26" i="1" s="1"/>
  <c r="S29" i="1"/>
  <c r="S30" i="1" s="1"/>
  <c r="Q20" i="1"/>
  <c r="N20" i="1"/>
  <c r="N37" i="1" s="1"/>
  <c r="N38" i="1" s="1"/>
  <c r="Y41" i="1"/>
  <c r="Y42" i="1" s="1"/>
  <c r="P43" i="1"/>
  <c r="P44" i="1" s="1"/>
  <c r="M43" i="1"/>
  <c r="M44" i="1" s="1"/>
  <c r="N27" i="1"/>
  <c r="N28" i="1" s="1"/>
  <c r="S41" i="1"/>
  <c r="S42" i="1" s="1"/>
  <c r="L43" i="1"/>
  <c r="L44" i="1" s="1"/>
  <c r="W43" i="1"/>
  <c r="W44" i="1" s="1"/>
  <c r="X25" i="1"/>
  <c r="X26" i="1" s="1"/>
  <c r="T23" i="1"/>
  <c r="S43" i="1"/>
  <c r="S44" i="1" s="1"/>
  <c r="R31" i="1"/>
  <c r="R32" i="1" s="1"/>
  <c r="X39" i="1"/>
  <c r="X40" i="1" s="1"/>
  <c r="Q12" i="1"/>
  <c r="Q31" i="1" s="1"/>
  <c r="Q32" i="1" s="1"/>
  <c r="W14" i="1"/>
  <c r="W25" i="1" s="1"/>
  <c r="W26" i="1" s="1"/>
  <c r="X29" i="1"/>
  <c r="X30" i="1" s="1"/>
  <c r="O35" i="1"/>
  <c r="O36" i="1" s="1"/>
  <c r="O41" i="1"/>
  <c r="O42" i="1" s="1"/>
  <c r="Q22" i="1"/>
  <c r="Z22" i="1"/>
  <c r="Z41" i="1" s="1"/>
  <c r="Z42" i="1" s="1"/>
  <c r="L25" i="1"/>
  <c r="L26" i="1" s="1"/>
  <c r="X27" i="1"/>
  <c r="X28" i="1" s="1"/>
  <c r="W22" i="1"/>
  <c r="Y27" i="1"/>
  <c r="Y28" i="1" s="1"/>
  <c r="T22" i="1"/>
  <c r="T19" i="1"/>
  <c r="Z39" i="1"/>
  <c r="Z40" i="1" s="1"/>
  <c r="P41" i="1"/>
  <c r="P42" i="1" s="1"/>
  <c r="O27" i="1"/>
  <c r="O28" i="1" s="1"/>
  <c r="O33" i="1"/>
  <c r="O34" i="1" s="1"/>
  <c r="Q18" i="1"/>
  <c r="Q19" i="1"/>
  <c r="O25" i="1"/>
  <c r="O26" i="1" s="1"/>
  <c r="N18" i="1"/>
  <c r="L33" i="1"/>
  <c r="L34" i="1" s="1"/>
  <c r="P35" i="1"/>
  <c r="P36" i="1" s="1"/>
  <c r="Q21" i="1"/>
  <c r="Q39" i="1" s="1"/>
  <c r="Q40" i="1" s="1"/>
  <c r="X43" i="1"/>
  <c r="X44" i="1" s="1"/>
  <c r="P29" i="1"/>
  <c r="P30" i="1" s="1"/>
  <c r="O39" i="1"/>
  <c r="O40" i="1" s="1"/>
  <c r="N19" i="1"/>
  <c r="L39" i="1"/>
  <c r="L40" i="1" s="1"/>
  <c r="Q9" i="1"/>
  <c r="X31" i="1"/>
  <c r="X32" i="1" s="1"/>
  <c r="Z17" i="1"/>
  <c r="Z31" i="1" s="1"/>
  <c r="Z32" i="1" s="1"/>
  <c r="Q10" i="1"/>
  <c r="P27" i="1"/>
  <c r="P28" i="1" s="1"/>
  <c r="V43" i="1"/>
  <c r="V44" i="1" s="1"/>
  <c r="X35" i="1"/>
  <c r="X36" i="1" s="1"/>
  <c r="Q11" i="1"/>
  <c r="Q29" i="1" s="1"/>
  <c r="Q30" i="1" s="1"/>
  <c r="Y25" i="1"/>
  <c r="Y26" i="1" s="1"/>
  <c r="Y39" i="1"/>
  <c r="Y40" i="1" s="1"/>
  <c r="N23" i="1"/>
  <c r="U31" i="1"/>
  <c r="U32" i="1" s="1"/>
  <c r="T13" i="1"/>
  <c r="T33" i="1" s="1"/>
  <c r="T34" i="1" s="1"/>
  <c r="R43" i="1"/>
  <c r="R44" i="1" s="1"/>
  <c r="R25" i="1"/>
  <c r="R26" i="1" s="1"/>
  <c r="X33" i="1"/>
  <c r="X34" i="1" s="1"/>
  <c r="Q13" i="1"/>
  <c r="Q43" i="1" s="1"/>
  <c r="Q44" i="1" s="1"/>
  <c r="N11" i="1"/>
  <c r="N29" i="1" s="1"/>
  <c r="N30" i="1" s="1"/>
  <c r="N22" i="1"/>
  <c r="X37" i="1"/>
  <c r="X38" i="1" s="1"/>
  <c r="N12" i="1"/>
  <c r="N13" i="1"/>
  <c r="Z16" i="1"/>
  <c r="Z29" i="1" s="1"/>
  <c r="Z30" i="1" s="1"/>
  <c r="U35" i="1"/>
  <c r="U36" i="1" s="1"/>
  <c r="T12" i="1"/>
  <c r="T31" i="1" s="1"/>
  <c r="T32" i="1" s="1"/>
  <c r="W12" i="1"/>
  <c r="W31" i="1" s="1"/>
  <c r="W32" i="1" s="1"/>
  <c r="T9" i="1"/>
  <c r="T27" i="2" l="1"/>
  <c r="T28" i="2" s="1"/>
  <c r="T29" i="2"/>
  <c r="T30" i="2" s="1"/>
  <c r="T43" i="2"/>
  <c r="T44" i="2" s="1"/>
  <c r="V37" i="2"/>
  <c r="V38" i="2" s="1"/>
  <c r="T33" i="2"/>
  <c r="T34" i="2" s="1"/>
  <c r="T25" i="1"/>
  <c r="T26" i="1" s="1"/>
  <c r="Q25" i="1"/>
  <c r="Q26" i="1" s="1"/>
  <c r="Q33" i="1"/>
  <c r="Q34" i="1" s="1"/>
  <c r="Q37" i="1"/>
  <c r="Q38" i="1" s="1"/>
  <c r="W37" i="1"/>
  <c r="W38" i="1" s="1"/>
  <c r="N31" i="1"/>
  <c r="N32" i="1" s="1"/>
  <c r="N35" i="1"/>
  <c r="N36" i="1" s="1"/>
  <c r="Z37" i="1"/>
  <c r="Z38" i="1" s="1"/>
  <c r="Q27" i="1"/>
  <c r="Q28" i="1" s="1"/>
  <c r="Q41" i="1"/>
  <c r="Q42" i="1" s="1"/>
  <c r="N43" i="1"/>
  <c r="N44" i="1" s="1"/>
  <c r="Q35" i="1"/>
  <c r="Q36" i="1" s="1"/>
  <c r="V31" i="2"/>
  <c r="V32" i="2" s="1"/>
  <c r="V39" i="2"/>
  <c r="V40" i="2" s="1"/>
  <c r="V33" i="2"/>
  <c r="V34" i="2" s="1"/>
  <c r="V25" i="2"/>
  <c r="V26" i="2" s="1"/>
  <c r="V43" i="2"/>
  <c r="V44" i="2" s="1"/>
  <c r="V35" i="2"/>
  <c r="V36" i="2" s="1"/>
  <c r="V41" i="2"/>
  <c r="V42" i="2" s="1"/>
  <c r="N33" i="1"/>
  <c r="N34" i="1" s="1"/>
  <c r="N39" i="1"/>
  <c r="N40" i="1" s="1"/>
  <c r="T43" i="1"/>
  <c r="T44" i="1" s="1"/>
  <c r="T35" i="1"/>
  <c r="T36" i="1" s="1"/>
  <c r="T41" i="1"/>
  <c r="T42" i="1" s="1"/>
  <c r="N41" i="1"/>
  <c r="N42" i="1" s="1"/>
  <c r="W41" i="1"/>
  <c r="W42" i="1" s="1"/>
  <c r="V27" i="2" l="1"/>
  <c r="V28" i="2" s="1"/>
  <c r="V29" i="2"/>
  <c r="V30" i="2" s="1"/>
</calcChain>
</file>

<file path=xl/sharedStrings.xml><?xml version="1.0" encoding="utf-8"?>
<sst xmlns="http://schemas.openxmlformats.org/spreadsheetml/2006/main" count="117" uniqueCount="31">
  <si>
    <t>Estimates</t>
    <phoneticPr fontId="1" type="noConversion"/>
  </si>
  <si>
    <t>Below 10 HDDs</t>
    <phoneticPr fontId="1" type="noConversion"/>
  </si>
  <si>
    <t>Above 10 HDDs</t>
    <phoneticPr fontId="1" type="noConversion"/>
  </si>
  <si>
    <t>Description</t>
    <phoneticPr fontId="1" type="noConversion"/>
  </si>
  <si>
    <t>A</t>
    <phoneticPr fontId="1" type="noConversion"/>
  </si>
  <si>
    <t>Pooled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</si>
  <si>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</si>
  <si>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</si>
  <si>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</si>
  <si>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Consumption Changes</t>
    <phoneticPr fontId="1" type="noConversion"/>
  </si>
  <si>
    <t>HDDs</t>
    <phoneticPr fontId="1" type="noConversion"/>
  </si>
  <si>
    <t>NTC</t>
    <phoneticPr fontId="1" type="noConversion"/>
  </si>
  <si>
    <t>TC</t>
    <phoneticPr fontId="1" type="noConversion"/>
  </si>
  <si>
    <t>Total</t>
    <phoneticPr fontId="1" type="noConversion"/>
  </si>
  <si>
    <t>Peak</t>
    <phoneticPr fontId="1" type="noConversion"/>
  </si>
  <si>
    <t>Around Peak</t>
    <phoneticPr fontId="1" type="noConversion"/>
  </si>
  <si>
    <t>Within Day</t>
    <phoneticPr fontId="1" type="noConversion"/>
  </si>
  <si>
    <t>[A]</t>
    <phoneticPr fontId="1" type="noConversion"/>
  </si>
  <si>
    <t>[B]</t>
    <phoneticPr fontId="1" type="noConversion"/>
  </si>
  <si>
    <t>[C]</t>
    <phoneticPr fontId="1" type="noConversion"/>
  </si>
  <si>
    <t>[B] - [A]</t>
    <phoneticPr fontId="1" type="noConversion"/>
  </si>
  <si>
    <t>[C] - [A]</t>
    <phoneticPr fontId="1" type="noConversion"/>
  </si>
  <si>
    <t>([B] - [A]) / [A]</t>
    <phoneticPr fontId="1" type="noConversion"/>
  </si>
  <si>
    <t>([C] - [A]) / [A]</t>
    <phoneticPr fontId="1" type="noConversion"/>
  </si>
  <si>
    <t>Hourly ATEs</t>
    <phoneticPr fontId="1" type="noConversion"/>
  </si>
  <si>
    <t>Hourly ATEs, Separately</t>
    <phoneticPr fontId="1" type="noConversion"/>
  </si>
  <si>
    <t>Above 10 HDDs</t>
  </si>
  <si>
    <t>Below 0</t>
    <phoneticPr fontId="1" type="noConversion"/>
  </si>
  <si>
    <t>Above 0</t>
    <phoneticPr fontId="1" type="noConversion"/>
  </si>
  <si>
    <t>TC: &lt; 0</t>
    <phoneticPr fontId="1" type="noConversion"/>
  </si>
  <si>
    <t>TC: &gt; 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</si>
</sst>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#,##0.00000_ ;[Red]\-#,##0.00000\ "/>
    <numFmt numFmtId="177" formatCode="0.0%"/>
    <numFmt numFmtId="179" formatCode="#,##0_ "/>
    <numFmt numFmtId="180" formatCode="#,##0.000_ ;[Red]\-#,##0.000\ "/>
  </numFmts>
  <fonts count="8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Century Gothic"/>
      <family val="2"/>
    </font>
    <font>
      <sz val="11"/>
      <color theme="1"/>
      <name val="Century Gothic"/>
      <family val="2"/>
    </font>
    <font>
      <b/>
      <sz val="10"/>
      <color theme="1"/>
      <name val="Century Gothic"/>
      <family val="2"/>
    </font>
    <font>
      <b/>
      <sz val="11"/>
      <color theme="1"/>
      <name val="Century Gothic"/>
      <family val="2"/>
    </font>
    <font>
      <b/>
      <u/>
      <sz val="20"/>
      <color theme="1"/>
      <name val="Century Gothic"/>
      <family val="2"/>
    </font>
    <font>
      <i/>
      <u/>
      <sz val="11"/>
      <color theme="1"/>
      <name val="Century Gothic"/>
      <family val="1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45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hair">
        <color auto="1"/>
      </right>
      <top style="thin">
        <color auto="1"/>
      </top>
      <bottom/>
      <diagonal/>
    </border>
    <border>
      <left style="hair">
        <color auto="1"/>
      </left>
      <right/>
      <top style="thin">
        <color auto="1"/>
      </top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 style="thin">
        <color auto="1"/>
      </bottom>
      <diagonal/>
    </border>
    <border>
      <left style="hair">
        <color auto="1"/>
      </left>
      <right/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</borders>
  <cellStyleXfs count="1">
    <xf numFmtId="0" fontId="0" fillId="0" borderId="0">
      <alignment vertical="center"/>
    </xf>
  </cellStyleXfs>
  <cellXfs count="122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3" xfId="0" applyFont="1" applyBorder="1">
      <alignment vertical="center"/>
    </xf>
    <xf numFmtId="0" fontId="3" fillId="0" borderId="1" xfId="0" applyFont="1" applyBorder="1">
      <alignment vertical="center"/>
    </xf>
    <xf numFmtId="0" fontId="4" fillId="0" borderId="4" xfId="0" applyFont="1" applyBorder="1" applyAlignment="1">
      <alignment horizontal="centerContinuous" vertical="center"/>
    </xf>
    <xf numFmtId="0" fontId="4" fillId="0" borderId="5" xfId="0" applyFont="1" applyBorder="1" applyAlignment="1">
      <alignment horizontal="centerContinuous" vertical="center"/>
    </xf>
    <xf numFmtId="0" fontId="4" fillId="0" borderId="6" xfId="0" applyFont="1" applyBorder="1" applyAlignment="1">
      <alignment horizontal="centerContinuous" vertical="center"/>
    </xf>
    <xf numFmtId="0" fontId="4" fillId="0" borderId="10" xfId="0" applyFont="1" applyBorder="1" applyAlignment="1">
      <alignment horizontal="centerContinuous" vertical="center"/>
    </xf>
    <xf numFmtId="0" fontId="4" fillId="0" borderId="11" xfId="0" applyFont="1" applyBorder="1" applyAlignment="1">
      <alignment horizontal="centerContinuous" vertical="center"/>
    </xf>
    <xf numFmtId="0" fontId="4" fillId="0" borderId="12" xfId="0" applyFont="1" applyBorder="1" applyAlignment="1">
      <alignment horizontal="centerContinuous" vertical="center"/>
    </xf>
    <xf numFmtId="0" fontId="4" fillId="0" borderId="13" xfId="0" applyFont="1" applyBorder="1">
      <alignment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centerContinuous" vertical="center"/>
    </xf>
    <xf numFmtId="0" fontId="4" fillId="0" borderId="0" xfId="0" applyFont="1" applyAlignment="1">
      <alignment horizontal="centerContinuous" vertical="center"/>
    </xf>
    <xf numFmtId="0" fontId="4" fillId="0" borderId="1" xfId="0" applyFont="1" applyBorder="1" applyAlignment="1">
      <alignment horizontal="centerContinuous" vertical="center"/>
    </xf>
    <xf numFmtId="0" fontId="4" fillId="0" borderId="21" xfId="0" applyFont="1" applyBorder="1" applyAlignment="1">
      <alignment horizontal="centerContinuous" vertical="center"/>
    </xf>
    <xf numFmtId="0" fontId="4" fillId="0" borderId="30" xfId="0" applyFont="1" applyBorder="1" applyAlignment="1">
      <alignment horizontal="centerContinuous" vertical="center"/>
    </xf>
    <xf numFmtId="0" fontId="4" fillId="0" borderId="31" xfId="0" applyFont="1" applyBorder="1" applyAlignment="1">
      <alignment horizontal="centerContinuous" vertical="center"/>
    </xf>
    <xf numFmtId="0" fontId="4" fillId="0" borderId="9" xfId="0" applyFont="1" applyBorder="1">
      <alignment vertical="center"/>
    </xf>
    <xf numFmtId="0" fontId="4" fillId="0" borderId="22" xfId="0" applyFont="1" applyBorder="1" applyAlignment="1">
      <alignment horizontal="centerContinuous" vertical="center"/>
    </xf>
    <xf numFmtId="0" fontId="4" fillId="0" borderId="33" xfId="0" applyFont="1" applyBorder="1" applyAlignment="1">
      <alignment horizontal="centerContinuous" vertical="center"/>
    </xf>
    <xf numFmtId="0" fontId="4" fillId="0" borderId="34" xfId="0" applyFont="1" applyBorder="1" applyAlignment="1">
      <alignment horizontal="centerContinuous" vertical="center"/>
    </xf>
    <xf numFmtId="0" fontId="4" fillId="0" borderId="7" xfId="0" applyFont="1" applyBorder="1" applyAlignment="1">
      <alignment horizontal="centerContinuous" vertical="center"/>
    </xf>
    <xf numFmtId="0" fontId="4" fillId="0" borderId="3" xfId="0" applyFont="1" applyBorder="1" applyAlignment="1">
      <alignment horizontal="centerContinuous" vertical="center"/>
    </xf>
    <xf numFmtId="0" fontId="4" fillId="0" borderId="8" xfId="0" applyFont="1" applyBorder="1" applyAlignment="1">
      <alignment horizontal="centerContinuous" vertical="center"/>
    </xf>
    <xf numFmtId="0" fontId="4" fillId="0" borderId="23" xfId="0" applyFont="1" applyBorder="1" applyAlignment="1">
      <alignment horizontal="centerContinuous" vertical="center"/>
    </xf>
    <xf numFmtId="0" fontId="4" fillId="0" borderId="28" xfId="0" applyFont="1" applyBorder="1" applyAlignment="1">
      <alignment horizontal="centerContinuous" vertical="center"/>
    </xf>
    <xf numFmtId="0" fontId="4" fillId="0" borderId="29" xfId="0" applyFont="1" applyBorder="1" applyAlignment="1">
      <alignment horizontal="centerContinuous" vertical="center"/>
    </xf>
    <xf numFmtId="0" fontId="4" fillId="0" borderId="14" xfId="0" applyFont="1" applyBorder="1">
      <alignment vertical="center"/>
    </xf>
    <xf numFmtId="0" fontId="4" fillId="0" borderId="35" xfId="0" applyFont="1" applyBorder="1" applyAlignment="1">
      <alignment horizontal="centerContinuous" vertical="center"/>
    </xf>
    <xf numFmtId="0" fontId="4" fillId="0" borderId="36" xfId="0" applyFont="1" applyBorder="1" applyAlignment="1">
      <alignment horizontal="centerContinuous" vertical="center"/>
    </xf>
    <xf numFmtId="0" fontId="3" fillId="0" borderId="10" xfId="0" applyFont="1" applyBorder="1">
      <alignment vertical="center"/>
    </xf>
    <xf numFmtId="0" fontId="3" fillId="0" borderId="11" xfId="0" applyFont="1" applyBorder="1">
      <alignment vertical="center"/>
    </xf>
    <xf numFmtId="0" fontId="3" fillId="0" borderId="4" xfId="0" applyFont="1" applyBorder="1">
      <alignment vertical="center"/>
    </xf>
    <xf numFmtId="0" fontId="3" fillId="0" borderId="16" xfId="0" applyFont="1" applyBorder="1">
      <alignment vertical="center"/>
    </xf>
    <xf numFmtId="0" fontId="3" fillId="0" borderId="6" xfId="0" applyFont="1" applyBorder="1">
      <alignment vertical="center"/>
    </xf>
    <xf numFmtId="176" fontId="3" fillId="0" borderId="21" xfId="0" applyNumberFormat="1" applyFont="1" applyBorder="1">
      <alignment vertical="center"/>
    </xf>
    <xf numFmtId="176" fontId="3" fillId="0" borderId="24" xfId="0" applyNumberFormat="1" applyFont="1" applyBorder="1">
      <alignment vertical="center"/>
    </xf>
    <xf numFmtId="176" fontId="3" fillId="0" borderId="25" xfId="0" applyNumberFormat="1" applyFont="1" applyBorder="1">
      <alignment vertical="center"/>
    </xf>
    <xf numFmtId="176" fontId="3" fillId="0" borderId="13" xfId="0" applyNumberFormat="1" applyFont="1" applyBorder="1">
      <alignment vertical="center"/>
    </xf>
    <xf numFmtId="0" fontId="3" fillId="0" borderId="18" xfId="0" applyFont="1" applyBorder="1">
      <alignment vertical="center"/>
    </xf>
    <xf numFmtId="176" fontId="3" fillId="0" borderId="22" xfId="0" applyNumberFormat="1" applyFont="1" applyBorder="1">
      <alignment vertical="center"/>
    </xf>
    <xf numFmtId="176" fontId="3" fillId="0" borderId="26" xfId="0" applyNumberFormat="1" applyFont="1" applyBorder="1">
      <alignment vertical="center"/>
    </xf>
    <xf numFmtId="176" fontId="3" fillId="0" borderId="27" xfId="0" applyNumberFormat="1" applyFont="1" applyBorder="1">
      <alignment vertical="center"/>
    </xf>
    <xf numFmtId="176" fontId="3" fillId="0" borderId="9" xfId="0" applyNumberFormat="1" applyFont="1" applyBorder="1">
      <alignment vertical="center"/>
    </xf>
    <xf numFmtId="0" fontId="3" fillId="0" borderId="7" xfId="0" applyFont="1" applyBorder="1">
      <alignment vertical="center"/>
    </xf>
    <xf numFmtId="0" fontId="3" fillId="0" borderId="20" xfId="0" applyFont="1" applyBorder="1">
      <alignment vertical="center"/>
    </xf>
    <xf numFmtId="0" fontId="3" fillId="0" borderId="8" xfId="0" applyFont="1" applyBorder="1">
      <alignment vertical="center"/>
    </xf>
    <xf numFmtId="176" fontId="3" fillId="0" borderId="23" xfId="0" applyNumberFormat="1" applyFont="1" applyBorder="1">
      <alignment vertical="center"/>
    </xf>
    <xf numFmtId="176" fontId="3" fillId="0" borderId="28" xfId="0" applyNumberFormat="1" applyFont="1" applyBorder="1">
      <alignment vertical="center"/>
    </xf>
    <xf numFmtId="176" fontId="3" fillId="0" borderId="29" xfId="0" applyNumberFormat="1" applyFont="1" applyBorder="1">
      <alignment vertical="center"/>
    </xf>
    <xf numFmtId="176" fontId="3" fillId="0" borderId="14" xfId="0" applyNumberFormat="1" applyFont="1" applyBorder="1">
      <alignment vertical="center"/>
    </xf>
    <xf numFmtId="0" fontId="3" fillId="0" borderId="5" xfId="0" applyFont="1" applyBorder="1">
      <alignment vertical="center"/>
    </xf>
    <xf numFmtId="0" fontId="4" fillId="0" borderId="32" xfId="0" applyFont="1" applyBorder="1" applyAlignment="1">
      <alignment horizontal="centerContinuous" vertical="center"/>
    </xf>
    <xf numFmtId="0" fontId="4" fillId="2" borderId="37" xfId="0" applyFont="1" applyFill="1" applyBorder="1" applyAlignment="1">
      <alignment horizontal="centerContinuous" vertical="center"/>
    </xf>
    <xf numFmtId="176" fontId="3" fillId="2" borderId="13" xfId="0" applyNumberFormat="1" applyFont="1" applyFill="1" applyBorder="1">
      <alignment vertical="center"/>
    </xf>
    <xf numFmtId="176" fontId="3" fillId="2" borderId="9" xfId="0" applyNumberFormat="1" applyFont="1" applyFill="1" applyBorder="1">
      <alignment vertical="center"/>
    </xf>
    <xf numFmtId="176" fontId="3" fillId="2" borderId="14" xfId="0" applyNumberFormat="1" applyFont="1" applyFill="1" applyBorder="1">
      <alignment vertical="center"/>
    </xf>
    <xf numFmtId="0" fontId="4" fillId="0" borderId="38" xfId="0" applyFont="1" applyBorder="1" applyAlignment="1">
      <alignment horizontal="centerContinuous" vertical="center"/>
    </xf>
    <xf numFmtId="0" fontId="4" fillId="0" borderId="39" xfId="0" applyFont="1" applyBorder="1" applyAlignment="1">
      <alignment horizontal="centerContinuous" vertical="center"/>
    </xf>
    <xf numFmtId="0" fontId="4" fillId="0" borderId="40" xfId="0" applyFont="1" applyBorder="1" applyAlignment="1">
      <alignment horizontal="centerContinuous" vertical="center"/>
    </xf>
    <xf numFmtId="0" fontId="4" fillId="0" borderId="41" xfId="0" applyFont="1" applyBorder="1" applyAlignment="1">
      <alignment horizontal="centerContinuous" vertical="center"/>
    </xf>
    <xf numFmtId="0" fontId="3" fillId="0" borderId="13" xfId="0" applyFont="1" applyBorder="1">
      <alignment vertical="center"/>
    </xf>
    <xf numFmtId="0" fontId="3" fillId="0" borderId="9" xfId="0" applyFont="1" applyBorder="1">
      <alignment vertical="center"/>
    </xf>
    <xf numFmtId="0" fontId="3" fillId="0" borderId="14" xfId="0" applyFont="1" applyBorder="1">
      <alignment vertical="center"/>
    </xf>
    <xf numFmtId="0" fontId="5" fillId="0" borderId="13" xfId="0" applyFont="1" applyBorder="1" applyAlignment="1">
      <alignment horizontal="center" vertical="center"/>
    </xf>
    <xf numFmtId="177" fontId="2" fillId="0" borderId="22" xfId="0" applyNumberFormat="1" applyFont="1" applyBorder="1">
      <alignment vertical="center"/>
    </xf>
    <xf numFmtId="177" fontId="2" fillId="0" borderId="27" xfId="0" applyNumberFormat="1" applyFont="1" applyBorder="1">
      <alignment vertical="center"/>
    </xf>
    <xf numFmtId="177" fontId="2" fillId="0" borderId="9" xfId="0" applyNumberFormat="1" applyFont="1" applyBorder="1">
      <alignment vertical="center"/>
    </xf>
    <xf numFmtId="177" fontId="2" fillId="0" borderId="23" xfId="0" applyNumberFormat="1" applyFont="1" applyBorder="1">
      <alignment vertical="center"/>
    </xf>
    <xf numFmtId="177" fontId="2" fillId="0" borderId="29" xfId="0" applyNumberFormat="1" applyFont="1" applyBorder="1">
      <alignment vertical="center"/>
    </xf>
    <xf numFmtId="177" fontId="2" fillId="0" borderId="14" xfId="0" applyNumberFormat="1" applyFont="1" applyBorder="1">
      <alignment vertical="center"/>
    </xf>
    <xf numFmtId="0" fontId="2" fillId="0" borderId="9" xfId="0" applyFont="1" applyBorder="1" applyAlignment="1">
      <alignment horizontal="right" vertical="center"/>
    </xf>
    <xf numFmtId="0" fontId="6" fillId="0" borderId="0" xfId="0" applyFont="1">
      <alignment vertical="center"/>
    </xf>
    <xf numFmtId="0" fontId="3" fillId="0" borderId="0" xfId="0" applyFont="1" applyBorder="1">
      <alignment vertical="center"/>
    </xf>
    <xf numFmtId="0" fontId="4" fillId="0" borderId="37" xfId="0" applyFont="1" applyBorder="1" applyAlignment="1">
      <alignment horizontal="centerContinuous" vertical="center"/>
    </xf>
    <xf numFmtId="176" fontId="3" fillId="0" borderId="15" xfId="0" applyNumberFormat="1" applyFont="1" applyBorder="1">
      <alignment vertical="center"/>
    </xf>
    <xf numFmtId="0" fontId="4" fillId="0" borderId="42" xfId="0" applyFont="1" applyBorder="1" applyAlignment="1">
      <alignment horizontal="centerContinuous" vertical="center"/>
    </xf>
    <xf numFmtId="0" fontId="4" fillId="0" borderId="43" xfId="0" applyFont="1" applyBorder="1" applyAlignment="1">
      <alignment horizontal="centerContinuous" vertical="center"/>
    </xf>
    <xf numFmtId="0" fontId="3" fillId="0" borderId="15" xfId="0" applyFont="1" applyBorder="1">
      <alignment vertical="center"/>
    </xf>
    <xf numFmtId="0" fontId="3" fillId="0" borderId="24" xfId="0" applyFont="1" applyBorder="1" applyAlignment="1">
      <alignment horizontal="center" vertical="center"/>
    </xf>
    <xf numFmtId="0" fontId="3" fillId="0" borderId="17" xfId="0" applyFont="1" applyBorder="1">
      <alignment vertical="center"/>
    </xf>
    <xf numFmtId="0" fontId="3" fillId="0" borderId="26" xfId="0" applyFont="1" applyBorder="1" applyAlignment="1">
      <alignment horizontal="center" vertical="center"/>
    </xf>
    <xf numFmtId="0" fontId="3" fillId="0" borderId="19" xfId="0" applyFont="1" applyBorder="1">
      <alignment vertical="center"/>
    </xf>
    <xf numFmtId="0" fontId="3" fillId="0" borderId="28" xfId="0" applyFont="1" applyBorder="1" applyAlignment="1">
      <alignment horizontal="center" vertical="center"/>
    </xf>
    <xf numFmtId="179" fontId="3" fillId="0" borderId="24" xfId="0" applyNumberFormat="1" applyFont="1" applyBorder="1">
      <alignment vertical="center"/>
    </xf>
    <xf numFmtId="179" fontId="3" fillId="0" borderId="26" xfId="0" applyNumberFormat="1" applyFont="1" applyBorder="1">
      <alignment vertical="center"/>
    </xf>
    <xf numFmtId="179" fontId="3" fillId="0" borderId="28" xfId="0" applyNumberFormat="1" applyFont="1" applyBorder="1">
      <alignment vertical="center"/>
    </xf>
    <xf numFmtId="176" fontId="7" fillId="0" borderId="21" xfId="0" applyNumberFormat="1" applyFont="1" applyBorder="1">
      <alignment vertical="center"/>
    </xf>
    <xf numFmtId="176" fontId="7" fillId="0" borderId="24" xfId="0" applyNumberFormat="1" applyFont="1" applyBorder="1">
      <alignment vertical="center"/>
    </xf>
    <xf numFmtId="176" fontId="7" fillId="0" borderId="25" xfId="0" applyNumberFormat="1" applyFont="1" applyBorder="1">
      <alignment vertical="center"/>
    </xf>
    <xf numFmtId="176" fontId="7" fillId="0" borderId="13" xfId="0" applyNumberFormat="1" applyFont="1" applyBorder="1">
      <alignment vertical="center"/>
    </xf>
    <xf numFmtId="176" fontId="7" fillId="2" borderId="13" xfId="0" applyNumberFormat="1" applyFont="1" applyFill="1" applyBorder="1">
      <alignment vertical="center"/>
    </xf>
    <xf numFmtId="180" fontId="3" fillId="0" borderId="22" xfId="0" applyNumberFormat="1" applyFont="1" applyBorder="1">
      <alignment vertical="center"/>
    </xf>
    <xf numFmtId="180" fontId="3" fillId="0" borderId="27" xfId="0" applyNumberFormat="1" applyFont="1" applyBorder="1">
      <alignment vertical="center"/>
    </xf>
    <xf numFmtId="180" fontId="3" fillId="0" borderId="9" xfId="0" applyNumberFormat="1" applyFont="1" applyBorder="1">
      <alignment vertical="center"/>
    </xf>
    <xf numFmtId="180" fontId="3" fillId="2" borderId="9" xfId="0" applyNumberFormat="1" applyFont="1" applyFill="1" applyBorder="1">
      <alignment vertical="center"/>
    </xf>
    <xf numFmtId="180" fontId="3" fillId="0" borderId="26" xfId="0" applyNumberFormat="1" applyFont="1" applyBorder="1">
      <alignment vertical="center"/>
    </xf>
    <xf numFmtId="180" fontId="3" fillId="0" borderId="23" xfId="0" applyNumberFormat="1" applyFont="1" applyBorder="1">
      <alignment vertical="center"/>
    </xf>
    <xf numFmtId="180" fontId="3" fillId="0" borderId="29" xfId="0" applyNumberFormat="1" applyFont="1" applyBorder="1">
      <alignment vertical="center"/>
    </xf>
    <xf numFmtId="180" fontId="3" fillId="0" borderId="14" xfId="0" applyNumberFormat="1" applyFont="1" applyBorder="1">
      <alignment vertical="center"/>
    </xf>
    <xf numFmtId="180" fontId="3" fillId="2" borderId="14" xfId="0" applyNumberFormat="1" applyFont="1" applyFill="1" applyBorder="1">
      <alignment vertical="center"/>
    </xf>
    <xf numFmtId="180" fontId="3" fillId="0" borderId="28" xfId="0" applyNumberFormat="1" applyFont="1" applyBorder="1">
      <alignment vertical="center"/>
    </xf>
    <xf numFmtId="180" fontId="3" fillId="0" borderId="21" xfId="0" applyNumberFormat="1" applyFont="1" applyBorder="1">
      <alignment vertical="center"/>
    </xf>
    <xf numFmtId="180" fontId="3" fillId="0" borderId="25" xfId="0" applyNumberFormat="1" applyFont="1" applyBorder="1">
      <alignment vertical="center"/>
    </xf>
    <xf numFmtId="180" fontId="3" fillId="0" borderId="13" xfId="0" applyNumberFormat="1" applyFont="1" applyBorder="1">
      <alignment vertical="center"/>
    </xf>
    <xf numFmtId="180" fontId="3" fillId="2" borderId="13" xfId="0" applyNumberFormat="1" applyFont="1" applyFill="1" applyBorder="1">
      <alignment vertical="center"/>
    </xf>
    <xf numFmtId="180" fontId="3" fillId="0" borderId="24" xfId="0" applyNumberFormat="1" applyFont="1" applyBorder="1">
      <alignment vertical="center"/>
    </xf>
    <xf numFmtId="0" fontId="5" fillId="0" borderId="4" xfId="0" applyFont="1" applyBorder="1" applyAlignment="1">
      <alignment horizontal="centerContinuous" vertical="center"/>
    </xf>
    <xf numFmtId="0" fontId="5" fillId="0" borderId="6" xfId="0" applyFont="1" applyBorder="1" applyAlignment="1">
      <alignment horizontal="centerContinuous" vertical="center"/>
    </xf>
    <xf numFmtId="0" fontId="2" fillId="0" borderId="2" xfId="0" applyFont="1" applyBorder="1" applyAlignment="1">
      <alignment horizontal="centerContinuous" vertical="center"/>
    </xf>
    <xf numFmtId="0" fontId="2" fillId="0" borderId="1" xfId="0" applyFont="1" applyBorder="1" applyAlignment="1">
      <alignment horizontal="centerContinuous" vertical="center"/>
    </xf>
    <xf numFmtId="0" fontId="3" fillId="0" borderId="2" xfId="0" applyFont="1" applyBorder="1" applyAlignment="1">
      <alignment horizontal="centerContinuous" vertical="center"/>
    </xf>
    <xf numFmtId="0" fontId="3" fillId="0" borderId="1" xfId="0" applyFont="1" applyBorder="1" applyAlignment="1">
      <alignment horizontal="centerContinuous" vertical="center"/>
    </xf>
    <xf numFmtId="0" fontId="3" fillId="0" borderId="7" xfId="0" applyFont="1" applyBorder="1" applyAlignment="1">
      <alignment horizontal="centerContinuous" vertical="center"/>
    </xf>
    <xf numFmtId="0" fontId="3" fillId="0" borderId="8" xfId="0" applyFont="1" applyBorder="1" applyAlignment="1">
      <alignment horizontal="centerContinuous" vertical="center"/>
    </xf>
    <xf numFmtId="0" fontId="4" fillId="0" borderId="44" xfId="0" applyFont="1" applyBorder="1" applyAlignment="1">
      <alignment horizontal="centerContinuous" vertical="center"/>
    </xf>
    <xf numFmtId="180" fontId="3" fillId="0" borderId="17" xfId="0" applyNumberFormat="1" applyFont="1" applyBorder="1">
      <alignment vertical="center"/>
    </xf>
    <xf numFmtId="180" fontId="3" fillId="0" borderId="19" xfId="0" applyNumberFormat="1" applyFont="1" applyBorder="1">
      <alignment vertical="center"/>
    </xf>
    <xf numFmtId="180" fontId="3" fillId="0" borderId="15" xfId="0" applyNumberFormat="1" applyFont="1" applyBorder="1">
      <alignment vertical="center"/>
    </xf>
    <xf numFmtId="177" fontId="2" fillId="0" borderId="26" xfId="0" applyNumberFormat="1" applyFont="1" applyBorder="1">
      <alignment vertical="center"/>
    </xf>
    <xf numFmtId="177" fontId="2" fillId="0" borderId="28" xfId="0" applyNumberFormat="1" applyFont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5BEF1-D1CA-4237-A534-A2714FDE6539}">
  <sheetPr>
    <pageSetUpPr fitToPage="1"/>
  </sheetPr>
  <dimension ref="A1:AA46"/>
  <sheetViews>
    <sheetView showGridLines="0" view="pageBreakPreview" zoomScale="90" zoomScaleNormal="100" zoomScaleSheetLayoutView="90" workbookViewId="0">
      <pane xSplit="11" ySplit="8" topLeftCell="L9" activePane="bottomRight" state="frozen"/>
      <selection pane="topRight" activeCell="J1" sqref="J1"/>
      <selection pane="bottomLeft" activeCell="A7" sqref="A7"/>
      <selection pane="bottomRight" activeCell="L19" sqref="L19"/>
    </sheetView>
  </sheetViews>
  <sheetFormatPr baseColWidth="10" defaultColWidth="9" defaultRowHeight="14"/>
  <cols>
    <col min="1" max="2" width="1.6640625" style="1" customWidth="1"/>
    <col min="3" max="3" width="15.6640625" style="1" customWidth="1"/>
    <col min="4" max="4" width="5.83203125" style="1" customWidth="1"/>
    <col min="5" max="5" width="5.6640625" style="1" customWidth="1"/>
    <col min="6" max="6" width="1.6640625" style="1" customWidth="1"/>
    <col min="7" max="7" width="10.6640625" style="1" customWidth="1"/>
    <col min="8" max="10" width="14.83203125" style="1" customWidth="1"/>
    <col min="11" max="11" width="1.6640625" style="1" customWidth="1"/>
    <col min="12" max="26" width="10.6640625" style="1" customWidth="1"/>
    <col min="27" max="28" width="1.6640625" style="1" customWidth="1"/>
    <col min="29" max="16384" width="9" style="1"/>
  </cols>
  <sheetData>
    <row r="1" spans="1:27" ht="10" customHeight="1"/>
    <row r="2" spans="1:27" ht="30" customHeight="1">
      <c r="B2" s="73" t="s">
        <v>24</v>
      </c>
    </row>
    <row r="3" spans="1:27" ht="20" customHeight="1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7" ht="20" customHeight="1">
      <c r="A4" s="3"/>
      <c r="B4" s="4" t="s">
        <v>3</v>
      </c>
      <c r="C4" s="5"/>
      <c r="D4" s="5"/>
      <c r="E4" s="5"/>
      <c r="F4" s="5"/>
      <c r="G4" s="6"/>
      <c r="H4" s="7" t="s">
        <v>0</v>
      </c>
      <c r="I4" s="8"/>
      <c r="J4" s="9"/>
      <c r="K4" s="10"/>
      <c r="L4" s="7" t="s">
        <v>9</v>
      </c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9"/>
      <c r="AA4" s="11"/>
    </row>
    <row r="5" spans="1:27" ht="20" customHeight="1">
      <c r="A5" s="3"/>
      <c r="B5" s="12"/>
      <c r="C5" s="13"/>
      <c r="D5" s="13"/>
      <c r="E5" s="13"/>
      <c r="F5" s="13"/>
      <c r="G5" s="14"/>
      <c r="H5" s="15" t="s">
        <v>11</v>
      </c>
      <c r="I5" s="16" t="s">
        <v>12</v>
      </c>
      <c r="J5" s="17"/>
      <c r="K5" s="18"/>
      <c r="L5" s="7" t="s">
        <v>10</v>
      </c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9"/>
      <c r="AA5" s="11"/>
    </row>
    <row r="6" spans="1:27" ht="20" customHeight="1">
      <c r="A6" s="3"/>
      <c r="B6" s="12"/>
      <c r="C6" s="13"/>
      <c r="D6" s="13"/>
      <c r="E6" s="13"/>
      <c r="F6" s="13"/>
      <c r="G6" s="14"/>
      <c r="H6" s="19"/>
      <c r="I6" s="20" t="s">
        <v>1</v>
      </c>
      <c r="J6" s="21" t="s">
        <v>2</v>
      </c>
      <c r="K6" s="18"/>
      <c r="L6" s="58">
        <v>0</v>
      </c>
      <c r="M6" s="59"/>
      <c r="N6" s="60"/>
      <c r="O6" s="58">
        <v>5</v>
      </c>
      <c r="P6" s="59"/>
      <c r="Q6" s="61"/>
      <c r="R6" s="58">
        <v>10</v>
      </c>
      <c r="S6" s="59"/>
      <c r="T6" s="61"/>
      <c r="U6" s="58">
        <v>15</v>
      </c>
      <c r="V6" s="59"/>
      <c r="W6" s="61"/>
      <c r="X6" s="58">
        <v>20</v>
      </c>
      <c r="Y6" s="59"/>
      <c r="Z6" s="61"/>
      <c r="AA6" s="11"/>
    </row>
    <row r="7" spans="1:27" ht="20" customHeight="1">
      <c r="A7" s="3"/>
      <c r="B7" s="22"/>
      <c r="C7" s="23"/>
      <c r="D7" s="23"/>
      <c r="E7" s="23"/>
      <c r="F7" s="23"/>
      <c r="G7" s="24"/>
      <c r="H7" s="25"/>
      <c r="I7" s="26"/>
      <c r="J7" s="27"/>
      <c r="K7" s="28"/>
      <c r="L7" s="29" t="s">
        <v>11</v>
      </c>
      <c r="M7" s="53" t="s">
        <v>12</v>
      </c>
      <c r="N7" s="54" t="s">
        <v>13</v>
      </c>
      <c r="O7" s="29" t="s">
        <v>11</v>
      </c>
      <c r="P7" s="30" t="s">
        <v>12</v>
      </c>
      <c r="Q7" s="54" t="s">
        <v>13</v>
      </c>
      <c r="R7" s="30" t="s">
        <v>11</v>
      </c>
      <c r="S7" s="30" t="s">
        <v>12</v>
      </c>
      <c r="T7" s="54" t="s">
        <v>13</v>
      </c>
      <c r="U7" s="30" t="s">
        <v>11</v>
      </c>
      <c r="V7" s="30" t="s">
        <v>12</v>
      </c>
      <c r="W7" s="54" t="s">
        <v>13</v>
      </c>
      <c r="X7" s="30" t="s">
        <v>11</v>
      </c>
      <c r="Y7" s="30" t="s">
        <v>12</v>
      </c>
      <c r="Z7" s="54" t="s">
        <v>13</v>
      </c>
      <c r="AA7" s="11"/>
    </row>
    <row r="8" spans="1:27" ht="10" customHeight="1">
      <c r="A8" s="3"/>
      <c r="B8" s="31"/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11"/>
    </row>
    <row r="9" spans="1:27" ht="25" customHeight="1">
      <c r="A9" s="3"/>
      <c r="B9" s="33"/>
      <c r="C9" s="79" t="s">
        <v>14</v>
      </c>
      <c r="D9" s="85">
        <v>2</v>
      </c>
      <c r="E9" s="80" t="s">
        <v>17</v>
      </c>
      <c r="F9" s="34"/>
      <c r="G9" s="35" t="s">
        <v>5</v>
      </c>
      <c r="H9" s="88">
        <v>-9.1999999999999998E-2</v>
      </c>
      <c r="I9" s="89">
        <v>-7.0000000000000001E-3</v>
      </c>
      <c r="J9" s="90">
        <v>8.0000000000000002E-3</v>
      </c>
      <c r="K9" s="91"/>
      <c r="L9" s="88">
        <f xml:space="preserve"> $H9 * $D9</f>
        <v>-0.184</v>
      </c>
      <c r="M9" s="90">
        <f xml:space="preserve"> ( ( $I9 * L$6 ) + ( $J9 * (L$6 - 10) * IF(L$6 &gt;= 10, TRUE()) ) ) * $D9</f>
        <v>0</v>
      </c>
      <c r="N9" s="92">
        <f t="shared" ref="N9:N23" si="0" xml:space="preserve"> SUM(L9:M9)</f>
        <v>-0.184</v>
      </c>
      <c r="O9" s="88">
        <f xml:space="preserve"> $H9 * $D9</f>
        <v>-0.184</v>
      </c>
      <c r="P9" s="89">
        <f xml:space="preserve"> ( ( $I9 * O$6 ) + ( $J9 * (O$6 - 10) * IF(O$6 &gt;= 10, TRUE()) ) ) * $D9</f>
        <v>-7.0000000000000007E-2</v>
      </c>
      <c r="Q9" s="92">
        <f t="shared" ref="Q9:Q23" si="1" xml:space="preserve"> SUM(O9:P9)</f>
        <v>-0.254</v>
      </c>
      <c r="R9" s="89">
        <f xml:space="preserve"> $H9 * $D9</f>
        <v>-0.184</v>
      </c>
      <c r="S9" s="89">
        <f xml:space="preserve"> ( ( $I9 * R$6 ) + ( $J9 * (R$6 - 10) * IF(R$6 &gt;= 10, TRUE()) ) ) * $D9</f>
        <v>-0.14000000000000001</v>
      </c>
      <c r="T9" s="92">
        <f t="shared" ref="T9:T23" si="2" xml:space="preserve"> SUM(R9:S9)</f>
        <v>-0.32400000000000001</v>
      </c>
      <c r="U9" s="89">
        <f xml:space="preserve"> $H9 * $D9</f>
        <v>-0.184</v>
      </c>
      <c r="V9" s="89">
        <f xml:space="preserve"> ( ( $I9 * U$6 ) + ( $J9 * (U$6 - 10) * IF(U$6 &gt;= 10, TRUE()) ) ) * $D9</f>
        <v>-0.13</v>
      </c>
      <c r="W9" s="92">
        <f t="shared" ref="W9:W23" si="3" xml:space="preserve"> SUM(U9:V9)</f>
        <v>-0.314</v>
      </c>
      <c r="X9" s="89">
        <f xml:space="preserve"> $H9 * $D9</f>
        <v>-0.184</v>
      </c>
      <c r="Y9" s="89">
        <f xml:space="preserve"> ( ( $I9 * X$6 ) + ( $J9 * (X$6 - 10) * IF(X$6 &gt;= 10, TRUE()) ) ) * $D9</f>
        <v>-0.12000000000000002</v>
      </c>
      <c r="Z9" s="92">
        <f t="shared" ref="Z9:Z23" si="4" xml:space="preserve"> SUM(X9:Y9)</f>
        <v>-0.30400000000000005</v>
      </c>
      <c r="AA9" s="11"/>
    </row>
    <row r="10" spans="1:27" ht="25" customHeight="1">
      <c r="A10" s="3"/>
      <c r="B10" s="11"/>
      <c r="C10" s="81"/>
      <c r="D10" s="86"/>
      <c r="E10" s="82"/>
      <c r="F10" s="40"/>
      <c r="G10" s="3" t="s">
        <v>4</v>
      </c>
      <c r="H10" s="41">
        <v>-5.7000000000000002E-2</v>
      </c>
      <c r="I10" s="42">
        <v>-0.01</v>
      </c>
      <c r="J10" s="43">
        <v>1.2999999999999999E-2</v>
      </c>
      <c r="K10" s="44"/>
      <c r="L10" s="41">
        <f xml:space="preserve"> $H10 * $D9</f>
        <v>-0.114</v>
      </c>
      <c r="M10" s="43">
        <f xml:space="preserve"> ( ( $I10 * L$6 ) + ( $J10 * (L$6 - 10) * IF(L$6 &gt;= 10, TRUE()) ) ) * $D9</f>
        <v>0</v>
      </c>
      <c r="N10" s="56">
        <f t="shared" si="0"/>
        <v>-0.114</v>
      </c>
      <c r="O10" s="41">
        <f xml:space="preserve"> $H10 * $D9</f>
        <v>-0.114</v>
      </c>
      <c r="P10" s="42">
        <f xml:space="preserve"> ( ( $I10 * O$6 ) + ( $J10 * (O$6 - 10) * IF(O$6 &gt;= 10, TRUE()) ) ) * $D9</f>
        <v>-0.1</v>
      </c>
      <c r="Q10" s="56">
        <f t="shared" si="1"/>
        <v>-0.21400000000000002</v>
      </c>
      <c r="R10" s="42">
        <f xml:space="preserve"> $H10 * $D9</f>
        <v>-0.114</v>
      </c>
      <c r="S10" s="42">
        <f xml:space="preserve"> ( ( $I10 * R$6 ) + ( $J10 * (R$6 - 10) * IF(R$6 &gt;= 10, TRUE()) ) ) * $D9</f>
        <v>-0.2</v>
      </c>
      <c r="T10" s="56">
        <f t="shared" si="2"/>
        <v>-0.314</v>
      </c>
      <c r="U10" s="42">
        <f xml:space="preserve"> $H10 * $D9</f>
        <v>-0.114</v>
      </c>
      <c r="V10" s="42">
        <f xml:space="preserve"> ( ( $I10 * U$6 ) + ( $J10 * (U$6 - 10) * IF(U$6 &gt;= 10, TRUE()) ) ) * $D9</f>
        <v>-0.16999999999999998</v>
      </c>
      <c r="W10" s="56">
        <f t="shared" si="3"/>
        <v>-0.28399999999999997</v>
      </c>
      <c r="X10" s="42">
        <f xml:space="preserve"> $H10 * $D9</f>
        <v>-0.114</v>
      </c>
      <c r="Y10" s="42">
        <f xml:space="preserve"> ( ( $I10 * X$6 ) + ( $J10 * (X$6 - 10) * IF(X$6 &gt;= 10, TRUE()) ) ) * $D9</f>
        <v>-0.14000000000000001</v>
      </c>
      <c r="Z10" s="56">
        <f t="shared" si="4"/>
        <v>-0.254</v>
      </c>
      <c r="AA10" s="11"/>
    </row>
    <row r="11" spans="1:27" ht="25" customHeight="1">
      <c r="A11" s="3"/>
      <c r="B11" s="11"/>
      <c r="C11" s="81"/>
      <c r="D11" s="86"/>
      <c r="E11" s="82"/>
      <c r="F11" s="40"/>
      <c r="G11" s="3" t="s">
        <v>6</v>
      </c>
      <c r="H11" s="41">
        <v>-0.127</v>
      </c>
      <c r="I11" s="42">
        <v>-2E-3</v>
      </c>
      <c r="J11" s="43">
        <v>3.0000000000000001E-3</v>
      </c>
      <c r="K11" s="44"/>
      <c r="L11" s="41">
        <f xml:space="preserve"> $H11* $D9</f>
        <v>-0.254</v>
      </c>
      <c r="M11" s="43">
        <f xml:space="preserve"> ( ( $I11 * L$6 ) + ( $J11 * (L$6 - 10) * IF(L$6 &gt;= 10, TRUE()) ) ) * $D9</f>
        <v>0</v>
      </c>
      <c r="N11" s="56">
        <f t="shared" si="0"/>
        <v>-0.254</v>
      </c>
      <c r="O11" s="41">
        <f xml:space="preserve"> $H11* $D9</f>
        <v>-0.254</v>
      </c>
      <c r="P11" s="42">
        <f xml:space="preserve"> ( ( $I11 * O$6 ) + ( $J11 * (O$6 - 10) * IF(O$6 &gt;= 10, TRUE()) ) ) * $D9</f>
        <v>-0.02</v>
      </c>
      <c r="Q11" s="56">
        <f t="shared" si="1"/>
        <v>-0.27400000000000002</v>
      </c>
      <c r="R11" s="42">
        <f xml:space="preserve"> $H11* $D9</f>
        <v>-0.254</v>
      </c>
      <c r="S11" s="42">
        <f xml:space="preserve"> ( ( $I11 * R$6 ) + ( $J11 * (R$6 - 10) * IF(R$6 &gt;= 10, TRUE()) ) ) * $D9</f>
        <v>-0.04</v>
      </c>
      <c r="T11" s="56">
        <f t="shared" si="2"/>
        <v>-0.29399999999999998</v>
      </c>
      <c r="U11" s="42">
        <f xml:space="preserve"> $H11* $D9</f>
        <v>-0.254</v>
      </c>
      <c r="V11" s="42">
        <f xml:space="preserve"> ( ( $I11 * U$6 ) + ( $J11 * (U$6 - 10) * IF(U$6 &gt;= 10, TRUE()) ) ) * $D9</f>
        <v>-0.03</v>
      </c>
      <c r="W11" s="56">
        <f t="shared" si="3"/>
        <v>-0.28400000000000003</v>
      </c>
      <c r="X11" s="42">
        <f xml:space="preserve"> $H11* $D9</f>
        <v>-0.254</v>
      </c>
      <c r="Y11" s="42">
        <f xml:space="preserve"> ( ( $I11 * X$6 ) + ( $J11 * (X$6 - 10) * IF(X$6 &gt;= 10, TRUE()) ) ) * $D9</f>
        <v>-2.0000000000000004E-2</v>
      </c>
      <c r="Z11" s="56">
        <f t="shared" si="4"/>
        <v>-0.27400000000000002</v>
      </c>
      <c r="AA11" s="11"/>
    </row>
    <row r="12" spans="1:27" ht="25" customHeight="1">
      <c r="A12" s="3"/>
      <c r="B12" s="11"/>
      <c r="C12" s="81"/>
      <c r="D12" s="86"/>
      <c r="E12" s="82"/>
      <c r="F12" s="40"/>
      <c r="G12" s="3" t="s">
        <v>7</v>
      </c>
      <c r="H12" s="41">
        <v>-7.8E-2</v>
      </c>
      <c r="I12" s="42">
        <v>-4.0000000000000001E-3</v>
      </c>
      <c r="J12" s="43">
        <v>5.0000000000000001E-3</v>
      </c>
      <c r="K12" s="44"/>
      <c r="L12" s="41">
        <f xml:space="preserve"> $H12 * $D9</f>
        <v>-0.156</v>
      </c>
      <c r="M12" s="43">
        <f xml:space="preserve"> ( ( $I12 * L$6 ) + ( $J12 * (L$6 - 10) * IF(L$6 &gt;= 10, TRUE()) ) ) * $D9</f>
        <v>0</v>
      </c>
      <c r="N12" s="56">
        <f t="shared" si="0"/>
        <v>-0.156</v>
      </c>
      <c r="O12" s="41">
        <f xml:space="preserve"> $H12 * $D9</f>
        <v>-0.156</v>
      </c>
      <c r="P12" s="42">
        <f xml:space="preserve"> ( ( $I12 * O$6 ) + ( $J12 * (O$6 - 10) * IF(O$6 &gt;= 10, TRUE()) ) ) * $D9</f>
        <v>-0.04</v>
      </c>
      <c r="Q12" s="56">
        <f t="shared" si="1"/>
        <v>-0.19600000000000001</v>
      </c>
      <c r="R12" s="42">
        <f xml:space="preserve"> $H12 * $D9</f>
        <v>-0.156</v>
      </c>
      <c r="S12" s="42">
        <f xml:space="preserve"> ( ( $I12 * R$6 ) + ( $J12 * (R$6 - 10) * IF(R$6 &gt;= 10, TRUE()) ) ) * $D9</f>
        <v>-0.08</v>
      </c>
      <c r="T12" s="56">
        <f t="shared" si="2"/>
        <v>-0.23599999999999999</v>
      </c>
      <c r="U12" s="42">
        <f xml:space="preserve"> $H12 * $D9</f>
        <v>-0.156</v>
      </c>
      <c r="V12" s="42">
        <f xml:space="preserve"> ( ( $I12 * U$6 ) + ( $J12 * (U$6 - 10) * IF(U$6 &gt;= 10, TRUE()) ) ) * $D9</f>
        <v>-6.9999999999999993E-2</v>
      </c>
      <c r="W12" s="56">
        <f t="shared" si="3"/>
        <v>-0.22599999999999998</v>
      </c>
      <c r="X12" s="42">
        <f xml:space="preserve"> $H12 * $D9</f>
        <v>-0.156</v>
      </c>
      <c r="Y12" s="42">
        <f xml:space="preserve"> ( ( $I12 * X$6 ) + ( $J12 * (X$6 - 10) * IF(X$6 &gt;= 10, TRUE()) ) ) * $D9</f>
        <v>-0.06</v>
      </c>
      <c r="Z12" s="56">
        <f t="shared" si="4"/>
        <v>-0.216</v>
      </c>
      <c r="AA12" s="11"/>
    </row>
    <row r="13" spans="1:27" ht="25" customHeight="1">
      <c r="A13" s="3"/>
      <c r="B13" s="45"/>
      <c r="C13" s="83"/>
      <c r="D13" s="87"/>
      <c r="E13" s="84"/>
      <c r="F13" s="46"/>
      <c r="G13" s="47" t="s">
        <v>8</v>
      </c>
      <c r="H13" s="48">
        <v>-0.189</v>
      </c>
      <c r="I13" s="49">
        <v>-8.9999999999999993E-3</v>
      </c>
      <c r="J13" s="50">
        <v>1.0999999999999999E-2</v>
      </c>
      <c r="K13" s="44"/>
      <c r="L13" s="48">
        <f xml:space="preserve"> $H13 * $D9</f>
        <v>-0.378</v>
      </c>
      <c r="M13" s="50">
        <f xml:space="preserve"> ( ( $I13 * L$6 ) + ( $J13 * (L$6 - 10) * IF(L$6 &gt;= 10, TRUE()) ) ) * $D9</f>
        <v>0</v>
      </c>
      <c r="N13" s="57">
        <f t="shared" si="0"/>
        <v>-0.378</v>
      </c>
      <c r="O13" s="48">
        <f xml:space="preserve"> $H13 * $D9</f>
        <v>-0.378</v>
      </c>
      <c r="P13" s="49">
        <f xml:space="preserve"> ( ( $I13 * O$6 ) + ( $J13 * (O$6 - 10) * IF(O$6 &gt;= 10, TRUE()) ) ) * $D9</f>
        <v>-0.09</v>
      </c>
      <c r="Q13" s="57">
        <f t="shared" si="1"/>
        <v>-0.46799999999999997</v>
      </c>
      <c r="R13" s="49">
        <f xml:space="preserve"> $H13 * $D9</f>
        <v>-0.378</v>
      </c>
      <c r="S13" s="49">
        <f xml:space="preserve"> ( ( $I13 * R$6 ) + ( $J13 * (R$6 - 10) * IF(R$6 &gt;= 10, TRUE()) ) ) * $D9</f>
        <v>-0.18</v>
      </c>
      <c r="T13" s="57">
        <f t="shared" si="2"/>
        <v>-0.55800000000000005</v>
      </c>
      <c r="U13" s="49">
        <f xml:space="preserve"> $H13 * $D9</f>
        <v>-0.378</v>
      </c>
      <c r="V13" s="49">
        <f xml:space="preserve"> ( ( $I13 * U$6 ) + ( $J13 * (U$6 - 10) * IF(U$6 &gt;= 10, TRUE()) ) ) * $D9</f>
        <v>-0.15999999999999998</v>
      </c>
      <c r="W13" s="57">
        <f t="shared" si="3"/>
        <v>-0.53800000000000003</v>
      </c>
      <c r="X13" s="49">
        <f xml:space="preserve"> $H13 * $D9</f>
        <v>-0.378</v>
      </c>
      <c r="Y13" s="49">
        <f xml:space="preserve"> ( ( $I13 * X$6 ) + ( $J13 * (X$6 - 10) * IF(X$6 &gt;= 10, TRUE()) ) ) * $D9</f>
        <v>-0.14000000000000001</v>
      </c>
      <c r="Z13" s="57">
        <f t="shared" si="4"/>
        <v>-0.51800000000000002</v>
      </c>
      <c r="AA13" s="11"/>
    </row>
    <row r="14" spans="1:27" ht="25" customHeight="1">
      <c r="A14" s="3"/>
      <c r="B14" s="33"/>
      <c r="C14" s="79" t="s">
        <v>15</v>
      </c>
      <c r="D14" s="85">
        <v>6</v>
      </c>
      <c r="E14" s="80" t="s">
        <v>18</v>
      </c>
      <c r="F14" s="34"/>
      <c r="G14" s="35" t="s">
        <v>5</v>
      </c>
      <c r="H14" s="88">
        <v>-4.3999999999999997E-2</v>
      </c>
      <c r="I14" s="89">
        <v>-3.0000000000000001E-3</v>
      </c>
      <c r="J14" s="90">
        <v>4.0000000000000001E-3</v>
      </c>
      <c r="K14" s="91"/>
      <c r="L14" s="88">
        <f xml:space="preserve"> $H14 * $D14</f>
        <v>-0.26400000000000001</v>
      </c>
      <c r="M14" s="90">
        <f xml:space="preserve"> ( ( $I14 * L$6 ) + ( $J14 * (L$6 - 10) * IF(L$6 &gt;= 10, TRUE()) ) ) * $D14</f>
        <v>0</v>
      </c>
      <c r="N14" s="92">
        <f t="shared" si="0"/>
        <v>-0.26400000000000001</v>
      </c>
      <c r="O14" s="88">
        <f xml:space="preserve"> $H14 * $D14</f>
        <v>-0.26400000000000001</v>
      </c>
      <c r="P14" s="89">
        <f xml:space="preserve"> ( ( $I14 * O$6 ) + ( $J14 * (O$6 - 10) * IF(O$6 &gt;= 10, TRUE()) ) ) * $D14</f>
        <v>-0.09</v>
      </c>
      <c r="Q14" s="92">
        <f t="shared" si="1"/>
        <v>-0.35399999999999998</v>
      </c>
      <c r="R14" s="89">
        <f xml:space="preserve"> $H14 * $D14</f>
        <v>-0.26400000000000001</v>
      </c>
      <c r="S14" s="89">
        <f xml:space="preserve"> ( ( $I14 * R$6 ) + ( $J14 * (R$6 - 10) * IF(R$6 &gt;= 10, TRUE()) ) ) * $D14</f>
        <v>-0.18</v>
      </c>
      <c r="T14" s="92">
        <f t="shared" si="2"/>
        <v>-0.44400000000000001</v>
      </c>
      <c r="U14" s="89">
        <f xml:space="preserve"> $H14 * $D14</f>
        <v>-0.26400000000000001</v>
      </c>
      <c r="V14" s="89">
        <f xml:space="preserve"> ( ( $I14 * U$6 ) + ( $J14 * (U$6 - 10) * IF(U$6 &gt;= 10, TRUE()) ) ) * $D14</f>
        <v>-0.15</v>
      </c>
      <c r="W14" s="92">
        <f t="shared" si="3"/>
        <v>-0.41400000000000003</v>
      </c>
      <c r="X14" s="89">
        <f xml:space="preserve"> $H14 * $D14</f>
        <v>-0.26400000000000001</v>
      </c>
      <c r="Y14" s="89">
        <f xml:space="preserve"> ( ( $I14 * X$6 ) + ( $J14 * (X$6 - 10) * IF(X$6 &gt;= 10, TRUE()) ) ) * $D14</f>
        <v>-0.11999999999999998</v>
      </c>
      <c r="Z14" s="92">
        <f t="shared" si="4"/>
        <v>-0.38400000000000001</v>
      </c>
      <c r="AA14" s="11"/>
    </row>
    <row r="15" spans="1:27" ht="25" customHeight="1">
      <c r="A15" s="3"/>
      <c r="B15" s="11"/>
      <c r="C15" s="81"/>
      <c r="D15" s="86"/>
      <c r="E15" s="82"/>
      <c r="F15" s="40"/>
      <c r="G15" s="3" t="s">
        <v>4</v>
      </c>
      <c r="H15" s="41">
        <v>-4.4999999999999998E-2</v>
      </c>
      <c r="I15" s="42">
        <v>-4.0000000000000001E-3</v>
      </c>
      <c r="J15" s="43">
        <v>5.0000000000000001E-3</v>
      </c>
      <c r="K15" s="44"/>
      <c r="L15" s="41">
        <f xml:space="preserve"> $H15 * $D14</f>
        <v>-0.27</v>
      </c>
      <c r="M15" s="43">
        <f xml:space="preserve"> ( ( $I15 * L$6 ) + ( $J15 * (L$6 - 10) * IF(L$6 &gt;= 10, TRUE()) ) ) * $D14</f>
        <v>0</v>
      </c>
      <c r="N15" s="56">
        <f t="shared" si="0"/>
        <v>-0.27</v>
      </c>
      <c r="O15" s="41">
        <f xml:space="preserve"> $H15 * $D14</f>
        <v>-0.27</v>
      </c>
      <c r="P15" s="42">
        <f xml:space="preserve"> ( ( $I15 * O$6 ) + ( $J15 * (O$6 - 10) * IF(O$6 &gt;= 10, TRUE()) ) ) * $D14</f>
        <v>-0.12</v>
      </c>
      <c r="Q15" s="56">
        <f t="shared" si="1"/>
        <v>-0.39</v>
      </c>
      <c r="R15" s="42">
        <f xml:space="preserve"> $H15 * $D14</f>
        <v>-0.27</v>
      </c>
      <c r="S15" s="42">
        <f xml:space="preserve"> ( ( $I15 * R$6 ) + ( $J15 * (R$6 - 10) * IF(R$6 &gt;= 10, TRUE()) ) ) * $D14</f>
        <v>-0.24</v>
      </c>
      <c r="T15" s="56">
        <f t="shared" si="2"/>
        <v>-0.51</v>
      </c>
      <c r="U15" s="42">
        <f xml:space="preserve"> $H15 * $D14</f>
        <v>-0.27</v>
      </c>
      <c r="V15" s="42">
        <f xml:space="preserve"> ( ( $I15 * U$6 ) + ( $J15 * (U$6 - 10) * IF(U$6 &gt;= 10, TRUE()) ) ) * $D14</f>
        <v>-0.20999999999999996</v>
      </c>
      <c r="W15" s="56">
        <f t="shared" si="3"/>
        <v>-0.48</v>
      </c>
      <c r="X15" s="42">
        <f xml:space="preserve"> $H15 * $D14</f>
        <v>-0.27</v>
      </c>
      <c r="Y15" s="42">
        <f xml:space="preserve"> ( ( $I15 * X$6 ) + ( $J15 * (X$6 - 10) * IF(X$6 &gt;= 10, TRUE()) ) ) * $D14</f>
        <v>-0.18</v>
      </c>
      <c r="Z15" s="56">
        <f t="shared" si="4"/>
        <v>-0.45</v>
      </c>
      <c r="AA15" s="11"/>
    </row>
    <row r="16" spans="1:27" ht="25" customHeight="1">
      <c r="A16" s="3"/>
      <c r="B16" s="11"/>
      <c r="C16" s="81"/>
      <c r="D16" s="86"/>
      <c r="E16" s="82"/>
      <c r="F16" s="40"/>
      <c r="G16" s="3" t="s">
        <v>6</v>
      </c>
      <c r="H16" s="41">
        <v>-7.1999999999999995E-2</v>
      </c>
      <c r="I16" s="42">
        <v>-1E-3</v>
      </c>
      <c r="J16" s="43">
        <v>7.0000000000000001E-3</v>
      </c>
      <c r="K16" s="44"/>
      <c r="L16" s="41">
        <f xml:space="preserve"> $H16* $D14</f>
        <v>-0.43199999999999994</v>
      </c>
      <c r="M16" s="43">
        <f xml:space="preserve"> ( ( $I16 * L$6 ) + ( $J16 * (L$6 - 10) * IF(L$6 &gt;= 10, TRUE()) ) ) * $D14</f>
        <v>0</v>
      </c>
      <c r="N16" s="56">
        <f t="shared" si="0"/>
        <v>-0.43199999999999994</v>
      </c>
      <c r="O16" s="41">
        <f xml:space="preserve"> $H16* $D14</f>
        <v>-0.43199999999999994</v>
      </c>
      <c r="P16" s="42">
        <f xml:space="preserve"> ( ( $I16 * O$6 ) + ( $J16 * (O$6 - 10) * IF(O$6 &gt;= 10, TRUE()) ) ) * $D14</f>
        <v>-0.03</v>
      </c>
      <c r="Q16" s="56">
        <f t="shared" si="1"/>
        <v>-0.46199999999999997</v>
      </c>
      <c r="R16" s="42">
        <f xml:space="preserve"> $H16* $D14</f>
        <v>-0.43199999999999994</v>
      </c>
      <c r="S16" s="42">
        <f xml:space="preserve"> ( ( $I16 * R$6 ) + ( $J16 * (R$6 - 10) * IF(R$6 &gt;= 10, TRUE()) ) ) * $D14</f>
        <v>-0.06</v>
      </c>
      <c r="T16" s="56">
        <f t="shared" si="2"/>
        <v>-0.49199999999999994</v>
      </c>
      <c r="U16" s="42">
        <f xml:space="preserve"> $H16* $D14</f>
        <v>-0.43199999999999994</v>
      </c>
      <c r="V16" s="42">
        <f xml:space="preserve"> ( ( $I16 * U$6 ) + ( $J16 * (U$6 - 10) * IF(U$6 &gt;= 10, TRUE()) ) ) * $D14</f>
        <v>0.12000000000000002</v>
      </c>
      <c r="W16" s="56">
        <f t="shared" si="3"/>
        <v>-0.31199999999999994</v>
      </c>
      <c r="X16" s="42">
        <f xml:space="preserve"> $H16* $D14</f>
        <v>-0.43199999999999994</v>
      </c>
      <c r="Y16" s="42">
        <f xml:space="preserve"> ( ( $I16 * X$6 ) + ( $J16 * (X$6 - 10) * IF(X$6 &gt;= 10, TRUE()) ) ) * $D14</f>
        <v>0.30000000000000004</v>
      </c>
      <c r="Z16" s="56">
        <f t="shared" si="4"/>
        <v>-0.1319999999999999</v>
      </c>
      <c r="AA16" s="11"/>
    </row>
    <row r="17" spans="1:27" ht="25" customHeight="1">
      <c r="A17" s="3"/>
      <c r="B17" s="11"/>
      <c r="C17" s="81"/>
      <c r="D17" s="86"/>
      <c r="E17" s="82"/>
      <c r="F17" s="40"/>
      <c r="G17" s="3" t="s">
        <v>7</v>
      </c>
      <c r="H17" s="41">
        <v>-1.7000000000000001E-2</v>
      </c>
      <c r="I17" s="42">
        <v>-1E-3</v>
      </c>
      <c r="J17" s="43">
        <v>2E-3</v>
      </c>
      <c r="K17" s="44"/>
      <c r="L17" s="41">
        <f xml:space="preserve"> $H17 * $D14</f>
        <v>-0.10200000000000001</v>
      </c>
      <c r="M17" s="43">
        <f xml:space="preserve"> ( ( $I17 * L$6 ) + ( $J17 * (L$6 - 10) * IF(L$6 &gt;= 10, TRUE()) ) ) * $D14</f>
        <v>0</v>
      </c>
      <c r="N17" s="56">
        <f t="shared" si="0"/>
        <v>-0.10200000000000001</v>
      </c>
      <c r="O17" s="41">
        <f xml:space="preserve"> $H17 * $D14</f>
        <v>-0.10200000000000001</v>
      </c>
      <c r="P17" s="42">
        <f xml:space="preserve"> ( ( $I17 * O$6 ) + ( $J17 * (O$6 - 10) * IF(O$6 &gt;= 10, TRUE()) ) ) * $D14</f>
        <v>-0.03</v>
      </c>
      <c r="Q17" s="56">
        <f t="shared" si="1"/>
        <v>-0.13200000000000001</v>
      </c>
      <c r="R17" s="42">
        <f xml:space="preserve"> $H17 * $D14</f>
        <v>-0.10200000000000001</v>
      </c>
      <c r="S17" s="42">
        <f xml:space="preserve"> ( ( $I17 * R$6 ) + ( $J17 * (R$6 - 10) * IF(R$6 &gt;= 10, TRUE()) ) ) * $D14</f>
        <v>-0.06</v>
      </c>
      <c r="T17" s="56">
        <f t="shared" si="2"/>
        <v>-0.16200000000000001</v>
      </c>
      <c r="U17" s="42">
        <f xml:space="preserve"> $H17 * $D14</f>
        <v>-0.10200000000000001</v>
      </c>
      <c r="V17" s="42">
        <f xml:space="preserve"> ( ( $I17 * U$6 ) + ( $J17 * (U$6 - 10) * IF(U$6 &gt;= 10, TRUE()) ) ) * $D14</f>
        <v>-2.9999999999999995E-2</v>
      </c>
      <c r="W17" s="56">
        <f t="shared" si="3"/>
        <v>-0.13200000000000001</v>
      </c>
      <c r="X17" s="42">
        <f xml:space="preserve"> $H17 * $D14</f>
        <v>-0.10200000000000001</v>
      </c>
      <c r="Y17" s="42">
        <f xml:space="preserve"> ( ( $I17 * X$6 ) + ( $J17 * (X$6 - 10) * IF(X$6 &gt;= 10, TRUE()) ) ) * $D14</f>
        <v>0</v>
      </c>
      <c r="Z17" s="56">
        <f t="shared" si="4"/>
        <v>-0.10200000000000001</v>
      </c>
      <c r="AA17" s="11"/>
    </row>
    <row r="18" spans="1:27" ht="25" customHeight="1">
      <c r="A18" s="3"/>
      <c r="B18" s="45"/>
      <c r="C18" s="83"/>
      <c r="D18" s="87"/>
      <c r="E18" s="84"/>
      <c r="F18" s="46"/>
      <c r="G18" s="47" t="s">
        <v>8</v>
      </c>
      <c r="H18" s="48">
        <v>-8.4000000000000005E-2</v>
      </c>
      <c r="I18" s="49">
        <v>-5.0000000000000001E-3</v>
      </c>
      <c r="J18" s="50">
        <v>5.0000000000000001E-3</v>
      </c>
      <c r="K18" s="44"/>
      <c r="L18" s="48">
        <f xml:space="preserve"> $H18 * $D14</f>
        <v>-0.504</v>
      </c>
      <c r="M18" s="50">
        <f xml:space="preserve"> ( ( $I18 * L$6 ) + ( $J18 * (L$6 - 10) * IF(L$6 &gt;= 10, TRUE()) ) ) * $D14</f>
        <v>0</v>
      </c>
      <c r="N18" s="57">
        <f t="shared" si="0"/>
        <v>-0.504</v>
      </c>
      <c r="O18" s="48">
        <f xml:space="preserve"> $H18 * $D14</f>
        <v>-0.504</v>
      </c>
      <c r="P18" s="49">
        <f xml:space="preserve"> ( ( $I18 * O$6 ) + ( $J18 * (O$6 - 10) * IF(O$6 &gt;= 10, TRUE()) ) ) * $D14</f>
        <v>-0.15000000000000002</v>
      </c>
      <c r="Q18" s="57">
        <f t="shared" si="1"/>
        <v>-0.65400000000000003</v>
      </c>
      <c r="R18" s="49">
        <f xml:space="preserve"> $H18 * $D14</f>
        <v>-0.504</v>
      </c>
      <c r="S18" s="49">
        <f xml:space="preserve"> ( ( $I18 * R$6 ) + ( $J18 * (R$6 - 10) * IF(R$6 &gt;= 10, TRUE()) ) ) * $D14</f>
        <v>-0.30000000000000004</v>
      </c>
      <c r="T18" s="57">
        <f t="shared" si="2"/>
        <v>-0.80400000000000005</v>
      </c>
      <c r="U18" s="49">
        <f xml:space="preserve"> $H18 * $D14</f>
        <v>-0.504</v>
      </c>
      <c r="V18" s="49">
        <f xml:space="preserve"> ( ( $I18 * U$6 ) + ( $J18 * (U$6 - 10) * IF(U$6 &gt;= 10, TRUE()) ) ) * $D14</f>
        <v>-0.3</v>
      </c>
      <c r="W18" s="57">
        <f t="shared" si="3"/>
        <v>-0.80400000000000005</v>
      </c>
      <c r="X18" s="49">
        <f xml:space="preserve"> $H18 * $D14</f>
        <v>-0.504</v>
      </c>
      <c r="Y18" s="49">
        <f xml:space="preserve"> ( ( $I18 * X$6 ) + ( $J18 * (X$6 - 10) * IF(X$6 &gt;= 10, TRUE()) ) ) * $D14</f>
        <v>-0.30000000000000004</v>
      </c>
      <c r="Z18" s="57">
        <f t="shared" si="4"/>
        <v>-0.80400000000000005</v>
      </c>
      <c r="AA18" s="11"/>
    </row>
    <row r="19" spans="1:27" ht="25" customHeight="1">
      <c r="A19" s="3"/>
      <c r="B19" s="33"/>
      <c r="C19" s="79" t="s">
        <v>16</v>
      </c>
      <c r="D19" s="85">
        <v>24</v>
      </c>
      <c r="E19" s="80" t="s">
        <v>19</v>
      </c>
      <c r="F19" s="34"/>
      <c r="G19" s="35" t="s">
        <v>5</v>
      </c>
      <c r="H19" s="88">
        <v>-1.6E-2</v>
      </c>
      <c r="I19" s="89">
        <v>4.0000000000000002E-4</v>
      </c>
      <c r="J19" s="90">
        <v>1E-3</v>
      </c>
      <c r="K19" s="91"/>
      <c r="L19" s="48">
        <f xml:space="preserve"> $H19 * $D15</f>
        <v>0</v>
      </c>
      <c r="M19" s="90">
        <f xml:space="preserve"> ( ( $I19 * L$6 ) + ( $J19 * (L$6 - 10) * IF(L$6 &gt;= 10, TRUE()) ) ) * $D19</f>
        <v>0</v>
      </c>
      <c r="N19" s="92">
        <f t="shared" si="0"/>
        <v>0</v>
      </c>
      <c r="O19" s="88">
        <f xml:space="preserve"> $H19 * $D19</f>
        <v>-0.38400000000000001</v>
      </c>
      <c r="P19" s="89">
        <f xml:space="preserve"> ( ( $I19 * O$6 ) + ( $J19 * (O$6 - 10) * IF(O$6 &gt;= 10, TRUE()) ) ) * $D19</f>
        <v>4.8000000000000001E-2</v>
      </c>
      <c r="Q19" s="92">
        <f t="shared" si="1"/>
        <v>-0.33600000000000002</v>
      </c>
      <c r="R19" s="89">
        <f xml:space="preserve"> $H19 * $D19</f>
        <v>-0.38400000000000001</v>
      </c>
      <c r="S19" s="89">
        <f xml:space="preserve"> ( ( $I19 * R$6 ) + ( $J19 * (R$6 - 10) * IF(R$6 &gt;= 10, TRUE()) ) ) * $D19</f>
        <v>9.6000000000000002E-2</v>
      </c>
      <c r="T19" s="92">
        <f t="shared" si="2"/>
        <v>-0.28800000000000003</v>
      </c>
      <c r="U19" s="89">
        <f xml:space="preserve"> $H19 * $D19</f>
        <v>-0.38400000000000001</v>
      </c>
      <c r="V19" s="89">
        <f xml:space="preserve"> ( ( $I19 * U$6 ) + ( $J19 * (U$6 - 10) * IF(U$6 &gt;= 10, TRUE()) ) ) * $D19</f>
        <v>0.26400000000000001</v>
      </c>
      <c r="W19" s="92">
        <f t="shared" si="3"/>
        <v>-0.12</v>
      </c>
      <c r="X19" s="89">
        <f xml:space="preserve"> $H19 * $D19</f>
        <v>-0.38400000000000001</v>
      </c>
      <c r="Y19" s="89">
        <f xml:space="preserve"> ( ( $I19 * X$6 ) + ( $J19 * (X$6 - 10) * IF(X$6 &gt;= 10, TRUE()) ) ) * $D19</f>
        <v>0.43200000000000005</v>
      </c>
      <c r="Z19" s="92">
        <f t="shared" si="4"/>
        <v>4.8000000000000043E-2</v>
      </c>
      <c r="AA19" s="11"/>
    </row>
    <row r="20" spans="1:27" ht="25" customHeight="1">
      <c r="A20" s="3"/>
      <c r="B20" s="11"/>
      <c r="C20" s="81"/>
      <c r="D20" s="86"/>
      <c r="E20" s="82"/>
      <c r="F20" s="40"/>
      <c r="G20" s="3" t="s">
        <v>4</v>
      </c>
      <c r="H20" s="41">
        <v>-2.3E-2</v>
      </c>
      <c r="I20" s="42">
        <v>-2.9999999999999997E-4</v>
      </c>
      <c r="J20" s="43">
        <v>1E-3</v>
      </c>
      <c r="K20" s="44"/>
      <c r="L20" s="41">
        <f xml:space="preserve"> $H20 * $D19</f>
        <v>-0.55200000000000005</v>
      </c>
      <c r="M20" s="43">
        <f xml:space="preserve"> ( ( $I20 * L$6 ) + ( $J20 * (L$6 - 10) * IF(L$6 &gt;= 10, TRUE()) ) ) * $D19</f>
        <v>0</v>
      </c>
      <c r="N20" s="56">
        <f t="shared" si="0"/>
        <v>-0.55200000000000005</v>
      </c>
      <c r="O20" s="41">
        <f xml:space="preserve"> $H20 * $D19</f>
        <v>-0.55200000000000005</v>
      </c>
      <c r="P20" s="42">
        <f xml:space="preserve"> ( ( $I20 * O$6 ) + ( $J20 * (O$6 - 10) * IF(O$6 &gt;= 10, TRUE()) ) ) * $D19</f>
        <v>-3.5999999999999997E-2</v>
      </c>
      <c r="Q20" s="56">
        <f t="shared" si="1"/>
        <v>-0.58800000000000008</v>
      </c>
      <c r="R20" s="42">
        <f xml:space="preserve"> $H20 * $D19</f>
        <v>-0.55200000000000005</v>
      </c>
      <c r="S20" s="42">
        <f xml:space="preserve"> ( ( $I20 * R$6 ) + ( $J20 * (R$6 - 10) * IF(R$6 &gt;= 10, TRUE()) ) ) * $D19</f>
        <v>-7.1999999999999995E-2</v>
      </c>
      <c r="T20" s="56">
        <f t="shared" si="2"/>
        <v>-0.624</v>
      </c>
      <c r="U20" s="42">
        <f xml:space="preserve"> $H20 * $D19</f>
        <v>-0.55200000000000005</v>
      </c>
      <c r="V20" s="42">
        <f xml:space="preserve"> ( ( $I20 * U$6 ) + ( $J20 * (U$6 - 10) * IF(U$6 &gt;= 10, TRUE()) ) ) * $D19</f>
        <v>1.2000000000000011E-2</v>
      </c>
      <c r="W20" s="56">
        <f t="shared" si="3"/>
        <v>-0.54</v>
      </c>
      <c r="X20" s="42">
        <f xml:space="preserve"> $H20 * $D19</f>
        <v>-0.55200000000000005</v>
      </c>
      <c r="Y20" s="42">
        <f xml:space="preserve"> ( ( $I20 * X$6 ) + ( $J20 * (X$6 - 10) * IF(X$6 &gt;= 10, TRUE()) ) ) * $D19</f>
        <v>9.600000000000003E-2</v>
      </c>
      <c r="Z20" s="56">
        <f t="shared" si="4"/>
        <v>-0.45600000000000002</v>
      </c>
      <c r="AA20" s="11"/>
    </row>
    <row r="21" spans="1:27" ht="25" customHeight="1">
      <c r="A21" s="3"/>
      <c r="B21" s="11"/>
      <c r="C21" s="81"/>
      <c r="D21" s="86"/>
      <c r="E21" s="82"/>
      <c r="F21" s="40"/>
      <c r="G21" s="3" t="s">
        <v>6</v>
      </c>
      <c r="H21" s="41">
        <v>-1.2E-2</v>
      </c>
      <c r="I21" s="42">
        <v>-2.0000000000000001E-4</v>
      </c>
      <c r="J21" s="43">
        <v>4.0000000000000001E-3</v>
      </c>
      <c r="K21" s="44"/>
      <c r="L21" s="41">
        <f xml:space="preserve"> $H21* $D19</f>
        <v>-0.28800000000000003</v>
      </c>
      <c r="M21" s="43">
        <f xml:space="preserve"> ( ( $I21 * L$6 ) + ( $J21 * (L$6 - 10) * IF(L$6 &gt;= 10, TRUE()) ) ) * $D19</f>
        <v>0</v>
      </c>
      <c r="N21" s="56">
        <f t="shared" si="0"/>
        <v>-0.28800000000000003</v>
      </c>
      <c r="O21" s="41">
        <f xml:space="preserve"> $H21* $D19</f>
        <v>-0.28800000000000003</v>
      </c>
      <c r="P21" s="42">
        <f xml:space="preserve"> ( ( $I21 * O$6 ) + ( $J21 * (O$6 - 10) * IF(O$6 &gt;= 10, TRUE()) ) ) * $D19</f>
        <v>-2.4E-2</v>
      </c>
      <c r="Q21" s="56">
        <f t="shared" si="1"/>
        <v>-0.31200000000000006</v>
      </c>
      <c r="R21" s="42">
        <f xml:space="preserve"> $H21* $D19</f>
        <v>-0.28800000000000003</v>
      </c>
      <c r="S21" s="42">
        <f xml:space="preserve"> ( ( $I21 * R$6 ) + ( $J21 * (R$6 - 10) * IF(R$6 &gt;= 10, TRUE()) ) ) * $D19</f>
        <v>-4.8000000000000001E-2</v>
      </c>
      <c r="T21" s="56">
        <f t="shared" si="2"/>
        <v>-0.33600000000000002</v>
      </c>
      <c r="U21" s="42">
        <f xml:space="preserve"> $H21* $D19</f>
        <v>-0.28800000000000003</v>
      </c>
      <c r="V21" s="42">
        <f xml:space="preserve"> ( ( $I21 * U$6 ) + ( $J21 * (U$6 - 10) * IF(U$6 &gt;= 10, TRUE()) ) ) * $D19</f>
        <v>0.40800000000000003</v>
      </c>
      <c r="W21" s="56">
        <f t="shared" si="3"/>
        <v>0.12</v>
      </c>
      <c r="X21" s="42">
        <f xml:space="preserve"> $H21* $D19</f>
        <v>-0.28800000000000003</v>
      </c>
      <c r="Y21" s="42">
        <f xml:space="preserve"> ( ( $I21 * X$6 ) + ( $J21 * (X$6 - 10) * IF(X$6 &gt;= 10, TRUE()) ) ) * $D19</f>
        <v>0.8640000000000001</v>
      </c>
      <c r="Z21" s="56">
        <f t="shared" si="4"/>
        <v>0.57600000000000007</v>
      </c>
      <c r="AA21" s="11"/>
    </row>
    <row r="22" spans="1:27" ht="25" customHeight="1">
      <c r="A22" s="3"/>
      <c r="B22" s="11"/>
      <c r="C22" s="81"/>
      <c r="D22" s="86"/>
      <c r="E22" s="82"/>
      <c r="F22" s="40"/>
      <c r="G22" s="3" t="s">
        <v>7</v>
      </c>
      <c r="H22" s="41">
        <v>2E-3</v>
      </c>
      <c r="I22" s="42">
        <v>1E-3</v>
      </c>
      <c r="J22" s="43">
        <v>1E-3</v>
      </c>
      <c r="K22" s="44"/>
      <c r="L22" s="41">
        <f xml:space="preserve"> $H22 * $D19</f>
        <v>4.8000000000000001E-2</v>
      </c>
      <c r="M22" s="43">
        <f xml:space="preserve"> ( ( $I22 * L$6 ) + ( $J22 * (L$6 - 10) * IF(L$6 &gt;= 10, TRUE()) ) ) * $D19</f>
        <v>0</v>
      </c>
      <c r="N22" s="56">
        <f t="shared" si="0"/>
        <v>4.8000000000000001E-2</v>
      </c>
      <c r="O22" s="41">
        <f xml:space="preserve"> $H22 * $D19</f>
        <v>4.8000000000000001E-2</v>
      </c>
      <c r="P22" s="42">
        <f xml:space="preserve"> ( ( $I22 * O$6 ) + ( $J22 * (O$6 - 10) * IF(O$6 &gt;= 10, TRUE()) ) ) * $D19</f>
        <v>0.12</v>
      </c>
      <c r="Q22" s="56">
        <f t="shared" si="1"/>
        <v>0.16799999999999998</v>
      </c>
      <c r="R22" s="42">
        <f xml:space="preserve"> $H22 * $D19</f>
        <v>4.8000000000000001E-2</v>
      </c>
      <c r="S22" s="42">
        <f xml:space="preserve"> ( ( $I22 * R$6 ) + ( $J22 * (R$6 - 10) * IF(R$6 &gt;= 10, TRUE()) ) ) * $D19</f>
        <v>0.24</v>
      </c>
      <c r="T22" s="56">
        <f t="shared" si="2"/>
        <v>0.28799999999999998</v>
      </c>
      <c r="U22" s="42">
        <f xml:space="preserve"> $H22 * $D19</f>
        <v>4.8000000000000001E-2</v>
      </c>
      <c r="V22" s="42">
        <f xml:space="preserve"> ( ( $I22 * U$6 ) + ( $J22 * (U$6 - 10) * IF(U$6 &gt;= 10, TRUE()) ) ) * $D19</f>
        <v>0.48</v>
      </c>
      <c r="W22" s="56">
        <f t="shared" si="3"/>
        <v>0.52800000000000002</v>
      </c>
      <c r="X22" s="42">
        <f xml:space="preserve"> $H22 * $D19</f>
        <v>4.8000000000000001E-2</v>
      </c>
      <c r="Y22" s="42">
        <f xml:space="preserve"> ( ( $I22 * X$6 ) + ( $J22 * (X$6 - 10) * IF(X$6 &gt;= 10, TRUE()) ) ) * $D19</f>
        <v>0.72</v>
      </c>
      <c r="Z22" s="56">
        <f t="shared" si="4"/>
        <v>0.76800000000000002</v>
      </c>
      <c r="AA22" s="11"/>
    </row>
    <row r="23" spans="1:27" ht="25" customHeight="1">
      <c r="A23" s="3"/>
      <c r="B23" s="45"/>
      <c r="C23" s="83"/>
      <c r="D23" s="87"/>
      <c r="E23" s="84"/>
      <c r="F23" s="46"/>
      <c r="G23" s="47" t="s">
        <v>8</v>
      </c>
      <c r="H23" s="48">
        <v>-5.0999999999999997E-2</v>
      </c>
      <c r="I23" s="49">
        <v>-4.0000000000000003E-5</v>
      </c>
      <c r="J23" s="50">
        <v>1E-3</v>
      </c>
      <c r="K23" s="51"/>
      <c r="L23" s="48">
        <f xml:space="preserve"> $H23 * $D19</f>
        <v>-1.224</v>
      </c>
      <c r="M23" s="50">
        <f xml:space="preserve"> ( ( $I23 * L$6 ) + ( $J23 * (L$6 - 10) * IF(L$6 &gt;= 10, TRUE()) ) ) * $D19</f>
        <v>0</v>
      </c>
      <c r="N23" s="57">
        <f t="shared" si="0"/>
        <v>-1.224</v>
      </c>
      <c r="O23" s="48">
        <f xml:space="preserve"> $H23 * $D19</f>
        <v>-1.224</v>
      </c>
      <c r="P23" s="49">
        <f xml:space="preserve"> ( ( $I23 * O$6 ) + ( $J23 * (O$6 - 10) * IF(O$6 &gt;= 10, TRUE()) ) ) * $D19</f>
        <v>-4.8000000000000004E-3</v>
      </c>
      <c r="Q23" s="57">
        <f t="shared" si="1"/>
        <v>-1.2287999999999999</v>
      </c>
      <c r="R23" s="49">
        <f xml:space="preserve"> $H23 * $D19</f>
        <v>-1.224</v>
      </c>
      <c r="S23" s="49">
        <f xml:space="preserve"> ( ( $I23 * R$6 ) + ( $J23 * (R$6 - 10) * IF(R$6 &gt;= 10, TRUE()) ) ) * $D19</f>
        <v>-9.6000000000000009E-3</v>
      </c>
      <c r="T23" s="57">
        <f t="shared" si="2"/>
        <v>-1.2336</v>
      </c>
      <c r="U23" s="49">
        <f xml:space="preserve"> $H23 * $D19</f>
        <v>-1.224</v>
      </c>
      <c r="V23" s="49">
        <f xml:space="preserve"> ( ( $I23 * U$6 ) + ( $J23 * (U$6 - 10) * IF(U$6 &gt;= 10, TRUE()) ) ) * $D19</f>
        <v>0.1056</v>
      </c>
      <c r="W23" s="57">
        <f t="shared" si="3"/>
        <v>-1.1184000000000001</v>
      </c>
      <c r="X23" s="49">
        <f xml:space="preserve"> $H23 * $D19</f>
        <v>-1.224</v>
      </c>
      <c r="Y23" s="49">
        <f xml:space="preserve"> ( ( $I23 * X$6 ) + ( $J23 * (X$6 - 10) * IF(X$6 &gt;= 10, TRUE()) ) ) * $D19</f>
        <v>0.2208</v>
      </c>
      <c r="Z23" s="57">
        <f t="shared" si="4"/>
        <v>-1.0032000000000001</v>
      </c>
      <c r="AA23" s="11"/>
    </row>
    <row r="24" spans="1:27" ht="15" customHeight="1">
      <c r="B24" s="52"/>
      <c r="C24" s="52"/>
      <c r="D24" s="52"/>
      <c r="E24" s="52"/>
      <c r="F24" s="52"/>
      <c r="G24" s="52"/>
      <c r="H24" s="52"/>
      <c r="I24" s="5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</row>
    <row r="25" spans="1:27" ht="25" customHeight="1">
      <c r="I25" s="3"/>
      <c r="J25" s="65" t="s">
        <v>20</v>
      </c>
      <c r="K25" s="62"/>
      <c r="L25" s="36">
        <f xml:space="preserve"> L14 - L9</f>
        <v>-8.0000000000000016E-2</v>
      </c>
      <c r="M25" s="38">
        <f t="shared" ref="M25:Z25" si="5" xml:space="preserve"> M14 - M9</f>
        <v>0</v>
      </c>
      <c r="N25" s="39">
        <f t="shared" si="5"/>
        <v>-8.0000000000000016E-2</v>
      </c>
      <c r="O25" s="36">
        <f t="shared" si="5"/>
        <v>-8.0000000000000016E-2</v>
      </c>
      <c r="P25" s="38">
        <f t="shared" si="5"/>
        <v>-1.999999999999999E-2</v>
      </c>
      <c r="Q25" s="39">
        <f t="shared" si="5"/>
        <v>-9.9999999999999978E-2</v>
      </c>
      <c r="R25" s="36">
        <f t="shared" si="5"/>
        <v>-8.0000000000000016E-2</v>
      </c>
      <c r="S25" s="38">
        <f t="shared" si="5"/>
        <v>-3.999999999999998E-2</v>
      </c>
      <c r="T25" s="39">
        <f t="shared" si="5"/>
        <v>-0.12</v>
      </c>
      <c r="U25" s="36">
        <f t="shared" si="5"/>
        <v>-8.0000000000000016E-2</v>
      </c>
      <c r="V25" s="38">
        <f t="shared" si="5"/>
        <v>-1.999999999999999E-2</v>
      </c>
      <c r="W25" s="39">
        <f t="shared" si="5"/>
        <v>-0.10000000000000003</v>
      </c>
      <c r="X25" s="36">
        <f t="shared" si="5"/>
        <v>-8.0000000000000016E-2</v>
      </c>
      <c r="Y25" s="38">
        <f t="shared" si="5"/>
        <v>0</v>
      </c>
      <c r="Z25" s="39">
        <f t="shared" si="5"/>
        <v>-7.999999999999996E-2</v>
      </c>
      <c r="AA25" s="11"/>
    </row>
    <row r="26" spans="1:27" ht="15" customHeight="1">
      <c r="I26" s="3"/>
      <c r="J26" s="72" t="s">
        <v>22</v>
      </c>
      <c r="K26" s="63"/>
      <c r="L26" s="66">
        <f xml:space="preserve"> IFERROR( ABS(L25 / L9), "" )</f>
        <v>0.43478260869565227</v>
      </c>
      <c r="M26" s="67" t="str">
        <f t="shared" ref="M26:Z26" si="6" xml:space="preserve"> IFERROR( ABS(M25 / M9), "" )</f>
        <v/>
      </c>
      <c r="N26" s="68">
        <f t="shared" si="6"/>
        <v>0.43478260869565227</v>
      </c>
      <c r="O26" s="66">
        <f t="shared" si="6"/>
        <v>0.43478260869565227</v>
      </c>
      <c r="P26" s="67">
        <f t="shared" si="6"/>
        <v>0.28571428571428553</v>
      </c>
      <c r="Q26" s="68">
        <f t="shared" si="6"/>
        <v>0.39370078740157471</v>
      </c>
      <c r="R26" s="66">
        <f t="shared" si="6"/>
        <v>0.43478260869565227</v>
      </c>
      <c r="S26" s="67">
        <f t="shared" si="6"/>
        <v>0.28571428571428553</v>
      </c>
      <c r="T26" s="68">
        <f t="shared" si="6"/>
        <v>0.37037037037037035</v>
      </c>
      <c r="U26" s="66">
        <f t="shared" si="6"/>
        <v>0.43478260869565227</v>
      </c>
      <c r="V26" s="67">
        <f t="shared" si="6"/>
        <v>0.15384615384615377</v>
      </c>
      <c r="W26" s="68">
        <f t="shared" si="6"/>
        <v>0.31847133757961793</v>
      </c>
      <c r="X26" s="66">
        <f t="shared" si="6"/>
        <v>0.43478260869565227</v>
      </c>
      <c r="Y26" s="67">
        <f t="shared" si="6"/>
        <v>0</v>
      </c>
      <c r="Z26" s="68">
        <f t="shared" si="6"/>
        <v>0.26315789473684192</v>
      </c>
      <c r="AA26" s="11"/>
    </row>
    <row r="27" spans="1:27" ht="25" customHeight="1">
      <c r="I27" s="3"/>
      <c r="J27" s="63"/>
      <c r="K27" s="63"/>
      <c r="L27" s="41">
        <f xml:space="preserve"> L15 - L10</f>
        <v>-0.15600000000000003</v>
      </c>
      <c r="M27" s="43">
        <f t="shared" ref="M27:Z27" si="7" xml:space="preserve"> M15 - M10</f>
        <v>0</v>
      </c>
      <c r="N27" s="44">
        <f t="shared" si="7"/>
        <v>-0.15600000000000003</v>
      </c>
      <c r="O27" s="41">
        <f t="shared" si="7"/>
        <v>-0.15600000000000003</v>
      </c>
      <c r="P27" s="43">
        <f t="shared" si="7"/>
        <v>-1.999999999999999E-2</v>
      </c>
      <c r="Q27" s="44">
        <f t="shared" si="7"/>
        <v>-0.17599999999999999</v>
      </c>
      <c r="R27" s="41">
        <f t="shared" si="7"/>
        <v>-0.15600000000000003</v>
      </c>
      <c r="S27" s="43">
        <f t="shared" si="7"/>
        <v>-3.999999999999998E-2</v>
      </c>
      <c r="T27" s="44">
        <f t="shared" si="7"/>
        <v>-0.19600000000000001</v>
      </c>
      <c r="U27" s="41">
        <f t="shared" si="7"/>
        <v>-0.15600000000000003</v>
      </c>
      <c r="V27" s="43">
        <f t="shared" si="7"/>
        <v>-3.999999999999998E-2</v>
      </c>
      <c r="W27" s="44">
        <f t="shared" si="7"/>
        <v>-0.19600000000000001</v>
      </c>
      <c r="X27" s="41">
        <f t="shared" si="7"/>
        <v>-0.15600000000000003</v>
      </c>
      <c r="Y27" s="43">
        <f t="shared" si="7"/>
        <v>-3.999999999999998E-2</v>
      </c>
      <c r="Z27" s="44">
        <f t="shared" si="7"/>
        <v>-0.19600000000000001</v>
      </c>
      <c r="AA27" s="11"/>
    </row>
    <row r="28" spans="1:27" ht="15" customHeight="1">
      <c r="I28" s="3"/>
      <c r="J28" s="63"/>
      <c r="K28" s="63"/>
      <c r="L28" s="66">
        <f xml:space="preserve"> IFERROR( ABS(L27 / L10), "" )</f>
        <v>1.3684210526315792</v>
      </c>
      <c r="M28" s="67" t="str">
        <f t="shared" ref="M28:Z28" si="8" xml:space="preserve"> IFERROR( ABS(M27 / M10), "" )</f>
        <v/>
      </c>
      <c r="N28" s="68">
        <f t="shared" si="8"/>
        <v>1.3684210526315792</v>
      </c>
      <c r="O28" s="66">
        <f t="shared" si="8"/>
        <v>1.3684210526315792</v>
      </c>
      <c r="P28" s="67">
        <f t="shared" si="8"/>
        <v>0.1999999999999999</v>
      </c>
      <c r="Q28" s="68">
        <f t="shared" si="8"/>
        <v>0.82242990654205594</v>
      </c>
      <c r="R28" s="66">
        <f t="shared" si="8"/>
        <v>1.3684210526315792</v>
      </c>
      <c r="S28" s="67">
        <f t="shared" si="8"/>
        <v>0.1999999999999999</v>
      </c>
      <c r="T28" s="68">
        <f t="shared" si="8"/>
        <v>0.62420382165605093</v>
      </c>
      <c r="U28" s="66">
        <f t="shared" si="8"/>
        <v>1.3684210526315792</v>
      </c>
      <c r="V28" s="67">
        <f t="shared" si="8"/>
        <v>0.23529411764705874</v>
      </c>
      <c r="W28" s="68">
        <f t="shared" si="8"/>
        <v>0.69014084507042261</v>
      </c>
      <c r="X28" s="66">
        <f t="shared" si="8"/>
        <v>1.3684210526315792</v>
      </c>
      <c r="Y28" s="67">
        <f t="shared" si="8"/>
        <v>0.28571428571428553</v>
      </c>
      <c r="Z28" s="68">
        <f t="shared" si="8"/>
        <v>0.77165354330708669</v>
      </c>
      <c r="AA28" s="11"/>
    </row>
    <row r="29" spans="1:27" ht="25" customHeight="1">
      <c r="I29" s="3"/>
      <c r="J29" s="63"/>
      <c r="K29" s="63"/>
      <c r="L29" s="41">
        <f xml:space="preserve"> L16 - L11</f>
        <v>-0.17799999999999994</v>
      </c>
      <c r="M29" s="43">
        <f t="shared" ref="M29:Z29" si="9" xml:space="preserve"> M16 - M11</f>
        <v>0</v>
      </c>
      <c r="N29" s="44">
        <f t="shared" si="9"/>
        <v>-0.17799999999999994</v>
      </c>
      <c r="O29" s="41">
        <f t="shared" si="9"/>
        <v>-0.17799999999999994</v>
      </c>
      <c r="P29" s="43">
        <f t="shared" si="9"/>
        <v>-9.9999999999999985E-3</v>
      </c>
      <c r="Q29" s="44">
        <f t="shared" si="9"/>
        <v>-0.18799999999999994</v>
      </c>
      <c r="R29" s="41">
        <f t="shared" si="9"/>
        <v>-0.17799999999999994</v>
      </c>
      <c r="S29" s="43">
        <f t="shared" si="9"/>
        <v>-1.9999999999999997E-2</v>
      </c>
      <c r="T29" s="44">
        <f t="shared" si="9"/>
        <v>-0.19799999999999995</v>
      </c>
      <c r="U29" s="41">
        <f t="shared" si="9"/>
        <v>-0.17799999999999994</v>
      </c>
      <c r="V29" s="43">
        <f t="shared" si="9"/>
        <v>0.15000000000000002</v>
      </c>
      <c r="W29" s="44">
        <f t="shared" si="9"/>
        <v>-2.7999999999999914E-2</v>
      </c>
      <c r="X29" s="41">
        <f t="shared" si="9"/>
        <v>-0.17799999999999994</v>
      </c>
      <c r="Y29" s="43">
        <f t="shared" si="9"/>
        <v>0.32000000000000006</v>
      </c>
      <c r="Z29" s="44">
        <f t="shared" si="9"/>
        <v>0.14200000000000013</v>
      </c>
      <c r="AA29" s="11"/>
    </row>
    <row r="30" spans="1:27" ht="15" customHeight="1">
      <c r="I30" s="3"/>
      <c r="J30" s="63"/>
      <c r="K30" s="63"/>
      <c r="L30" s="66">
        <f xml:space="preserve"> IFERROR( ABS(L29 / L11), "" )</f>
        <v>0.7007874015748029</v>
      </c>
      <c r="M30" s="67" t="str">
        <f t="shared" ref="M30:Z30" si="10" xml:space="preserve"> IFERROR( ABS(M29 / M11), "" )</f>
        <v/>
      </c>
      <c r="N30" s="68">
        <f t="shared" si="10"/>
        <v>0.7007874015748029</v>
      </c>
      <c r="O30" s="66">
        <f t="shared" si="10"/>
        <v>0.7007874015748029</v>
      </c>
      <c r="P30" s="67">
        <f t="shared" si="10"/>
        <v>0.49999999999999989</v>
      </c>
      <c r="Q30" s="68">
        <f t="shared" si="10"/>
        <v>0.68613138686131359</v>
      </c>
      <c r="R30" s="66">
        <f t="shared" si="10"/>
        <v>0.7007874015748029</v>
      </c>
      <c r="S30" s="67">
        <f t="shared" si="10"/>
        <v>0.49999999999999989</v>
      </c>
      <c r="T30" s="68">
        <f t="shared" si="10"/>
        <v>0.6734693877551019</v>
      </c>
      <c r="U30" s="66">
        <f t="shared" si="10"/>
        <v>0.7007874015748029</v>
      </c>
      <c r="V30" s="67">
        <f t="shared" si="10"/>
        <v>5.0000000000000009</v>
      </c>
      <c r="W30" s="68">
        <f t="shared" si="10"/>
        <v>9.8591549295774336E-2</v>
      </c>
      <c r="X30" s="66">
        <f t="shared" si="10"/>
        <v>0.7007874015748029</v>
      </c>
      <c r="Y30" s="67">
        <f t="shared" si="10"/>
        <v>16</v>
      </c>
      <c r="Z30" s="68">
        <f t="shared" si="10"/>
        <v>0.51824817518248212</v>
      </c>
      <c r="AA30" s="11"/>
    </row>
    <row r="31" spans="1:27" ht="25" customHeight="1">
      <c r="I31" s="3"/>
      <c r="J31" s="63"/>
      <c r="K31" s="63"/>
      <c r="L31" s="41">
        <f xml:space="preserve"> L17 - L12</f>
        <v>5.3999999999999992E-2</v>
      </c>
      <c r="M31" s="43">
        <f t="shared" ref="M31:Z31" si="11" xml:space="preserve"> M17 - M12</f>
        <v>0</v>
      </c>
      <c r="N31" s="44">
        <f t="shared" si="11"/>
        <v>5.3999999999999992E-2</v>
      </c>
      <c r="O31" s="41">
        <f t="shared" si="11"/>
        <v>5.3999999999999992E-2</v>
      </c>
      <c r="P31" s="43">
        <f t="shared" si="11"/>
        <v>1.0000000000000002E-2</v>
      </c>
      <c r="Q31" s="44">
        <f t="shared" si="11"/>
        <v>6.4000000000000001E-2</v>
      </c>
      <c r="R31" s="41">
        <f t="shared" si="11"/>
        <v>5.3999999999999992E-2</v>
      </c>
      <c r="S31" s="43">
        <f t="shared" si="11"/>
        <v>2.0000000000000004E-2</v>
      </c>
      <c r="T31" s="44">
        <f t="shared" si="11"/>
        <v>7.3999999999999982E-2</v>
      </c>
      <c r="U31" s="41">
        <f t="shared" si="11"/>
        <v>5.3999999999999992E-2</v>
      </c>
      <c r="V31" s="43">
        <f t="shared" si="11"/>
        <v>3.9999999999999994E-2</v>
      </c>
      <c r="W31" s="44">
        <f t="shared" si="11"/>
        <v>9.3999999999999972E-2</v>
      </c>
      <c r="X31" s="41">
        <f t="shared" si="11"/>
        <v>5.3999999999999992E-2</v>
      </c>
      <c r="Y31" s="43">
        <f t="shared" si="11"/>
        <v>0.06</v>
      </c>
      <c r="Z31" s="44">
        <f t="shared" si="11"/>
        <v>0.11399999999999999</v>
      </c>
      <c r="AA31" s="11"/>
    </row>
    <row r="32" spans="1:27" ht="15" customHeight="1">
      <c r="I32" s="3"/>
      <c r="J32" s="63"/>
      <c r="K32" s="63"/>
      <c r="L32" s="66">
        <f xml:space="preserve"> IFERROR( ABS(L31 / L12), "" )</f>
        <v>0.34615384615384609</v>
      </c>
      <c r="M32" s="67" t="str">
        <f t="shared" ref="M32:Z32" si="12" xml:space="preserve"> IFERROR( ABS(M31 / M12), "" )</f>
        <v/>
      </c>
      <c r="N32" s="68">
        <f t="shared" si="12"/>
        <v>0.34615384615384609</v>
      </c>
      <c r="O32" s="66">
        <f t="shared" si="12"/>
        <v>0.34615384615384609</v>
      </c>
      <c r="P32" s="67">
        <f t="shared" si="12"/>
        <v>0.25000000000000006</v>
      </c>
      <c r="Q32" s="68">
        <f t="shared" si="12"/>
        <v>0.32653061224489793</v>
      </c>
      <c r="R32" s="66">
        <f t="shared" si="12"/>
        <v>0.34615384615384609</v>
      </c>
      <c r="S32" s="67">
        <f t="shared" si="12"/>
        <v>0.25000000000000006</v>
      </c>
      <c r="T32" s="68">
        <f t="shared" si="12"/>
        <v>0.31355932203389825</v>
      </c>
      <c r="U32" s="66">
        <f t="shared" si="12"/>
        <v>0.34615384615384609</v>
      </c>
      <c r="V32" s="67">
        <f t="shared" si="12"/>
        <v>0.5714285714285714</v>
      </c>
      <c r="W32" s="68">
        <f t="shared" si="12"/>
        <v>0.41592920353982293</v>
      </c>
      <c r="X32" s="66">
        <f t="shared" si="12"/>
        <v>0.34615384615384609</v>
      </c>
      <c r="Y32" s="67">
        <f t="shared" si="12"/>
        <v>1</v>
      </c>
      <c r="Z32" s="68">
        <f t="shared" si="12"/>
        <v>0.52777777777777779</v>
      </c>
      <c r="AA32" s="11"/>
    </row>
    <row r="33" spans="9:27" ht="25" customHeight="1">
      <c r="I33" s="3"/>
      <c r="J33" s="63"/>
      <c r="K33" s="63"/>
      <c r="L33" s="41">
        <f xml:space="preserve"> L18 - L13</f>
        <v>-0.126</v>
      </c>
      <c r="M33" s="43">
        <f t="shared" ref="M33:Z33" si="13" xml:space="preserve"> M18 - M13</f>
        <v>0</v>
      </c>
      <c r="N33" s="44">
        <f t="shared" si="13"/>
        <v>-0.126</v>
      </c>
      <c r="O33" s="41">
        <f t="shared" si="13"/>
        <v>-0.126</v>
      </c>
      <c r="P33" s="43">
        <f t="shared" si="13"/>
        <v>-6.0000000000000026E-2</v>
      </c>
      <c r="Q33" s="44">
        <f t="shared" si="13"/>
        <v>-0.18600000000000005</v>
      </c>
      <c r="R33" s="41">
        <f t="shared" si="13"/>
        <v>-0.126</v>
      </c>
      <c r="S33" s="43">
        <f t="shared" si="13"/>
        <v>-0.12000000000000005</v>
      </c>
      <c r="T33" s="44">
        <f t="shared" si="13"/>
        <v>-0.246</v>
      </c>
      <c r="U33" s="41">
        <f t="shared" si="13"/>
        <v>-0.126</v>
      </c>
      <c r="V33" s="43">
        <f t="shared" si="13"/>
        <v>-0.14000000000000001</v>
      </c>
      <c r="W33" s="44">
        <f t="shared" si="13"/>
        <v>-0.26600000000000001</v>
      </c>
      <c r="X33" s="41">
        <f t="shared" si="13"/>
        <v>-0.126</v>
      </c>
      <c r="Y33" s="43">
        <f t="shared" si="13"/>
        <v>-0.16000000000000003</v>
      </c>
      <c r="Z33" s="44">
        <f t="shared" si="13"/>
        <v>-0.28600000000000003</v>
      </c>
      <c r="AA33" s="11"/>
    </row>
    <row r="34" spans="9:27" ht="15" customHeight="1">
      <c r="I34" s="3"/>
      <c r="J34" s="63"/>
      <c r="K34" s="63"/>
      <c r="L34" s="66">
        <f xml:space="preserve"> IFERROR( ABS(L33 / L13), "" )</f>
        <v>0.33333333333333331</v>
      </c>
      <c r="M34" s="67" t="str">
        <f t="shared" ref="M34:Z34" si="14" xml:space="preserve"> IFERROR( ABS(M33 / M13), "" )</f>
        <v/>
      </c>
      <c r="N34" s="68">
        <f t="shared" si="14"/>
        <v>0.33333333333333331</v>
      </c>
      <c r="O34" s="66">
        <f t="shared" si="14"/>
        <v>0.33333333333333331</v>
      </c>
      <c r="P34" s="67">
        <f t="shared" si="14"/>
        <v>0.66666666666666696</v>
      </c>
      <c r="Q34" s="68">
        <f t="shared" si="14"/>
        <v>0.39743589743589758</v>
      </c>
      <c r="R34" s="66">
        <f t="shared" si="14"/>
        <v>0.33333333333333331</v>
      </c>
      <c r="S34" s="67">
        <f t="shared" si="14"/>
        <v>0.66666666666666696</v>
      </c>
      <c r="T34" s="68">
        <f t="shared" si="14"/>
        <v>0.44086021505376338</v>
      </c>
      <c r="U34" s="66">
        <f t="shared" si="14"/>
        <v>0.33333333333333331</v>
      </c>
      <c r="V34" s="67">
        <f t="shared" si="14"/>
        <v>0.87500000000000022</v>
      </c>
      <c r="W34" s="68">
        <f t="shared" si="14"/>
        <v>0.49442379182156132</v>
      </c>
      <c r="X34" s="66">
        <f t="shared" si="14"/>
        <v>0.33333333333333331</v>
      </c>
      <c r="Y34" s="67">
        <f t="shared" si="14"/>
        <v>1.142857142857143</v>
      </c>
      <c r="Z34" s="68">
        <f t="shared" si="14"/>
        <v>0.55212355212355213</v>
      </c>
      <c r="AA34" s="11"/>
    </row>
    <row r="35" spans="9:27" ht="25" customHeight="1">
      <c r="I35" s="3"/>
      <c r="J35" s="65" t="s">
        <v>21</v>
      </c>
      <c r="K35" s="63"/>
      <c r="L35" s="36">
        <f xml:space="preserve"> L19 - L9</f>
        <v>0.184</v>
      </c>
      <c r="M35" s="38">
        <f t="shared" ref="M35:Z35" si="15" xml:space="preserve"> M19 - M9</f>
        <v>0</v>
      </c>
      <c r="N35" s="39">
        <f t="shared" si="15"/>
        <v>0.184</v>
      </c>
      <c r="O35" s="36">
        <f t="shared" si="15"/>
        <v>-0.2</v>
      </c>
      <c r="P35" s="38">
        <f t="shared" si="15"/>
        <v>0.11800000000000001</v>
      </c>
      <c r="Q35" s="39">
        <f t="shared" si="15"/>
        <v>-8.2000000000000017E-2</v>
      </c>
      <c r="R35" s="36">
        <f t="shared" si="15"/>
        <v>-0.2</v>
      </c>
      <c r="S35" s="38">
        <f t="shared" si="15"/>
        <v>0.23600000000000002</v>
      </c>
      <c r="T35" s="39">
        <f t="shared" si="15"/>
        <v>3.5999999999999976E-2</v>
      </c>
      <c r="U35" s="36">
        <f t="shared" si="15"/>
        <v>-0.2</v>
      </c>
      <c r="V35" s="38">
        <f t="shared" si="15"/>
        <v>0.39400000000000002</v>
      </c>
      <c r="W35" s="39">
        <f t="shared" si="15"/>
        <v>0.19400000000000001</v>
      </c>
      <c r="X35" s="36">
        <f t="shared" si="15"/>
        <v>-0.2</v>
      </c>
      <c r="Y35" s="38">
        <f t="shared" si="15"/>
        <v>0.55200000000000005</v>
      </c>
      <c r="Z35" s="39">
        <f t="shared" si="15"/>
        <v>0.35200000000000009</v>
      </c>
      <c r="AA35" s="11"/>
    </row>
    <row r="36" spans="9:27" ht="15" customHeight="1">
      <c r="I36" s="3"/>
      <c r="J36" s="72" t="s">
        <v>23</v>
      </c>
      <c r="K36" s="63"/>
      <c r="L36" s="66">
        <f xml:space="preserve"> IFERROR( ABS(L35 / L9), "" )</f>
        <v>1</v>
      </c>
      <c r="M36" s="67" t="str">
        <f t="shared" ref="M36:Z36" si="16" xml:space="preserve"> IFERROR( ABS(M35 / M9), "" )</f>
        <v/>
      </c>
      <c r="N36" s="68">
        <f t="shared" si="16"/>
        <v>1</v>
      </c>
      <c r="O36" s="66">
        <f t="shared" si="16"/>
        <v>1.0869565217391306</v>
      </c>
      <c r="P36" s="67">
        <f t="shared" si="16"/>
        <v>1.6857142857142857</v>
      </c>
      <c r="Q36" s="68">
        <f t="shared" si="16"/>
        <v>0.32283464566929138</v>
      </c>
      <c r="R36" s="66">
        <f t="shared" si="16"/>
        <v>1.0869565217391306</v>
      </c>
      <c r="S36" s="67">
        <f t="shared" si="16"/>
        <v>1.6857142857142857</v>
      </c>
      <c r="T36" s="68">
        <f t="shared" si="16"/>
        <v>0.11111111111111104</v>
      </c>
      <c r="U36" s="66">
        <f t="shared" si="16"/>
        <v>1.0869565217391306</v>
      </c>
      <c r="V36" s="67">
        <f t="shared" si="16"/>
        <v>3.0307692307692307</v>
      </c>
      <c r="W36" s="68">
        <f t="shared" si="16"/>
        <v>0.61783439490445857</v>
      </c>
      <c r="X36" s="66">
        <f t="shared" si="16"/>
        <v>1.0869565217391306</v>
      </c>
      <c r="Y36" s="67">
        <f t="shared" si="16"/>
        <v>4.5999999999999996</v>
      </c>
      <c r="Z36" s="68">
        <f t="shared" si="16"/>
        <v>1.1578947368421053</v>
      </c>
      <c r="AA36" s="11"/>
    </row>
    <row r="37" spans="9:27" ht="25" customHeight="1">
      <c r="I37" s="3"/>
      <c r="J37" s="63"/>
      <c r="K37" s="63"/>
      <c r="L37" s="41">
        <f xml:space="preserve"> L20 - L10</f>
        <v>-0.43800000000000006</v>
      </c>
      <c r="M37" s="43">
        <f t="shared" ref="M37:Z37" si="17" xml:space="preserve"> M20 - M10</f>
        <v>0</v>
      </c>
      <c r="N37" s="44">
        <f t="shared" si="17"/>
        <v>-0.43800000000000006</v>
      </c>
      <c r="O37" s="41">
        <f t="shared" si="17"/>
        <v>-0.43800000000000006</v>
      </c>
      <c r="P37" s="43">
        <f t="shared" si="17"/>
        <v>6.4000000000000001E-2</v>
      </c>
      <c r="Q37" s="44">
        <f t="shared" si="17"/>
        <v>-0.37400000000000005</v>
      </c>
      <c r="R37" s="41">
        <f t="shared" si="17"/>
        <v>-0.43800000000000006</v>
      </c>
      <c r="S37" s="43">
        <f t="shared" si="17"/>
        <v>0.128</v>
      </c>
      <c r="T37" s="44">
        <f t="shared" si="17"/>
        <v>-0.31</v>
      </c>
      <c r="U37" s="41">
        <f t="shared" si="17"/>
        <v>-0.43800000000000006</v>
      </c>
      <c r="V37" s="43">
        <f t="shared" si="17"/>
        <v>0.182</v>
      </c>
      <c r="W37" s="44">
        <f t="shared" si="17"/>
        <v>-0.25600000000000006</v>
      </c>
      <c r="X37" s="41">
        <f t="shared" si="17"/>
        <v>-0.43800000000000006</v>
      </c>
      <c r="Y37" s="43">
        <f t="shared" si="17"/>
        <v>0.23600000000000004</v>
      </c>
      <c r="Z37" s="44">
        <f t="shared" si="17"/>
        <v>-0.20200000000000001</v>
      </c>
      <c r="AA37" s="11"/>
    </row>
    <row r="38" spans="9:27" ht="15" customHeight="1">
      <c r="I38" s="3"/>
      <c r="J38" s="63"/>
      <c r="K38" s="63"/>
      <c r="L38" s="66">
        <f xml:space="preserve"> IFERROR( ABS(L37 / L10), "" )</f>
        <v>3.8421052631578951</v>
      </c>
      <c r="M38" s="67" t="str">
        <f t="shared" ref="M38:Z38" si="18" xml:space="preserve"> IFERROR( ABS(M37 / M10), "" )</f>
        <v/>
      </c>
      <c r="N38" s="68">
        <f t="shared" si="18"/>
        <v>3.8421052631578951</v>
      </c>
      <c r="O38" s="66">
        <f t="shared" si="18"/>
        <v>3.8421052631578951</v>
      </c>
      <c r="P38" s="67">
        <f t="shared" si="18"/>
        <v>0.64</v>
      </c>
      <c r="Q38" s="68">
        <f t="shared" si="18"/>
        <v>1.7476635514018692</v>
      </c>
      <c r="R38" s="66">
        <f t="shared" si="18"/>
        <v>3.8421052631578951</v>
      </c>
      <c r="S38" s="67">
        <f t="shared" si="18"/>
        <v>0.64</v>
      </c>
      <c r="T38" s="68">
        <f t="shared" si="18"/>
        <v>0.98726114649681529</v>
      </c>
      <c r="U38" s="66">
        <f t="shared" si="18"/>
        <v>3.8421052631578951</v>
      </c>
      <c r="V38" s="67">
        <f t="shared" si="18"/>
        <v>1.0705882352941176</v>
      </c>
      <c r="W38" s="68">
        <f t="shared" si="18"/>
        <v>0.90140845070422559</v>
      </c>
      <c r="X38" s="66">
        <f t="shared" si="18"/>
        <v>3.8421052631578951</v>
      </c>
      <c r="Y38" s="67">
        <f t="shared" si="18"/>
        <v>1.6857142857142859</v>
      </c>
      <c r="Z38" s="68">
        <f t="shared" si="18"/>
        <v>0.79527559055118113</v>
      </c>
      <c r="AA38" s="11"/>
    </row>
    <row r="39" spans="9:27" ht="25" customHeight="1">
      <c r="I39" s="3"/>
      <c r="J39" s="63"/>
      <c r="K39" s="63"/>
      <c r="L39" s="41">
        <f xml:space="preserve"> L21 - L11</f>
        <v>-3.400000000000003E-2</v>
      </c>
      <c r="M39" s="43">
        <f t="shared" ref="M39:Z39" si="19" xml:space="preserve"> M21 - M11</f>
        <v>0</v>
      </c>
      <c r="N39" s="44">
        <f t="shared" si="19"/>
        <v>-3.400000000000003E-2</v>
      </c>
      <c r="O39" s="41">
        <f t="shared" si="19"/>
        <v>-3.400000000000003E-2</v>
      </c>
      <c r="P39" s="43">
        <f t="shared" si="19"/>
        <v>-4.0000000000000001E-3</v>
      </c>
      <c r="Q39" s="44">
        <f t="shared" si="19"/>
        <v>-3.8000000000000034E-2</v>
      </c>
      <c r="R39" s="41">
        <f t="shared" si="19"/>
        <v>-3.400000000000003E-2</v>
      </c>
      <c r="S39" s="43">
        <f t="shared" si="19"/>
        <v>-8.0000000000000002E-3</v>
      </c>
      <c r="T39" s="44">
        <f t="shared" si="19"/>
        <v>-4.2000000000000037E-2</v>
      </c>
      <c r="U39" s="41">
        <f t="shared" si="19"/>
        <v>-3.400000000000003E-2</v>
      </c>
      <c r="V39" s="43">
        <f t="shared" si="19"/>
        <v>0.43800000000000006</v>
      </c>
      <c r="W39" s="44">
        <f t="shared" si="19"/>
        <v>0.40400000000000003</v>
      </c>
      <c r="X39" s="41">
        <f t="shared" si="19"/>
        <v>-3.400000000000003E-2</v>
      </c>
      <c r="Y39" s="43">
        <f t="shared" si="19"/>
        <v>0.88400000000000012</v>
      </c>
      <c r="Z39" s="44">
        <f t="shared" si="19"/>
        <v>0.85000000000000009</v>
      </c>
      <c r="AA39" s="11"/>
    </row>
    <row r="40" spans="9:27" ht="15" customHeight="1">
      <c r="I40" s="3"/>
      <c r="J40" s="63"/>
      <c r="K40" s="63"/>
      <c r="L40" s="66">
        <f xml:space="preserve"> IFERROR( ABS(L39 / L11), "" )</f>
        <v>0.13385826771653556</v>
      </c>
      <c r="M40" s="67" t="str">
        <f t="shared" ref="M40:Z40" si="20" xml:space="preserve"> IFERROR( ABS(M39 / M11), "" )</f>
        <v/>
      </c>
      <c r="N40" s="68">
        <f t="shared" si="20"/>
        <v>0.13385826771653556</v>
      </c>
      <c r="O40" s="66">
        <f t="shared" si="20"/>
        <v>0.13385826771653556</v>
      </c>
      <c r="P40" s="67">
        <f t="shared" si="20"/>
        <v>0.2</v>
      </c>
      <c r="Q40" s="68">
        <f t="shared" si="20"/>
        <v>0.13868613138686142</v>
      </c>
      <c r="R40" s="66">
        <f t="shared" si="20"/>
        <v>0.13385826771653556</v>
      </c>
      <c r="S40" s="67">
        <f t="shared" si="20"/>
        <v>0.2</v>
      </c>
      <c r="T40" s="68">
        <f t="shared" si="20"/>
        <v>0.14285714285714299</v>
      </c>
      <c r="U40" s="66">
        <f t="shared" si="20"/>
        <v>0.13385826771653556</v>
      </c>
      <c r="V40" s="67">
        <f t="shared" si="20"/>
        <v>14.600000000000003</v>
      </c>
      <c r="W40" s="68">
        <f t="shared" si="20"/>
        <v>1.4225352112676055</v>
      </c>
      <c r="X40" s="66">
        <f t="shared" si="20"/>
        <v>0.13385826771653556</v>
      </c>
      <c r="Y40" s="67">
        <f t="shared" si="20"/>
        <v>44.199999999999996</v>
      </c>
      <c r="Z40" s="68">
        <f t="shared" si="20"/>
        <v>3.1021897810218979</v>
      </c>
      <c r="AA40" s="11"/>
    </row>
    <row r="41" spans="9:27" ht="25" customHeight="1">
      <c r="I41" s="3"/>
      <c r="J41" s="63"/>
      <c r="K41" s="63"/>
      <c r="L41" s="41">
        <f xml:space="preserve"> L22 - L12</f>
        <v>0.20400000000000001</v>
      </c>
      <c r="M41" s="43">
        <f t="shared" ref="M41:Z41" si="21" xml:space="preserve"> M22 - M12</f>
        <v>0</v>
      </c>
      <c r="N41" s="44">
        <f t="shared" si="21"/>
        <v>0.20400000000000001</v>
      </c>
      <c r="O41" s="41">
        <f t="shared" si="21"/>
        <v>0.20400000000000001</v>
      </c>
      <c r="P41" s="43">
        <f t="shared" si="21"/>
        <v>0.16</v>
      </c>
      <c r="Q41" s="44">
        <f t="shared" si="21"/>
        <v>0.36399999999999999</v>
      </c>
      <c r="R41" s="41">
        <f t="shared" si="21"/>
        <v>0.20400000000000001</v>
      </c>
      <c r="S41" s="43">
        <f t="shared" si="21"/>
        <v>0.32</v>
      </c>
      <c r="T41" s="44">
        <f t="shared" si="21"/>
        <v>0.52400000000000002</v>
      </c>
      <c r="U41" s="41">
        <f t="shared" si="21"/>
        <v>0.20400000000000001</v>
      </c>
      <c r="V41" s="43">
        <f t="shared" si="21"/>
        <v>0.54999999999999993</v>
      </c>
      <c r="W41" s="44">
        <f t="shared" si="21"/>
        <v>0.754</v>
      </c>
      <c r="X41" s="41">
        <f t="shared" si="21"/>
        <v>0.20400000000000001</v>
      </c>
      <c r="Y41" s="43">
        <f t="shared" si="21"/>
        <v>0.78</v>
      </c>
      <c r="Z41" s="44">
        <f t="shared" si="21"/>
        <v>0.98399999999999999</v>
      </c>
      <c r="AA41" s="11"/>
    </row>
    <row r="42" spans="9:27" ht="15" customHeight="1">
      <c r="I42" s="3"/>
      <c r="J42" s="63"/>
      <c r="K42" s="63"/>
      <c r="L42" s="66">
        <f xml:space="preserve"> IFERROR( ABS(L41 / L12), "" )</f>
        <v>1.3076923076923077</v>
      </c>
      <c r="M42" s="67" t="str">
        <f t="shared" ref="M42:Z42" si="22" xml:space="preserve"> IFERROR( ABS(M41 / M12), "" )</f>
        <v/>
      </c>
      <c r="N42" s="68">
        <f t="shared" si="22"/>
        <v>1.3076923076923077</v>
      </c>
      <c r="O42" s="66">
        <f t="shared" si="22"/>
        <v>1.3076923076923077</v>
      </c>
      <c r="P42" s="67">
        <f t="shared" si="22"/>
        <v>4</v>
      </c>
      <c r="Q42" s="68">
        <f t="shared" si="22"/>
        <v>1.857142857142857</v>
      </c>
      <c r="R42" s="66">
        <f t="shared" si="22"/>
        <v>1.3076923076923077</v>
      </c>
      <c r="S42" s="67">
        <f t="shared" si="22"/>
        <v>4</v>
      </c>
      <c r="T42" s="68">
        <f t="shared" si="22"/>
        <v>2.2203389830508478</v>
      </c>
      <c r="U42" s="66">
        <f t="shared" si="22"/>
        <v>1.3076923076923077</v>
      </c>
      <c r="V42" s="67">
        <f t="shared" si="22"/>
        <v>7.8571428571428568</v>
      </c>
      <c r="W42" s="68">
        <f t="shared" si="22"/>
        <v>3.3362831858407085</v>
      </c>
      <c r="X42" s="66">
        <f t="shared" si="22"/>
        <v>1.3076923076923077</v>
      </c>
      <c r="Y42" s="67">
        <f t="shared" si="22"/>
        <v>13.000000000000002</v>
      </c>
      <c r="Z42" s="68">
        <f t="shared" si="22"/>
        <v>4.5555555555555554</v>
      </c>
      <c r="AA42" s="11"/>
    </row>
    <row r="43" spans="9:27" ht="25" customHeight="1">
      <c r="I43" s="3"/>
      <c r="J43" s="63"/>
      <c r="K43" s="63"/>
      <c r="L43" s="41">
        <f xml:space="preserve"> L23 - L13</f>
        <v>-0.84599999999999997</v>
      </c>
      <c r="M43" s="43">
        <f t="shared" ref="M43:Z43" si="23" xml:space="preserve"> M23 - M13</f>
        <v>0</v>
      </c>
      <c r="N43" s="44">
        <f t="shared" si="23"/>
        <v>-0.84599999999999997</v>
      </c>
      <c r="O43" s="41">
        <f t="shared" si="23"/>
        <v>-0.84599999999999997</v>
      </c>
      <c r="P43" s="43">
        <f t="shared" si="23"/>
        <v>8.5199999999999998E-2</v>
      </c>
      <c r="Q43" s="44">
        <f t="shared" si="23"/>
        <v>-0.76079999999999992</v>
      </c>
      <c r="R43" s="41">
        <f t="shared" si="23"/>
        <v>-0.84599999999999997</v>
      </c>
      <c r="S43" s="43">
        <f t="shared" si="23"/>
        <v>0.1704</v>
      </c>
      <c r="T43" s="44">
        <f t="shared" si="23"/>
        <v>-0.67559999999999998</v>
      </c>
      <c r="U43" s="41">
        <f t="shared" si="23"/>
        <v>-0.84599999999999997</v>
      </c>
      <c r="V43" s="43">
        <f t="shared" si="23"/>
        <v>0.26559999999999995</v>
      </c>
      <c r="W43" s="44">
        <f t="shared" si="23"/>
        <v>-0.58040000000000003</v>
      </c>
      <c r="X43" s="41">
        <f t="shared" si="23"/>
        <v>-0.84599999999999997</v>
      </c>
      <c r="Y43" s="43">
        <f t="shared" si="23"/>
        <v>0.36080000000000001</v>
      </c>
      <c r="Z43" s="44">
        <f t="shared" si="23"/>
        <v>-0.48520000000000008</v>
      </c>
      <c r="AA43" s="11"/>
    </row>
    <row r="44" spans="9:27" ht="15" customHeight="1">
      <c r="I44" s="3"/>
      <c r="J44" s="64"/>
      <c r="K44" s="64"/>
      <c r="L44" s="69">
        <f xml:space="preserve"> IFERROR( ABS(L43 / L13), "" )</f>
        <v>2.2380952380952381</v>
      </c>
      <c r="M44" s="70" t="str">
        <f t="shared" ref="M44:Z44" si="24" xml:space="preserve"> IFERROR( ABS(M43 / M13), "" )</f>
        <v/>
      </c>
      <c r="N44" s="71">
        <f t="shared" si="24"/>
        <v>2.2380952380952381</v>
      </c>
      <c r="O44" s="69">
        <f t="shared" si="24"/>
        <v>2.2380952380952381</v>
      </c>
      <c r="P44" s="70">
        <f t="shared" si="24"/>
        <v>0.94666666666666666</v>
      </c>
      <c r="Q44" s="71">
        <f t="shared" si="24"/>
        <v>1.6256410256410256</v>
      </c>
      <c r="R44" s="69">
        <f t="shared" si="24"/>
        <v>2.2380952380952381</v>
      </c>
      <c r="S44" s="70">
        <f t="shared" si="24"/>
        <v>0.94666666666666666</v>
      </c>
      <c r="T44" s="71">
        <f t="shared" si="24"/>
        <v>1.210752688172043</v>
      </c>
      <c r="U44" s="69">
        <f t="shared" si="24"/>
        <v>2.2380952380952381</v>
      </c>
      <c r="V44" s="70">
        <f t="shared" si="24"/>
        <v>1.66</v>
      </c>
      <c r="W44" s="71">
        <f t="shared" si="24"/>
        <v>1.078810408921933</v>
      </c>
      <c r="X44" s="69">
        <f t="shared" si="24"/>
        <v>2.2380952380952381</v>
      </c>
      <c r="Y44" s="70">
        <f t="shared" si="24"/>
        <v>2.577142857142857</v>
      </c>
      <c r="Z44" s="71">
        <f t="shared" si="24"/>
        <v>0.93667953667953685</v>
      </c>
      <c r="AA44" s="11"/>
    </row>
    <row r="45" spans="9:27" ht="10" customHeight="1"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</row>
    <row r="46" spans="9:27" ht="10" customHeight="1"/>
  </sheetData>
  <phoneticPr fontId="1" type="noConversion"/>
  <printOptions horizontalCentered="1"/>
  <pageMargins left="0.39370078740157483" right="0.39370078740157483" top="0.59055118110236227" bottom="0.39370078740157483" header="0.19685039370078741" footer="0.19685039370078741"/>
  <pageSetup paperSize="9" scale="52" fitToHeight="0" orientation="landscape" r:id="rId1"/>
  <headerFooter>
    <oddFooter>&amp;R&amp;"Century Gothic,보통"&amp;9Page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0591D-E0C4-5F4A-9447-91310EE764F2}">
  <sheetPr>
    <pageSetUpPr fitToPage="1"/>
  </sheetPr>
  <dimension ref="A1:AQ46"/>
  <sheetViews>
    <sheetView showGridLines="0" tabSelected="1" view="pageBreakPreview" zoomScale="90" zoomScaleNormal="100" zoomScaleSheetLayoutView="90" workbookViewId="0">
      <pane xSplit="17" ySplit="8" topLeftCell="R9" activePane="bottomRight" state="frozen"/>
      <selection pane="topRight" activeCell="J1" sqref="J1"/>
      <selection pane="bottomLeft" activeCell="A7" sqref="A7"/>
      <selection pane="bottomRight" activeCell="M19" sqref="M19"/>
    </sheetView>
  </sheetViews>
  <sheetFormatPr baseColWidth="10" defaultColWidth="9" defaultRowHeight="14"/>
  <cols>
    <col min="1" max="2" width="1.6640625" style="1" customWidth="1"/>
    <col min="3" max="3" width="15.6640625" style="1" customWidth="1"/>
    <col min="4" max="4" width="4.83203125" style="1" customWidth="1"/>
    <col min="5" max="5" width="5.6640625" style="1" customWidth="1"/>
    <col min="6" max="6" width="1.6640625" style="1" customWidth="1"/>
    <col min="7" max="7" width="10.6640625" style="1" customWidth="1"/>
    <col min="8" max="16" width="9.33203125" style="1" customWidth="1"/>
    <col min="17" max="17" width="1.6640625" style="1" customWidth="1"/>
    <col min="18" max="42" width="9.33203125" style="1" customWidth="1"/>
    <col min="43" max="44" width="1.6640625" style="1" customWidth="1"/>
    <col min="45" max="16384" width="9" style="1"/>
  </cols>
  <sheetData>
    <row r="1" spans="1:43" ht="10" customHeight="1"/>
    <row r="2" spans="1:43" ht="30" customHeight="1">
      <c r="B2" s="73" t="s">
        <v>25</v>
      </c>
    </row>
    <row r="3" spans="1:43" ht="20" customHeight="1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</row>
    <row r="4" spans="1:43" ht="30" customHeight="1">
      <c r="A4" s="3"/>
      <c r="B4" s="4" t="s">
        <v>3</v>
      </c>
      <c r="C4" s="5"/>
      <c r="D4" s="5"/>
      <c r="E4" s="5"/>
      <c r="F4" s="5"/>
      <c r="G4" s="6"/>
      <c r="H4" s="7" t="s">
        <v>0</v>
      </c>
      <c r="I4" s="8"/>
      <c r="J4" s="8"/>
      <c r="K4" s="8"/>
      <c r="L4" s="8"/>
      <c r="M4" s="8"/>
      <c r="N4" s="8"/>
      <c r="O4" s="8"/>
      <c r="P4" s="9"/>
      <c r="Q4" s="10"/>
      <c r="R4" s="7" t="s">
        <v>9</v>
      </c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9"/>
      <c r="AQ4" s="11"/>
    </row>
    <row r="5" spans="1:43" ht="30" customHeight="1">
      <c r="A5" s="3"/>
      <c r="B5" s="12"/>
      <c r="C5" s="13"/>
      <c r="D5" s="13"/>
      <c r="E5" s="13"/>
      <c r="F5" s="13"/>
      <c r="G5" s="14"/>
      <c r="H5" s="15" t="s">
        <v>11</v>
      </c>
      <c r="I5" s="5"/>
      <c r="J5" s="6"/>
      <c r="K5" s="7" t="s">
        <v>12</v>
      </c>
      <c r="L5" s="8"/>
      <c r="M5" s="8"/>
      <c r="N5" s="8"/>
      <c r="O5" s="8"/>
      <c r="P5" s="9"/>
      <c r="Q5" s="18"/>
      <c r="R5" s="7" t="s">
        <v>10</v>
      </c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9"/>
      <c r="AQ5" s="11"/>
    </row>
    <row r="6" spans="1:43" ht="30" customHeight="1">
      <c r="A6" s="3"/>
      <c r="B6" s="12"/>
      <c r="C6" s="13"/>
      <c r="D6" s="13"/>
      <c r="E6" s="13"/>
      <c r="F6" s="13"/>
      <c r="G6" s="14"/>
      <c r="H6" s="77"/>
      <c r="I6" s="78"/>
      <c r="J6" s="24"/>
      <c r="K6" s="58" t="s">
        <v>1</v>
      </c>
      <c r="L6" s="16"/>
      <c r="M6" s="60"/>
      <c r="N6" s="58" t="s">
        <v>26</v>
      </c>
      <c r="O6" s="16"/>
      <c r="P6" s="60"/>
      <c r="Q6" s="18"/>
      <c r="R6" s="58">
        <v>0</v>
      </c>
      <c r="S6" s="116"/>
      <c r="T6" s="59"/>
      <c r="U6" s="16"/>
      <c r="V6" s="60"/>
      <c r="W6" s="58">
        <v>5</v>
      </c>
      <c r="X6" s="116"/>
      <c r="Y6" s="116"/>
      <c r="Z6" s="59"/>
      <c r="AA6" s="61"/>
      <c r="AB6" s="58">
        <v>10</v>
      </c>
      <c r="AC6" s="116"/>
      <c r="AD6" s="116"/>
      <c r="AE6" s="59"/>
      <c r="AF6" s="61"/>
      <c r="AG6" s="58">
        <v>15</v>
      </c>
      <c r="AH6" s="116"/>
      <c r="AI6" s="116"/>
      <c r="AJ6" s="59"/>
      <c r="AK6" s="61"/>
      <c r="AL6" s="58">
        <v>20</v>
      </c>
      <c r="AM6" s="116"/>
      <c r="AN6" s="116"/>
      <c r="AO6" s="59"/>
      <c r="AP6" s="61"/>
      <c r="AQ6" s="11"/>
    </row>
    <row r="7" spans="1:43" ht="30" customHeight="1">
      <c r="A7" s="3"/>
      <c r="B7" s="22"/>
      <c r="C7" s="23"/>
      <c r="D7" s="23"/>
      <c r="E7" s="23"/>
      <c r="F7" s="23"/>
      <c r="G7" s="24"/>
      <c r="H7" s="29" t="s">
        <v>27</v>
      </c>
      <c r="I7" s="53" t="s">
        <v>28</v>
      </c>
      <c r="J7" s="75" t="s">
        <v>13</v>
      </c>
      <c r="K7" s="29" t="s">
        <v>27</v>
      </c>
      <c r="L7" s="53" t="s">
        <v>28</v>
      </c>
      <c r="M7" s="75" t="s">
        <v>13</v>
      </c>
      <c r="N7" s="29" t="s">
        <v>27</v>
      </c>
      <c r="O7" s="53" t="s">
        <v>28</v>
      </c>
      <c r="P7" s="75" t="s">
        <v>13</v>
      </c>
      <c r="Q7" s="28"/>
      <c r="R7" s="29" t="s">
        <v>11</v>
      </c>
      <c r="S7" s="30" t="s">
        <v>29</v>
      </c>
      <c r="T7" s="30" t="s">
        <v>30</v>
      </c>
      <c r="U7" s="53" t="s">
        <v>12</v>
      </c>
      <c r="V7" s="54" t="s">
        <v>13</v>
      </c>
      <c r="W7" s="29" t="s">
        <v>11</v>
      </c>
      <c r="X7" s="30" t="s">
        <v>29</v>
      </c>
      <c r="Y7" s="30" t="s">
        <v>30</v>
      </c>
      <c r="Z7" s="53" t="s">
        <v>12</v>
      </c>
      <c r="AA7" s="54" t="s">
        <v>13</v>
      </c>
      <c r="AB7" s="29" t="s">
        <v>11</v>
      </c>
      <c r="AC7" s="30" t="s">
        <v>29</v>
      </c>
      <c r="AD7" s="30" t="s">
        <v>30</v>
      </c>
      <c r="AE7" s="53" t="s">
        <v>12</v>
      </c>
      <c r="AF7" s="54" t="s">
        <v>13</v>
      </c>
      <c r="AG7" s="29" t="s">
        <v>11</v>
      </c>
      <c r="AH7" s="30" t="s">
        <v>29</v>
      </c>
      <c r="AI7" s="30" t="s">
        <v>30</v>
      </c>
      <c r="AJ7" s="53" t="s">
        <v>12</v>
      </c>
      <c r="AK7" s="54" t="s">
        <v>13</v>
      </c>
      <c r="AL7" s="29" t="s">
        <v>11</v>
      </c>
      <c r="AM7" s="30" t="s">
        <v>29</v>
      </c>
      <c r="AN7" s="30" t="s">
        <v>30</v>
      </c>
      <c r="AO7" s="53" t="s">
        <v>12</v>
      </c>
      <c r="AP7" s="54" t="s">
        <v>13</v>
      </c>
      <c r="AQ7" s="11"/>
    </row>
    <row r="8" spans="1:43" ht="10" customHeight="1">
      <c r="A8" s="3"/>
      <c r="B8" s="31"/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11"/>
    </row>
    <row r="9" spans="1:43" ht="30" customHeight="1">
      <c r="A9" s="3"/>
      <c r="B9" s="33"/>
      <c r="C9" s="79" t="s">
        <v>14</v>
      </c>
      <c r="D9" s="85">
        <v>2</v>
      </c>
      <c r="E9" s="80" t="s">
        <v>17</v>
      </c>
      <c r="F9" s="34"/>
      <c r="G9" s="35" t="s">
        <v>5</v>
      </c>
      <c r="H9" s="36"/>
      <c r="I9" s="38"/>
      <c r="J9" s="39"/>
      <c r="K9" s="36"/>
      <c r="L9" s="38"/>
      <c r="M9" s="39"/>
      <c r="N9" s="36"/>
      <c r="O9" s="38"/>
      <c r="P9" s="39"/>
      <c r="Q9" s="39"/>
      <c r="R9" s="36"/>
      <c r="S9" s="37"/>
      <c r="T9" s="37"/>
      <c r="U9" s="38"/>
      <c r="V9" s="55"/>
      <c r="W9" s="36"/>
      <c r="X9" s="76"/>
      <c r="Y9" s="76"/>
      <c r="Z9" s="37"/>
      <c r="AA9" s="55"/>
      <c r="AB9" s="37"/>
      <c r="AC9" s="37"/>
      <c r="AD9" s="37"/>
      <c r="AE9" s="37"/>
      <c r="AF9" s="55"/>
      <c r="AG9" s="37"/>
      <c r="AH9" s="37"/>
      <c r="AI9" s="37"/>
      <c r="AJ9" s="37"/>
      <c r="AK9" s="55"/>
      <c r="AL9" s="37"/>
      <c r="AM9" s="37"/>
      <c r="AN9" s="37"/>
      <c r="AO9" s="37"/>
      <c r="AP9" s="55"/>
      <c r="AQ9" s="11"/>
    </row>
    <row r="10" spans="1:43" ht="30" customHeight="1">
      <c r="A10" s="3"/>
      <c r="B10" s="11"/>
      <c r="C10" s="81"/>
      <c r="D10" s="86"/>
      <c r="E10" s="82"/>
      <c r="F10" s="40"/>
      <c r="G10" s="3" t="s">
        <v>4</v>
      </c>
      <c r="H10" s="93">
        <v>-0.1139352</v>
      </c>
      <c r="I10" s="94">
        <v>0</v>
      </c>
      <c r="J10" s="95">
        <f xml:space="preserve"> SUM(H10:I10)</f>
        <v>-0.1139352</v>
      </c>
      <c r="K10" s="93">
        <v>-2.0054509000000002E-2</v>
      </c>
      <c r="L10" s="94">
        <v>0</v>
      </c>
      <c r="M10" s="95">
        <f t="shared" ref="M10:M13" si="0" xml:space="preserve"> SUM(K10:L10)</f>
        <v>-2.0054509000000002E-2</v>
      </c>
      <c r="N10" s="93">
        <v>0</v>
      </c>
      <c r="O10" s="94">
        <v>2.5435711E-2</v>
      </c>
      <c r="P10" s="95">
        <f t="shared" ref="P10:P13" si="1" xml:space="preserve"> SUM(N10:O10)</f>
        <v>2.5435711E-2</v>
      </c>
      <c r="Q10" s="95"/>
      <c r="R10" s="93">
        <f xml:space="preserve"> $H10</f>
        <v>-0.1139352</v>
      </c>
      <c r="S10" s="97">
        <f xml:space="preserve"> ( $K10 * R$6 ) + ( $N10 * (R$6 - 10) * IF(R$6 &gt;= 10, TRUE()) )</f>
        <v>0</v>
      </c>
      <c r="T10" s="97">
        <f xml:space="preserve"> ( $L10 * R$6 ) + ( $O10 * (R$6 - 10) * IF(R$6 &gt;= 10, TRUE()) )</f>
        <v>0</v>
      </c>
      <c r="U10" s="94">
        <f xml:space="preserve"> SUBTOTAL(9, S10:T10)</f>
        <v>0</v>
      </c>
      <c r="V10" s="96">
        <f xml:space="preserve"> SUBTOTAL(9, R10:U10)</f>
        <v>-0.1139352</v>
      </c>
      <c r="W10" s="93">
        <f xml:space="preserve"> $H10</f>
        <v>-0.1139352</v>
      </c>
      <c r="X10" s="117">
        <f xml:space="preserve"> ( $K10 * W$6 ) + ( $N10 * (W$6 - 10) * IF(W$6 &gt;= 10, TRUE()) )</f>
        <v>-0.100272545</v>
      </c>
      <c r="Y10" s="117">
        <f xml:space="preserve"> ( $L10 * W$6 ) + ( $O10 * (W$6 - 10) * IF(W$6 &gt;= 10, TRUE()) )</f>
        <v>0</v>
      </c>
      <c r="Z10" s="97">
        <f xml:space="preserve"> SUBTOTAL(9, X10:Y10)</f>
        <v>-0.100272545</v>
      </c>
      <c r="AA10" s="96">
        <f xml:space="preserve"> SUBTOTAL(9, W10:Z10)</f>
        <v>-0.214207745</v>
      </c>
      <c r="AB10" s="97">
        <f xml:space="preserve"> $H10</f>
        <v>-0.1139352</v>
      </c>
      <c r="AC10" s="97">
        <f xml:space="preserve"> ( $K10 * AB$6 ) + ( $N10 * (AB$6 - 10) * IF(AB$6 &gt;= 10, TRUE()) )</f>
        <v>-0.20054509000000001</v>
      </c>
      <c r="AD10" s="97">
        <f xml:space="preserve"> ( $L10 * AB$6 ) + ( $O10 * (AB$6 - 10) * IF(AB$6 &gt;= 10, TRUE()) )</f>
        <v>0</v>
      </c>
      <c r="AE10" s="97">
        <f xml:space="preserve"> SUBTOTAL(9, AC10:AD10)</f>
        <v>-0.20054509000000001</v>
      </c>
      <c r="AF10" s="96">
        <f xml:space="preserve"> SUBTOTAL(9, AB10:AE10)</f>
        <v>-0.31448029</v>
      </c>
      <c r="AG10" s="97">
        <f xml:space="preserve"> $H10</f>
        <v>-0.1139352</v>
      </c>
      <c r="AH10" s="97">
        <f xml:space="preserve"> ( $K10 * AG$6 ) + ( $N10 * (AG$6 - 10) * IF(AG$6 &gt;= 10, TRUE()) )</f>
        <v>-0.30081763500000003</v>
      </c>
      <c r="AI10" s="97">
        <f xml:space="preserve"> ( $L10 * AG$6 ) + ( $O10 * (AG$6 - 10) * IF(AG$6 &gt;= 10, TRUE()) )</f>
        <v>0.127178555</v>
      </c>
      <c r="AJ10" s="97">
        <f xml:space="preserve"> SUBTOTAL(9, AH10:AI10)</f>
        <v>-0.17363908000000003</v>
      </c>
      <c r="AK10" s="96">
        <f xml:space="preserve"> SUBTOTAL(9, AG10:AJ10)</f>
        <v>-0.28757428000000007</v>
      </c>
      <c r="AL10" s="97">
        <f xml:space="preserve"> $H10</f>
        <v>-0.1139352</v>
      </c>
      <c r="AM10" s="97">
        <f xml:space="preserve"> ( $K10 * AL$6 ) + ( $N10 * (AL$6 - 10) * IF(AL$6 &gt;= 10, TRUE()) )</f>
        <v>-0.40109018000000002</v>
      </c>
      <c r="AN10" s="97">
        <f xml:space="preserve"> ( $L10 * AL$6 ) + ( $O10 * (AL$6 - 10) * IF(AL$6 &gt;= 10, TRUE()) )</f>
        <v>0.25435711</v>
      </c>
      <c r="AO10" s="97">
        <f xml:space="preserve"> SUBTOTAL(9, AM10:AN10)</f>
        <v>-0.14673307000000002</v>
      </c>
      <c r="AP10" s="96">
        <f xml:space="preserve"> SUBTOTAL(9, AL10:AO10)</f>
        <v>-0.26066826999999998</v>
      </c>
      <c r="AQ10" s="11"/>
    </row>
    <row r="11" spans="1:43" ht="30" customHeight="1">
      <c r="A11" s="3"/>
      <c r="B11" s="11"/>
      <c r="C11" s="81"/>
      <c r="D11" s="86"/>
      <c r="E11" s="82"/>
      <c r="F11" s="40"/>
      <c r="G11" s="3" t="s">
        <v>6</v>
      </c>
      <c r="H11" s="93">
        <v>-0.25488650000000002</v>
      </c>
      <c r="I11" s="94">
        <v>0</v>
      </c>
      <c r="J11" s="95">
        <f t="shared" ref="J11:J13" si="2" xml:space="preserve"> SUM(H11:I11)</f>
        <v>-0.25488650000000002</v>
      </c>
      <c r="K11" s="93">
        <v>-4.5001370000000004E-3</v>
      </c>
      <c r="L11" s="94">
        <v>0</v>
      </c>
      <c r="M11" s="95">
        <f t="shared" si="0"/>
        <v>-4.5001370000000004E-3</v>
      </c>
      <c r="N11" s="93">
        <v>-2.8120810000000001E-5</v>
      </c>
      <c r="O11" s="94">
        <v>5.063756E-3</v>
      </c>
      <c r="P11" s="95">
        <f t="shared" si="1"/>
        <v>5.0356351900000002E-3</v>
      </c>
      <c r="Q11" s="95"/>
      <c r="R11" s="93">
        <f xml:space="preserve"> $H11</f>
        <v>-0.25488650000000002</v>
      </c>
      <c r="S11" s="97">
        <f t="shared" ref="S11:S13" si="3" xml:space="preserve"> ( $K11 * R$6 ) + ( $N11 * (R$6 - 10) * IF(R$6 &gt;= 10, TRUE()) )</f>
        <v>0</v>
      </c>
      <c r="T11" s="97">
        <f t="shared" ref="T11:T13" si="4" xml:space="preserve"> ( $L11 * R$6 ) + ( $O11 * (R$6 - 10) * IF(R$6 &gt;= 10, TRUE()) )</f>
        <v>0</v>
      </c>
      <c r="U11" s="94">
        <f t="shared" ref="U11:U13" si="5" xml:space="preserve"> SUBTOTAL(9, S11:T11)</f>
        <v>0</v>
      </c>
      <c r="V11" s="96">
        <f t="shared" ref="V11:V13" si="6" xml:space="preserve"> SUBTOTAL(9, R11:U11)</f>
        <v>-0.25488650000000002</v>
      </c>
      <c r="W11" s="93">
        <f xml:space="preserve"> $H11</f>
        <v>-0.25488650000000002</v>
      </c>
      <c r="X11" s="117">
        <f t="shared" ref="X11:X13" si="7" xml:space="preserve"> ( $K11 * W$6 ) + ( $N11 * (W$6 - 10) * IF(W$6 &gt;= 10, TRUE()) )</f>
        <v>-2.2500685000000003E-2</v>
      </c>
      <c r="Y11" s="117">
        <f t="shared" ref="Y11:Y13" si="8" xml:space="preserve"> ( $L11 * W$6 ) + ( $O11 * (W$6 - 10) * IF(W$6 &gt;= 10, TRUE()) )</f>
        <v>0</v>
      </c>
      <c r="Z11" s="97">
        <f t="shared" ref="Z11:Z13" si="9" xml:space="preserve"> SUBTOTAL(9, X11:Y11)</f>
        <v>-2.2500685000000003E-2</v>
      </c>
      <c r="AA11" s="96">
        <f t="shared" ref="AA11:AA13" si="10" xml:space="preserve"> SUBTOTAL(9, W11:Z11)</f>
        <v>-0.27738718500000004</v>
      </c>
      <c r="AB11" s="97">
        <f xml:space="preserve"> $H11</f>
        <v>-0.25488650000000002</v>
      </c>
      <c r="AC11" s="97">
        <f t="shared" ref="AC11:AC13" si="11" xml:space="preserve"> ( $K11 * AB$6 ) + ( $N11 * (AB$6 - 10) * IF(AB$6 &gt;= 10, TRUE()) )</f>
        <v>-4.5001370000000006E-2</v>
      </c>
      <c r="AD11" s="97">
        <f t="shared" ref="AD11:AD13" si="12" xml:space="preserve"> ( $L11 * AB$6 ) + ( $O11 * (AB$6 - 10) * IF(AB$6 &gt;= 10, TRUE()) )</f>
        <v>0</v>
      </c>
      <c r="AE11" s="97">
        <f t="shared" ref="AE11:AE13" si="13" xml:space="preserve"> SUBTOTAL(9, AC11:AD11)</f>
        <v>-4.5001370000000006E-2</v>
      </c>
      <c r="AF11" s="96">
        <f t="shared" ref="AF11:AF13" si="14" xml:space="preserve"> SUBTOTAL(9, AB11:AE11)</f>
        <v>-0.29988787</v>
      </c>
      <c r="AG11" s="97">
        <f xml:space="preserve"> $H11</f>
        <v>-0.25488650000000002</v>
      </c>
      <c r="AH11" s="97">
        <f t="shared" ref="AH11:AH13" si="15" xml:space="preserve"> ( $K11 * AG$6 ) + ( $N11 * (AG$6 - 10) * IF(AG$6 &gt;= 10, TRUE()) )</f>
        <v>-6.7642659050000012E-2</v>
      </c>
      <c r="AI11" s="97">
        <f t="shared" ref="AI11:AI13" si="16" xml:space="preserve"> ( $L11 * AG$6 ) + ( $O11 * (AG$6 - 10) * IF(AG$6 &gt;= 10, TRUE()) )</f>
        <v>2.5318779999999999E-2</v>
      </c>
      <c r="AJ11" s="97">
        <f t="shared" ref="AJ11:AJ13" si="17" xml:space="preserve"> SUBTOTAL(9, AH11:AI11)</f>
        <v>-4.2323879050000013E-2</v>
      </c>
      <c r="AK11" s="96">
        <f t="shared" ref="AK11:AK13" si="18" xml:space="preserve"> SUBTOTAL(9, AG11:AJ11)</f>
        <v>-0.29721037905000003</v>
      </c>
      <c r="AL11" s="97">
        <f xml:space="preserve"> $H11</f>
        <v>-0.25488650000000002</v>
      </c>
      <c r="AM11" s="97">
        <f t="shared" ref="AM11:AM13" si="19" xml:space="preserve"> ( $K11 * AL$6 ) + ( $N11 * (AL$6 - 10) * IF(AL$6 &gt;= 10, TRUE()) )</f>
        <v>-9.0283948100000011E-2</v>
      </c>
      <c r="AN11" s="97">
        <f t="shared" ref="AN11:AN13" si="20" xml:space="preserve"> ( $L11 * AL$6 ) + ( $O11 * (AL$6 - 10) * IF(AL$6 &gt;= 10, TRUE()) )</f>
        <v>5.0637559999999998E-2</v>
      </c>
      <c r="AO11" s="97">
        <f t="shared" ref="AO11:AO13" si="21" xml:space="preserve"> SUBTOTAL(9, AM11:AN11)</f>
        <v>-3.9646388100000013E-2</v>
      </c>
      <c r="AP11" s="96">
        <f t="shared" ref="AP11:AP13" si="22" xml:space="preserve"> SUBTOTAL(9, AL11:AO11)</f>
        <v>-0.2945328881</v>
      </c>
      <c r="AQ11" s="11"/>
    </row>
    <row r="12" spans="1:43" ht="30" customHeight="1">
      <c r="A12" s="3"/>
      <c r="B12" s="11"/>
      <c r="C12" s="81"/>
      <c r="D12" s="86"/>
      <c r="E12" s="82"/>
      <c r="F12" s="40"/>
      <c r="G12" s="3" t="s">
        <v>7</v>
      </c>
      <c r="H12" s="93">
        <v>-0.1567635</v>
      </c>
      <c r="I12" s="94">
        <v>0</v>
      </c>
      <c r="J12" s="95">
        <f t="shared" si="2"/>
        <v>-0.1567635</v>
      </c>
      <c r="K12" s="93">
        <v>-8.5712489999999995E-3</v>
      </c>
      <c r="L12" s="94">
        <v>0</v>
      </c>
      <c r="M12" s="95">
        <f t="shared" si="0"/>
        <v>-8.5712489999999995E-3</v>
      </c>
      <c r="N12" s="93">
        <v>0</v>
      </c>
      <c r="O12" s="94">
        <v>1.0750541000000001E-2</v>
      </c>
      <c r="P12" s="95">
        <f t="shared" si="1"/>
        <v>1.0750541000000001E-2</v>
      </c>
      <c r="Q12" s="95"/>
      <c r="R12" s="93">
        <f xml:space="preserve"> $H12</f>
        <v>-0.1567635</v>
      </c>
      <c r="S12" s="97">
        <f t="shared" si="3"/>
        <v>0</v>
      </c>
      <c r="T12" s="97">
        <f t="shared" si="4"/>
        <v>0</v>
      </c>
      <c r="U12" s="94">
        <f t="shared" si="5"/>
        <v>0</v>
      </c>
      <c r="V12" s="96">
        <f t="shared" si="6"/>
        <v>-0.1567635</v>
      </c>
      <c r="W12" s="93">
        <f xml:space="preserve"> $H12</f>
        <v>-0.1567635</v>
      </c>
      <c r="X12" s="117">
        <f t="shared" si="7"/>
        <v>-4.2856245000000001E-2</v>
      </c>
      <c r="Y12" s="117">
        <f t="shared" si="8"/>
        <v>0</v>
      </c>
      <c r="Z12" s="97">
        <f t="shared" si="9"/>
        <v>-4.2856245000000001E-2</v>
      </c>
      <c r="AA12" s="96">
        <f t="shared" si="10"/>
        <v>-0.19961974500000002</v>
      </c>
      <c r="AB12" s="97">
        <f xml:space="preserve"> $H12</f>
        <v>-0.1567635</v>
      </c>
      <c r="AC12" s="97">
        <f t="shared" si="11"/>
        <v>-8.5712490000000002E-2</v>
      </c>
      <c r="AD12" s="97">
        <f t="shared" si="12"/>
        <v>0</v>
      </c>
      <c r="AE12" s="97">
        <f t="shared" si="13"/>
        <v>-8.5712490000000002E-2</v>
      </c>
      <c r="AF12" s="96">
        <f t="shared" si="14"/>
        <v>-0.24247599</v>
      </c>
      <c r="AG12" s="97">
        <f xml:space="preserve"> $H12</f>
        <v>-0.1567635</v>
      </c>
      <c r="AH12" s="97">
        <f t="shared" si="15"/>
        <v>-0.12856873499999999</v>
      </c>
      <c r="AI12" s="97">
        <f t="shared" si="16"/>
        <v>5.3752705000000005E-2</v>
      </c>
      <c r="AJ12" s="97">
        <f t="shared" si="17"/>
        <v>-7.4816029999999978E-2</v>
      </c>
      <c r="AK12" s="96">
        <f t="shared" si="18"/>
        <v>-0.23157952999999998</v>
      </c>
      <c r="AL12" s="97">
        <f xml:space="preserve"> $H12</f>
        <v>-0.1567635</v>
      </c>
      <c r="AM12" s="97">
        <f t="shared" si="19"/>
        <v>-0.17142498</v>
      </c>
      <c r="AN12" s="97">
        <f t="shared" si="20"/>
        <v>0.10750541000000001</v>
      </c>
      <c r="AO12" s="97">
        <f t="shared" si="21"/>
        <v>-6.3919569999999995E-2</v>
      </c>
      <c r="AP12" s="96">
        <f t="shared" si="22"/>
        <v>-0.22068306999999998</v>
      </c>
      <c r="AQ12" s="11"/>
    </row>
    <row r="13" spans="1:43" ht="30" customHeight="1">
      <c r="A13" s="3"/>
      <c r="B13" s="45"/>
      <c r="C13" s="83"/>
      <c r="D13" s="87"/>
      <c r="E13" s="84"/>
      <c r="F13" s="46"/>
      <c r="G13" s="47" t="s">
        <v>8</v>
      </c>
      <c r="H13" s="98">
        <v>-0.37759290000000001</v>
      </c>
      <c r="I13" s="99">
        <v>0</v>
      </c>
      <c r="J13" s="100">
        <f t="shared" si="2"/>
        <v>-0.37759290000000001</v>
      </c>
      <c r="K13" s="98">
        <v>-1.7122591999999999E-2</v>
      </c>
      <c r="L13" s="99">
        <v>0</v>
      </c>
      <c r="M13" s="100">
        <f t="shared" si="0"/>
        <v>-1.7122591999999999E-2</v>
      </c>
      <c r="N13" s="98">
        <v>0</v>
      </c>
      <c r="O13" s="99">
        <v>2.2473791999999999E-2</v>
      </c>
      <c r="P13" s="100">
        <f t="shared" si="1"/>
        <v>2.2473791999999999E-2</v>
      </c>
      <c r="Q13" s="95"/>
      <c r="R13" s="98">
        <f xml:space="preserve"> $H13</f>
        <v>-0.37759290000000001</v>
      </c>
      <c r="S13" s="102">
        <f t="shared" si="3"/>
        <v>0</v>
      </c>
      <c r="T13" s="102">
        <f t="shared" si="4"/>
        <v>0</v>
      </c>
      <c r="U13" s="99">
        <f t="shared" si="5"/>
        <v>0</v>
      </c>
      <c r="V13" s="101">
        <f t="shared" si="6"/>
        <v>-0.37759290000000001</v>
      </c>
      <c r="W13" s="98">
        <f xml:space="preserve"> $H13</f>
        <v>-0.37759290000000001</v>
      </c>
      <c r="X13" s="118">
        <f t="shared" si="7"/>
        <v>-8.5612959999999988E-2</v>
      </c>
      <c r="Y13" s="118">
        <f t="shared" si="8"/>
        <v>0</v>
      </c>
      <c r="Z13" s="102">
        <f t="shared" si="9"/>
        <v>-8.5612959999999988E-2</v>
      </c>
      <c r="AA13" s="101">
        <f t="shared" si="10"/>
        <v>-0.46320585999999997</v>
      </c>
      <c r="AB13" s="102">
        <f xml:space="preserve"> $H13</f>
        <v>-0.37759290000000001</v>
      </c>
      <c r="AC13" s="102">
        <f t="shared" si="11"/>
        <v>-0.17122591999999998</v>
      </c>
      <c r="AD13" s="102">
        <f t="shared" si="12"/>
        <v>0</v>
      </c>
      <c r="AE13" s="102">
        <f t="shared" si="13"/>
        <v>-0.17122591999999998</v>
      </c>
      <c r="AF13" s="101">
        <f t="shared" si="14"/>
        <v>-0.54881881999999993</v>
      </c>
      <c r="AG13" s="102">
        <f xml:space="preserve"> $H13</f>
        <v>-0.37759290000000001</v>
      </c>
      <c r="AH13" s="102">
        <f t="shared" si="15"/>
        <v>-0.25683887999999999</v>
      </c>
      <c r="AI13" s="102">
        <f t="shared" si="16"/>
        <v>0.11236895999999999</v>
      </c>
      <c r="AJ13" s="102">
        <f t="shared" si="17"/>
        <v>-0.14446992</v>
      </c>
      <c r="AK13" s="101">
        <f t="shared" si="18"/>
        <v>-0.52206282000000004</v>
      </c>
      <c r="AL13" s="102">
        <f xml:space="preserve"> $H13</f>
        <v>-0.37759290000000001</v>
      </c>
      <c r="AM13" s="102">
        <f t="shared" si="19"/>
        <v>-0.34245183999999995</v>
      </c>
      <c r="AN13" s="102">
        <f t="shared" si="20"/>
        <v>0.22473791999999998</v>
      </c>
      <c r="AO13" s="102">
        <f t="shared" si="21"/>
        <v>-0.11771391999999997</v>
      </c>
      <c r="AP13" s="101">
        <f t="shared" si="22"/>
        <v>-0.49530681999999998</v>
      </c>
      <c r="AQ13" s="11"/>
    </row>
    <row r="14" spans="1:43" ht="30" customHeight="1">
      <c r="A14" s="3"/>
      <c r="B14" s="33"/>
      <c r="C14" s="79" t="s">
        <v>15</v>
      </c>
      <c r="D14" s="85">
        <v>6</v>
      </c>
      <c r="E14" s="80" t="s">
        <v>18</v>
      </c>
      <c r="F14" s="34"/>
      <c r="G14" s="35" t="s">
        <v>5</v>
      </c>
      <c r="H14" s="103"/>
      <c r="I14" s="104"/>
      <c r="J14" s="105"/>
      <c r="K14" s="103"/>
      <c r="L14" s="104"/>
      <c r="M14" s="105"/>
      <c r="N14" s="103"/>
      <c r="O14" s="104"/>
      <c r="P14" s="105"/>
      <c r="Q14" s="95"/>
      <c r="R14" s="103"/>
      <c r="S14" s="107"/>
      <c r="T14" s="107"/>
      <c r="U14" s="104"/>
      <c r="V14" s="106"/>
      <c r="W14" s="103"/>
      <c r="X14" s="119"/>
      <c r="Y14" s="119"/>
      <c r="Z14" s="107"/>
      <c r="AA14" s="106"/>
      <c r="AB14" s="107"/>
      <c r="AC14" s="107"/>
      <c r="AD14" s="107"/>
      <c r="AE14" s="107"/>
      <c r="AF14" s="106"/>
      <c r="AG14" s="107"/>
      <c r="AH14" s="107"/>
      <c r="AI14" s="107"/>
      <c r="AJ14" s="107"/>
      <c r="AK14" s="106"/>
      <c r="AL14" s="107"/>
      <c r="AM14" s="107"/>
      <c r="AN14" s="107"/>
      <c r="AO14" s="107"/>
      <c r="AP14" s="106"/>
      <c r="AQ14" s="11"/>
    </row>
    <row r="15" spans="1:43" ht="30" customHeight="1">
      <c r="A15" s="3"/>
      <c r="B15" s="11"/>
      <c r="C15" s="81"/>
      <c r="D15" s="86"/>
      <c r="E15" s="82"/>
      <c r="F15" s="40"/>
      <c r="G15" s="3" t="s">
        <v>4</v>
      </c>
      <c r="H15" s="93">
        <v>-0.2699857</v>
      </c>
      <c r="I15" s="94">
        <v>0</v>
      </c>
      <c r="J15" s="95">
        <f t="shared" ref="J15:J18" si="23" xml:space="preserve"> SUM(H15:I15)</f>
        <v>-0.2699857</v>
      </c>
      <c r="K15" s="93">
        <v>-2.8446590000000001E-2</v>
      </c>
      <c r="L15" s="94">
        <v>4.1931970000000001E-3</v>
      </c>
      <c r="M15" s="95">
        <f t="shared" ref="M15:M18" si="24" xml:space="preserve"> SUM(K15:L15)</f>
        <v>-2.4253393000000002E-2</v>
      </c>
      <c r="N15" s="93">
        <v>-8.9446500000000002E-3</v>
      </c>
      <c r="O15" s="94">
        <v>4.0691629999999999E-2</v>
      </c>
      <c r="P15" s="95">
        <f xml:space="preserve"> SUM(N15:O15)</f>
        <v>3.1746980000000001E-2</v>
      </c>
      <c r="Q15" s="95"/>
      <c r="R15" s="93">
        <f xml:space="preserve"> $H15</f>
        <v>-0.2699857</v>
      </c>
      <c r="S15" s="97">
        <f xml:space="preserve"> ( $K15 * R$6 ) + ( $N15 * (R$6 - 10) * IF(R$6 &gt;= 10, TRUE()) )</f>
        <v>0</v>
      </c>
      <c r="T15" s="97">
        <f xml:space="preserve"> ( $L15 * R$6 ) + ( $O15 * (R$6 - 10) * IF(R$6 &gt;= 10, TRUE()) )</f>
        <v>0</v>
      </c>
      <c r="U15" s="94">
        <f t="shared" ref="U15:U18" si="25" xml:space="preserve"> SUBTOTAL(9, S15:T15)</f>
        <v>0</v>
      </c>
      <c r="V15" s="96">
        <f t="shared" ref="V15:V18" si="26" xml:space="preserve"> SUBTOTAL(9, R15:U15)</f>
        <v>-0.2699857</v>
      </c>
      <c r="W15" s="93">
        <f xml:space="preserve"> $H15</f>
        <v>-0.2699857</v>
      </c>
      <c r="X15" s="117">
        <f xml:space="preserve"> ( $K15 * W$6 ) + ( $N15 * (W$6 - 10) * IF(W$6 &gt;= 10, TRUE()) )</f>
        <v>-0.14223295</v>
      </c>
      <c r="Y15" s="117">
        <f xml:space="preserve"> ( $L15 * W$6 ) + ( $O15 * (W$6 - 10) * IF(W$6 &gt;= 10, TRUE()) )</f>
        <v>2.0965984999999999E-2</v>
      </c>
      <c r="Z15" s="97">
        <f t="shared" ref="Z15:Z18" si="27" xml:space="preserve"> SUBTOTAL(9, X15:Y15)</f>
        <v>-0.121266965</v>
      </c>
      <c r="AA15" s="96">
        <f t="shared" ref="AA15:AA18" si="28" xml:space="preserve"> SUBTOTAL(9, W15:Z15)</f>
        <v>-0.391252665</v>
      </c>
      <c r="AB15" s="97">
        <f xml:space="preserve"> $H15</f>
        <v>-0.2699857</v>
      </c>
      <c r="AC15" s="97">
        <f xml:space="preserve"> ( $K15 * AB$6 ) + ( $N15 * (AB$6 - 10) * IF(AB$6 &gt;= 10, TRUE()) )</f>
        <v>-0.28446589999999999</v>
      </c>
      <c r="AD15" s="97">
        <f xml:space="preserve"> ( $L15 * AB$6 ) + ( $O15 * (AB$6 - 10) * IF(AB$6 &gt;= 10, TRUE()) )</f>
        <v>4.1931969999999999E-2</v>
      </c>
      <c r="AE15" s="97">
        <f t="shared" ref="AE15:AE18" si="29" xml:space="preserve"> SUBTOTAL(9, AC15:AD15)</f>
        <v>-0.24253393000000001</v>
      </c>
      <c r="AF15" s="96">
        <f t="shared" ref="AF15:AF18" si="30" xml:space="preserve"> SUBTOTAL(9, AB15:AE15)</f>
        <v>-0.51251962999999989</v>
      </c>
      <c r="AG15" s="97">
        <f xml:space="preserve"> $H15</f>
        <v>-0.2699857</v>
      </c>
      <c r="AH15" s="97">
        <f xml:space="preserve"> ( $K15 * AG$6 ) + ( $N15 * (AG$6 - 10) * IF(AG$6 &gt;= 10, TRUE()) )</f>
        <v>-0.47142210000000001</v>
      </c>
      <c r="AI15" s="97">
        <f xml:space="preserve"> ( $L15 * AG$6 ) + ( $O15 * (AG$6 - 10) * IF(AG$6 &gt;= 10, TRUE()) )</f>
        <v>0.26635610500000001</v>
      </c>
      <c r="AJ15" s="97">
        <f t="shared" ref="AJ15:AJ18" si="31" xml:space="preserve"> SUBTOTAL(9, AH15:AI15)</f>
        <v>-0.205065995</v>
      </c>
      <c r="AK15" s="96">
        <f t="shared" ref="AK15:AK18" si="32" xml:space="preserve"> SUBTOTAL(9, AG15:AJ15)</f>
        <v>-0.47505169499999994</v>
      </c>
      <c r="AL15" s="97">
        <f xml:space="preserve"> $H15</f>
        <v>-0.2699857</v>
      </c>
      <c r="AM15" s="97">
        <f xml:space="preserve"> ( $K15 * AL$6 ) + ( $N15 * (AL$6 - 10) * IF(AL$6 &gt;= 10, TRUE()) )</f>
        <v>-0.65837829999999997</v>
      </c>
      <c r="AN15" s="97">
        <f xml:space="preserve"> ( $L15 * AL$6 ) + ( $O15 * (AL$6 - 10) * IF(AL$6 &gt;= 10, TRUE()) )</f>
        <v>0.49078023999999998</v>
      </c>
      <c r="AO15" s="97">
        <f t="shared" ref="AO15:AO18" si="33" xml:space="preserve"> SUBTOTAL(9, AM15:AN15)</f>
        <v>-0.16759805999999999</v>
      </c>
      <c r="AP15" s="96">
        <f t="shared" ref="AP15:AP18" si="34" xml:space="preserve"> SUBTOTAL(9, AL15:AO15)</f>
        <v>-0.43758375999999999</v>
      </c>
      <c r="AQ15" s="11"/>
    </row>
    <row r="16" spans="1:43" ht="30" customHeight="1">
      <c r="A16" s="3"/>
      <c r="B16" s="11"/>
      <c r="C16" s="81"/>
      <c r="D16" s="86"/>
      <c r="E16" s="82"/>
      <c r="F16" s="40"/>
      <c r="G16" s="3" t="s">
        <v>6</v>
      </c>
      <c r="H16" s="93">
        <v>-0.45311590000000002</v>
      </c>
      <c r="I16" s="94">
        <v>2.0083179999999999E-2</v>
      </c>
      <c r="J16" s="95">
        <f t="shared" si="23"/>
        <v>-0.43303272000000004</v>
      </c>
      <c r="K16" s="93">
        <v>-1.6501499999999999E-2</v>
      </c>
      <c r="L16" s="94">
        <v>7.7323740000000002E-3</v>
      </c>
      <c r="M16" s="95">
        <f t="shared" si="24"/>
        <v>-8.7691259999999986E-3</v>
      </c>
      <c r="N16" s="93">
        <v>-2.8120810000000001E-5</v>
      </c>
      <c r="O16" s="94">
        <v>4.0240600000000001E-2</v>
      </c>
      <c r="P16" s="95">
        <f xml:space="preserve"> SUM(N16:O16)</f>
        <v>4.0212479190000004E-2</v>
      </c>
      <c r="Q16" s="95"/>
      <c r="R16" s="93">
        <f xml:space="preserve"> $H16</f>
        <v>-0.45311590000000002</v>
      </c>
      <c r="S16" s="97">
        <f t="shared" ref="S16:S18" si="35" xml:space="preserve"> ( $K16 * R$6 ) + ( $N16 * (R$6 - 10) * IF(R$6 &gt;= 10, TRUE()) )</f>
        <v>0</v>
      </c>
      <c r="T16" s="97">
        <f t="shared" ref="T16:T18" si="36" xml:space="preserve"> ( $L16 * R$6 ) + ( $O16 * (R$6 - 10) * IF(R$6 &gt;= 10, TRUE()) )</f>
        <v>0</v>
      </c>
      <c r="U16" s="94">
        <f t="shared" si="25"/>
        <v>0</v>
      </c>
      <c r="V16" s="96">
        <f t="shared" si="26"/>
        <v>-0.45311590000000002</v>
      </c>
      <c r="W16" s="93">
        <f xml:space="preserve"> $H16</f>
        <v>-0.45311590000000002</v>
      </c>
      <c r="X16" s="117">
        <f t="shared" ref="X16:X18" si="37" xml:space="preserve"> ( $K16 * W$6 ) + ( $N16 * (W$6 - 10) * IF(W$6 &gt;= 10, TRUE()) )</f>
        <v>-8.2507499999999998E-2</v>
      </c>
      <c r="Y16" s="117">
        <f t="shared" ref="Y16:Y18" si="38" xml:space="preserve"> ( $L16 * W$6 ) + ( $O16 * (W$6 - 10) * IF(W$6 &gt;= 10, TRUE()) )</f>
        <v>3.8661870000000001E-2</v>
      </c>
      <c r="Z16" s="97">
        <f t="shared" si="27"/>
        <v>-4.3845629999999997E-2</v>
      </c>
      <c r="AA16" s="96">
        <f t="shared" si="28"/>
        <v>-0.49696152999999998</v>
      </c>
      <c r="AB16" s="97">
        <f xml:space="preserve"> $H16</f>
        <v>-0.45311590000000002</v>
      </c>
      <c r="AC16" s="97">
        <f t="shared" ref="AC16:AC18" si="39" xml:space="preserve"> ( $K16 * AB$6 ) + ( $N16 * (AB$6 - 10) * IF(AB$6 &gt;= 10, TRUE()) )</f>
        <v>-0.165015</v>
      </c>
      <c r="AD16" s="97">
        <f t="shared" ref="AD16:AD18" si="40" xml:space="preserve"> ( $L16 * AB$6 ) + ( $O16 * (AB$6 - 10) * IF(AB$6 &gt;= 10, TRUE()) )</f>
        <v>7.7323740000000002E-2</v>
      </c>
      <c r="AE16" s="97">
        <f t="shared" si="29"/>
        <v>-8.7691259999999993E-2</v>
      </c>
      <c r="AF16" s="96">
        <f t="shared" si="30"/>
        <v>-0.54080716000000006</v>
      </c>
      <c r="AG16" s="97">
        <f xml:space="preserve"> $H16</f>
        <v>-0.45311590000000002</v>
      </c>
      <c r="AH16" s="97">
        <f t="shared" ref="AH16:AH18" si="41" xml:space="preserve"> ( $K16 * AG$6 ) + ( $N16 * (AG$6 - 10) * IF(AG$6 &gt;= 10, TRUE()) )</f>
        <v>-0.24766310404999997</v>
      </c>
      <c r="AI16" s="97">
        <f t="shared" ref="AI16:AI18" si="42" xml:space="preserve"> ( $L16 * AG$6 ) + ( $O16 * (AG$6 - 10) * IF(AG$6 &gt;= 10, TRUE()) )</f>
        <v>0.31718861000000004</v>
      </c>
      <c r="AJ16" s="97">
        <f t="shared" si="31"/>
        <v>6.9525505950000066E-2</v>
      </c>
      <c r="AK16" s="96">
        <f t="shared" si="32"/>
        <v>-0.38359039404999989</v>
      </c>
      <c r="AL16" s="97">
        <f xml:space="preserve"> $H16</f>
        <v>-0.45311590000000002</v>
      </c>
      <c r="AM16" s="97">
        <f t="shared" ref="AM16:AM18" si="43" xml:space="preserve"> ( $K16 * AL$6 ) + ( $N16 * (AL$6 - 10) * IF(AL$6 &gt;= 10, TRUE()) )</f>
        <v>-0.33031120809999998</v>
      </c>
      <c r="AN16" s="97">
        <f t="shared" ref="AN16:AN18" si="44" xml:space="preserve"> ( $L16 * AL$6 ) + ( $O16 * (AL$6 - 10) * IF(AL$6 &gt;= 10, TRUE()) )</f>
        <v>0.55705347999999999</v>
      </c>
      <c r="AO16" s="97">
        <f t="shared" si="33"/>
        <v>0.22674227190000001</v>
      </c>
      <c r="AP16" s="96">
        <f t="shared" si="34"/>
        <v>-0.22637362809999995</v>
      </c>
      <c r="AQ16" s="11"/>
    </row>
    <row r="17" spans="1:43" ht="30" customHeight="1">
      <c r="A17" s="3"/>
      <c r="B17" s="11"/>
      <c r="C17" s="81"/>
      <c r="D17" s="86"/>
      <c r="E17" s="82"/>
      <c r="F17" s="40"/>
      <c r="G17" s="3" t="s">
        <v>7</v>
      </c>
      <c r="H17" s="93">
        <v>-0.18493490000000001</v>
      </c>
      <c r="I17" s="94">
        <v>8.0287150000000002E-2</v>
      </c>
      <c r="J17" s="95">
        <f t="shared" si="23"/>
        <v>-0.10464775000000001</v>
      </c>
      <c r="K17" s="93">
        <v>-1.2031399999999999E-2</v>
      </c>
      <c r="L17" s="94">
        <v>3.6380269999999998E-3</v>
      </c>
      <c r="M17" s="95">
        <f t="shared" si="24"/>
        <v>-8.3933729999999991E-3</v>
      </c>
      <c r="N17" s="93">
        <v>-7.6538270000000002E-3</v>
      </c>
      <c r="O17" s="94">
        <v>1.943785E-2</v>
      </c>
      <c r="P17" s="95">
        <f xml:space="preserve"> SUM(N17:O17)</f>
        <v>1.1784022999999999E-2</v>
      </c>
      <c r="Q17" s="95"/>
      <c r="R17" s="93">
        <f xml:space="preserve"> $H17</f>
        <v>-0.18493490000000001</v>
      </c>
      <c r="S17" s="97">
        <f t="shared" si="35"/>
        <v>0</v>
      </c>
      <c r="T17" s="97">
        <f t="shared" si="36"/>
        <v>0</v>
      </c>
      <c r="U17" s="94">
        <f t="shared" si="25"/>
        <v>0</v>
      </c>
      <c r="V17" s="96">
        <f t="shared" si="26"/>
        <v>-0.18493490000000001</v>
      </c>
      <c r="W17" s="93">
        <f xml:space="preserve"> $H17</f>
        <v>-0.18493490000000001</v>
      </c>
      <c r="X17" s="117">
        <f t="shared" si="37"/>
        <v>-6.0156999999999995E-2</v>
      </c>
      <c r="Y17" s="117">
        <f t="shared" si="38"/>
        <v>1.8190135E-2</v>
      </c>
      <c r="Z17" s="97">
        <f t="shared" si="27"/>
        <v>-4.1966864999999992E-2</v>
      </c>
      <c r="AA17" s="96">
        <f t="shared" si="28"/>
        <v>-0.22690176500000001</v>
      </c>
      <c r="AB17" s="97">
        <f xml:space="preserve"> $H17</f>
        <v>-0.18493490000000001</v>
      </c>
      <c r="AC17" s="97">
        <f t="shared" si="39"/>
        <v>-0.12031399999999999</v>
      </c>
      <c r="AD17" s="97">
        <f t="shared" si="40"/>
        <v>3.6380269999999999E-2</v>
      </c>
      <c r="AE17" s="97">
        <f t="shared" si="29"/>
        <v>-8.3933729999999984E-2</v>
      </c>
      <c r="AF17" s="96">
        <f t="shared" si="30"/>
        <v>-0.26886863</v>
      </c>
      <c r="AG17" s="97">
        <f xml:space="preserve"> $H17</f>
        <v>-0.18493490000000001</v>
      </c>
      <c r="AH17" s="97">
        <f t="shared" si="41"/>
        <v>-0.218740135</v>
      </c>
      <c r="AI17" s="97">
        <f t="shared" si="42"/>
        <v>0.15175965499999999</v>
      </c>
      <c r="AJ17" s="97">
        <f t="shared" si="31"/>
        <v>-6.6980480000000009E-2</v>
      </c>
      <c r="AK17" s="96">
        <f t="shared" si="32"/>
        <v>-0.25191538000000002</v>
      </c>
      <c r="AL17" s="97">
        <f xml:space="preserve"> $H17</f>
        <v>-0.18493490000000001</v>
      </c>
      <c r="AM17" s="97">
        <f t="shared" si="43"/>
        <v>-0.31716626999999997</v>
      </c>
      <c r="AN17" s="97">
        <f t="shared" si="44"/>
        <v>0.26713903999999999</v>
      </c>
      <c r="AO17" s="97">
        <f t="shared" si="33"/>
        <v>-5.0027229999999978E-2</v>
      </c>
      <c r="AP17" s="96">
        <f t="shared" si="34"/>
        <v>-0.23496212999999999</v>
      </c>
      <c r="AQ17" s="11"/>
    </row>
    <row r="18" spans="1:43" ht="30" customHeight="1">
      <c r="A18" s="3"/>
      <c r="B18" s="45"/>
      <c r="C18" s="83"/>
      <c r="D18" s="87"/>
      <c r="E18" s="84"/>
      <c r="F18" s="46"/>
      <c r="G18" s="47" t="s">
        <v>8</v>
      </c>
      <c r="H18" s="98">
        <v>-0.50534060000000003</v>
      </c>
      <c r="I18" s="99">
        <v>0</v>
      </c>
      <c r="J18" s="100">
        <f t="shared" si="23"/>
        <v>-0.50534060000000003</v>
      </c>
      <c r="K18" s="98">
        <v>-3.8889010000000002E-2</v>
      </c>
      <c r="L18" s="99">
        <v>6.1626440000000001E-3</v>
      </c>
      <c r="M18" s="100">
        <f t="shared" si="24"/>
        <v>-3.2726366E-2</v>
      </c>
      <c r="N18" s="98">
        <v>-1.1511510000000001E-2</v>
      </c>
      <c r="O18" s="99">
        <v>3.9767200000000003E-2</v>
      </c>
      <c r="P18" s="100">
        <f xml:space="preserve"> SUM(N18:O18)</f>
        <v>2.825569E-2</v>
      </c>
      <c r="Q18" s="95"/>
      <c r="R18" s="98">
        <f xml:space="preserve"> $H18</f>
        <v>-0.50534060000000003</v>
      </c>
      <c r="S18" s="102">
        <f t="shared" si="35"/>
        <v>0</v>
      </c>
      <c r="T18" s="102">
        <f t="shared" si="36"/>
        <v>0</v>
      </c>
      <c r="U18" s="99">
        <f t="shared" si="25"/>
        <v>0</v>
      </c>
      <c r="V18" s="101">
        <f t="shared" si="26"/>
        <v>-0.50534060000000003</v>
      </c>
      <c r="W18" s="98">
        <f xml:space="preserve"> $H18</f>
        <v>-0.50534060000000003</v>
      </c>
      <c r="X18" s="118">
        <f t="shared" si="37"/>
        <v>-0.19444505000000001</v>
      </c>
      <c r="Y18" s="118">
        <f t="shared" si="38"/>
        <v>3.0813220000000002E-2</v>
      </c>
      <c r="Z18" s="102">
        <f t="shared" si="27"/>
        <v>-0.16363183000000001</v>
      </c>
      <c r="AA18" s="101">
        <f t="shared" si="28"/>
        <v>-0.66897243000000006</v>
      </c>
      <c r="AB18" s="102">
        <f xml:space="preserve"> $H18</f>
        <v>-0.50534060000000003</v>
      </c>
      <c r="AC18" s="102">
        <f t="shared" si="39"/>
        <v>-0.38889010000000002</v>
      </c>
      <c r="AD18" s="102">
        <f t="shared" si="40"/>
        <v>6.1626440000000005E-2</v>
      </c>
      <c r="AE18" s="102">
        <f t="shared" si="29"/>
        <v>-0.32726366000000001</v>
      </c>
      <c r="AF18" s="101">
        <f t="shared" si="30"/>
        <v>-0.8326042600000001</v>
      </c>
      <c r="AG18" s="102">
        <f xml:space="preserve"> $H18</f>
        <v>-0.50534060000000003</v>
      </c>
      <c r="AH18" s="102">
        <f t="shared" si="41"/>
        <v>-0.64089269999999998</v>
      </c>
      <c r="AI18" s="102">
        <f t="shared" si="42"/>
        <v>0.29127566000000005</v>
      </c>
      <c r="AJ18" s="102">
        <f t="shared" si="31"/>
        <v>-0.34961703999999993</v>
      </c>
      <c r="AK18" s="101">
        <f t="shared" si="32"/>
        <v>-0.85495763999999996</v>
      </c>
      <c r="AL18" s="102">
        <f xml:space="preserve"> $H18</f>
        <v>-0.50534060000000003</v>
      </c>
      <c r="AM18" s="102">
        <f t="shared" si="43"/>
        <v>-0.89289530000000006</v>
      </c>
      <c r="AN18" s="102">
        <f t="shared" si="44"/>
        <v>0.52092488000000003</v>
      </c>
      <c r="AO18" s="102">
        <f t="shared" si="33"/>
        <v>-0.37197042000000002</v>
      </c>
      <c r="AP18" s="101">
        <f t="shared" si="34"/>
        <v>-0.87731101999999994</v>
      </c>
      <c r="AQ18" s="11"/>
    </row>
    <row r="19" spans="1:43" ht="30" customHeight="1">
      <c r="A19" s="3"/>
      <c r="B19" s="33"/>
      <c r="C19" s="79" t="s">
        <v>16</v>
      </c>
      <c r="D19" s="85">
        <v>24</v>
      </c>
      <c r="E19" s="80" t="s">
        <v>19</v>
      </c>
      <c r="F19" s="34"/>
      <c r="G19" s="35" t="s">
        <v>5</v>
      </c>
      <c r="H19" s="103"/>
      <c r="I19" s="104"/>
      <c r="J19" s="105"/>
      <c r="K19" s="103"/>
      <c r="L19" s="104"/>
      <c r="M19" s="105"/>
      <c r="N19" s="103"/>
      <c r="O19" s="104"/>
      <c r="P19" s="105"/>
      <c r="Q19" s="95"/>
      <c r="R19" s="103"/>
      <c r="S19" s="107"/>
      <c r="T19" s="107"/>
      <c r="U19" s="104"/>
      <c r="V19" s="106"/>
      <c r="W19" s="103"/>
      <c r="X19" s="119"/>
      <c r="Y19" s="119"/>
      <c r="Z19" s="107"/>
      <c r="AA19" s="106"/>
      <c r="AB19" s="107"/>
      <c r="AC19" s="107"/>
      <c r="AD19" s="107"/>
      <c r="AE19" s="107"/>
      <c r="AF19" s="106"/>
      <c r="AG19" s="107"/>
      <c r="AH19" s="107"/>
      <c r="AI19" s="107"/>
      <c r="AJ19" s="107"/>
      <c r="AK19" s="106"/>
      <c r="AL19" s="107"/>
      <c r="AM19" s="107"/>
      <c r="AN19" s="107"/>
      <c r="AO19" s="107"/>
      <c r="AP19" s="106"/>
      <c r="AQ19" s="11"/>
    </row>
    <row r="20" spans="1:43" ht="30" customHeight="1">
      <c r="A20" s="3"/>
      <c r="B20" s="11"/>
      <c r="C20" s="81"/>
      <c r="D20" s="86"/>
      <c r="E20" s="82"/>
      <c r="F20" s="40"/>
      <c r="G20" s="3" t="s">
        <v>4</v>
      </c>
      <c r="H20" s="93">
        <v>-0.68574820000000003</v>
      </c>
      <c r="I20" s="94">
        <v>0.14539350000000001</v>
      </c>
      <c r="J20" s="95">
        <f t="shared" ref="J20:J23" si="45" xml:space="preserve"> SUM(H20:I20)</f>
        <v>-0.54035469999999997</v>
      </c>
      <c r="K20" s="93">
        <v>-4.7246490000000002E-2</v>
      </c>
      <c r="L20" s="94">
        <v>3.9899299999999999E-2</v>
      </c>
      <c r="M20" s="95">
        <f t="shared" ref="M20:M23" si="46" xml:space="preserve"> SUM(K20:L20)</f>
        <v>-7.3471900000000034E-3</v>
      </c>
      <c r="N20" s="93">
        <v>-5.350684E-2</v>
      </c>
      <c r="O20" s="94">
        <v>8.4109059999999999E-2</v>
      </c>
      <c r="P20" s="95">
        <f t="shared" ref="P20:P23" si="47" xml:space="preserve"> SUM(N20:O20)</f>
        <v>3.0602219999999999E-2</v>
      </c>
      <c r="Q20" s="95"/>
      <c r="R20" s="93">
        <f xml:space="preserve"> $H20</f>
        <v>-0.68574820000000003</v>
      </c>
      <c r="S20" s="97">
        <f xml:space="preserve"> ( $K20 * R$6 ) + ( $N20 * (R$6 - 10) * IF(R$6 &gt;= 10, TRUE()) )</f>
        <v>0</v>
      </c>
      <c r="T20" s="97">
        <f xml:space="preserve"> ( $L20 * R$6 ) + ( $O20 * (R$6 - 10) * IF(R$6 &gt;= 10, TRUE()) )</f>
        <v>0</v>
      </c>
      <c r="U20" s="94">
        <f t="shared" ref="U20:U23" si="48" xml:space="preserve"> SUBTOTAL(9, S20:T20)</f>
        <v>0</v>
      </c>
      <c r="V20" s="96">
        <f t="shared" ref="V20:V23" si="49" xml:space="preserve"> SUBTOTAL(9, R20:U20)</f>
        <v>-0.68574820000000003</v>
      </c>
      <c r="W20" s="93">
        <f xml:space="preserve"> $H20</f>
        <v>-0.68574820000000003</v>
      </c>
      <c r="X20" s="117">
        <f xml:space="preserve"> ( $K20 * W$6 ) + ( $N20 * (W$6 - 10) * IF(W$6 &gt;= 10, TRUE()) )</f>
        <v>-0.23623245000000001</v>
      </c>
      <c r="Y20" s="117">
        <f xml:space="preserve"> ( $L20 * W$6 ) + ( $O20 * (W$6 - 10) * IF(W$6 &gt;= 10, TRUE()) )</f>
        <v>0.19949649999999999</v>
      </c>
      <c r="Z20" s="97">
        <f t="shared" ref="Z20:Z23" si="50" xml:space="preserve"> SUBTOTAL(9, X20:Y20)</f>
        <v>-3.6735950000000017E-2</v>
      </c>
      <c r="AA20" s="96">
        <f t="shared" ref="AA20:AA23" si="51" xml:space="preserve"> SUBTOTAL(9, W20:Z20)</f>
        <v>-0.7224841500000001</v>
      </c>
      <c r="AB20" s="97">
        <f xml:space="preserve"> $H20</f>
        <v>-0.68574820000000003</v>
      </c>
      <c r="AC20" s="97">
        <f xml:space="preserve"> ( $K20 * AB$6 ) + ( $N20 * (AB$6 - 10) * IF(AB$6 &gt;= 10, TRUE()) )</f>
        <v>-0.47246490000000002</v>
      </c>
      <c r="AD20" s="97">
        <f xml:space="preserve"> ( $L20 * AB$6 ) + ( $O20 * (AB$6 - 10) * IF(AB$6 &gt;= 10, TRUE()) )</f>
        <v>0.39899299999999999</v>
      </c>
      <c r="AE20" s="97">
        <f t="shared" ref="AE20:AE23" si="52" xml:space="preserve"> SUBTOTAL(9, AC20:AD20)</f>
        <v>-7.3471900000000034E-2</v>
      </c>
      <c r="AF20" s="96">
        <f t="shared" ref="AF20:AF23" si="53" xml:space="preserve"> SUBTOTAL(9, AB20:AE20)</f>
        <v>-0.75922010000000006</v>
      </c>
      <c r="AG20" s="97">
        <f xml:space="preserve"> $H20</f>
        <v>-0.68574820000000003</v>
      </c>
      <c r="AH20" s="97">
        <f xml:space="preserve"> ( $K20 * AG$6 ) + ( $N20 * (AG$6 - 10) * IF(AG$6 &gt;= 10, TRUE()) )</f>
        <v>-0.97623155000000006</v>
      </c>
      <c r="AI20" s="97">
        <f xml:space="preserve"> ( $L20 * AG$6 ) + ( $O20 * (AG$6 - 10) * IF(AG$6 &gt;= 10, TRUE()) )</f>
        <v>1.0190348</v>
      </c>
      <c r="AJ20" s="97">
        <f t="shared" ref="AJ20:AJ23" si="54" xml:space="preserve"> SUBTOTAL(9, AH20:AI20)</f>
        <v>4.2803249999999959E-2</v>
      </c>
      <c r="AK20" s="96">
        <f t="shared" ref="AK20:AK23" si="55" xml:space="preserve"> SUBTOTAL(9, AG20:AJ20)</f>
        <v>-0.64294494999999996</v>
      </c>
      <c r="AL20" s="97">
        <f xml:space="preserve"> $H20</f>
        <v>-0.68574820000000003</v>
      </c>
      <c r="AM20" s="97">
        <f xml:space="preserve"> ( $K20 * AL$6 ) + ( $N20 * (AL$6 - 10) * IF(AL$6 &gt;= 10, TRUE()) )</f>
        <v>-1.4799982</v>
      </c>
      <c r="AN20" s="97">
        <f xml:space="preserve"> ( $L20 * AL$6 ) + ( $O20 * (AL$6 - 10) * IF(AL$6 &gt;= 10, TRUE()) )</f>
        <v>1.6390766000000001</v>
      </c>
      <c r="AO20" s="97">
        <f t="shared" ref="AO20:AO23" si="56" xml:space="preserve"> SUBTOTAL(9, AM20:AN20)</f>
        <v>0.15907840000000006</v>
      </c>
      <c r="AP20" s="96">
        <f t="shared" ref="AP20:AP23" si="57" xml:space="preserve"> SUBTOTAL(9, AL20:AO20)</f>
        <v>-0.52666980000000008</v>
      </c>
      <c r="AQ20" s="11"/>
    </row>
    <row r="21" spans="1:43" ht="30" customHeight="1">
      <c r="A21" s="3"/>
      <c r="B21" s="11"/>
      <c r="C21" s="81"/>
      <c r="D21" s="86"/>
      <c r="E21" s="82"/>
      <c r="F21" s="40"/>
      <c r="G21" s="3" t="s">
        <v>6</v>
      </c>
      <c r="H21" s="93">
        <v>-0.62574600000000002</v>
      </c>
      <c r="I21" s="94">
        <v>0.33016968000000002</v>
      </c>
      <c r="J21" s="95">
        <f t="shared" si="45"/>
        <v>-0.29557632</v>
      </c>
      <c r="K21" s="93">
        <v>-4.6695390000000003E-2</v>
      </c>
      <c r="L21" s="94">
        <v>4.2592049999999999E-2</v>
      </c>
      <c r="M21" s="95">
        <f t="shared" si="46"/>
        <v>-4.1033400000000039E-3</v>
      </c>
      <c r="N21" s="93">
        <v>-1.24447E-2</v>
      </c>
      <c r="O21" s="94">
        <v>0.11148502</v>
      </c>
      <c r="P21" s="95">
        <f t="shared" si="47"/>
        <v>9.9040320000000001E-2</v>
      </c>
      <c r="Q21" s="95"/>
      <c r="R21" s="93">
        <f xml:space="preserve"> $H21</f>
        <v>-0.62574600000000002</v>
      </c>
      <c r="S21" s="97">
        <f t="shared" ref="S21:S23" si="58" xml:space="preserve"> ( $K21 * R$6 ) + ( $N21 * (R$6 - 10) * IF(R$6 &gt;= 10, TRUE()) )</f>
        <v>0</v>
      </c>
      <c r="T21" s="97">
        <f t="shared" ref="T21:T23" si="59" xml:space="preserve"> ( $L21 * R$6 ) + ( $O21 * (R$6 - 10) * IF(R$6 &gt;= 10, TRUE()) )</f>
        <v>0</v>
      </c>
      <c r="U21" s="94">
        <f t="shared" si="48"/>
        <v>0</v>
      </c>
      <c r="V21" s="96">
        <f t="shared" si="49"/>
        <v>-0.62574600000000002</v>
      </c>
      <c r="W21" s="93">
        <f xml:space="preserve"> $H21</f>
        <v>-0.62574600000000002</v>
      </c>
      <c r="X21" s="117">
        <f t="shared" ref="X21:X23" si="60" xml:space="preserve"> ( $K21 * W$6 ) + ( $N21 * (W$6 - 10) * IF(W$6 &gt;= 10, TRUE()) )</f>
        <v>-0.23347695000000002</v>
      </c>
      <c r="Y21" s="117">
        <f t="shared" ref="Y21:Y23" si="61" xml:space="preserve"> ( $L21 * W$6 ) + ( $O21 * (W$6 - 10) * IF(W$6 &gt;= 10, TRUE()) )</f>
        <v>0.21296024999999999</v>
      </c>
      <c r="Z21" s="97">
        <f t="shared" si="50"/>
        <v>-2.0516700000000027E-2</v>
      </c>
      <c r="AA21" s="96">
        <f t="shared" si="51"/>
        <v>-0.64626270000000008</v>
      </c>
      <c r="AB21" s="97">
        <f xml:space="preserve"> $H21</f>
        <v>-0.62574600000000002</v>
      </c>
      <c r="AC21" s="97">
        <f t="shared" ref="AC21:AC23" si="62" xml:space="preserve"> ( $K21 * AB$6 ) + ( $N21 * (AB$6 - 10) * IF(AB$6 &gt;= 10, TRUE()) )</f>
        <v>-0.46695390000000003</v>
      </c>
      <c r="AD21" s="97">
        <f t="shared" ref="AD21:AD23" si="63" xml:space="preserve"> ( $L21 * AB$6 ) + ( $O21 * (AB$6 - 10) * IF(AB$6 &gt;= 10, TRUE()) )</f>
        <v>0.42592049999999998</v>
      </c>
      <c r="AE21" s="97">
        <f t="shared" si="52"/>
        <v>-4.1033400000000053E-2</v>
      </c>
      <c r="AF21" s="96">
        <f t="shared" si="53"/>
        <v>-0.66677940000000002</v>
      </c>
      <c r="AG21" s="97">
        <f xml:space="preserve"> $H21</f>
        <v>-0.62574600000000002</v>
      </c>
      <c r="AH21" s="97">
        <f t="shared" ref="AH21:AH23" si="64" xml:space="preserve"> ( $K21 * AG$6 ) + ( $N21 * (AG$6 - 10) * IF(AG$6 &gt;= 10, TRUE()) )</f>
        <v>-0.76265435000000004</v>
      </c>
      <c r="AI21" s="97">
        <f t="shared" ref="AI21:AI23" si="65" xml:space="preserve"> ( $L21 * AG$6 ) + ( $O21 * (AG$6 - 10) * IF(AG$6 &gt;= 10, TRUE()) )</f>
        <v>1.1963058499999999</v>
      </c>
      <c r="AJ21" s="97">
        <f t="shared" si="54"/>
        <v>0.43365149999999986</v>
      </c>
      <c r="AK21" s="96">
        <f t="shared" si="55"/>
        <v>-0.19209450000000006</v>
      </c>
      <c r="AL21" s="97">
        <f xml:space="preserve"> $H21</f>
        <v>-0.62574600000000002</v>
      </c>
      <c r="AM21" s="97">
        <f t="shared" ref="AM21:AM23" si="66" xml:space="preserve"> ( $K21 * AL$6 ) + ( $N21 * (AL$6 - 10) * IF(AL$6 &gt;= 10, TRUE()) )</f>
        <v>-1.0583548</v>
      </c>
      <c r="AN21" s="97">
        <f t="shared" ref="AN21:AN23" si="67" xml:space="preserve"> ( $L21 * AL$6 ) + ( $O21 * (AL$6 - 10) * IF(AL$6 &gt;= 10, TRUE()) )</f>
        <v>1.9666912000000001</v>
      </c>
      <c r="AO21" s="97">
        <f t="shared" si="56"/>
        <v>0.90833640000000004</v>
      </c>
      <c r="AP21" s="96">
        <f t="shared" si="57"/>
        <v>0.28259040000000013</v>
      </c>
      <c r="AQ21" s="11"/>
    </row>
    <row r="22" spans="1:43" ht="30" customHeight="1">
      <c r="A22" s="3"/>
      <c r="B22" s="11"/>
      <c r="C22" s="81"/>
      <c r="D22" s="86"/>
      <c r="E22" s="82"/>
      <c r="F22" s="40"/>
      <c r="G22" s="3" t="s">
        <v>7</v>
      </c>
      <c r="H22" s="93">
        <v>-0.39737600000000001</v>
      </c>
      <c r="I22" s="94">
        <v>0.45649263000000001</v>
      </c>
      <c r="J22" s="95">
        <f t="shared" si="45"/>
        <v>5.9116630000000003E-2</v>
      </c>
      <c r="K22" s="93">
        <v>-1.9864400000000001E-2</v>
      </c>
      <c r="L22" s="94">
        <v>5.5185350000000001E-2</v>
      </c>
      <c r="M22" s="95">
        <f t="shared" si="46"/>
        <v>3.5320950000000004E-2</v>
      </c>
      <c r="N22" s="93">
        <v>-3.853376E-2</v>
      </c>
      <c r="O22" s="94">
        <v>5.3412889999999998E-2</v>
      </c>
      <c r="P22" s="95">
        <f t="shared" si="47"/>
        <v>1.4879129999999997E-2</v>
      </c>
      <c r="Q22" s="95"/>
      <c r="R22" s="93">
        <f xml:space="preserve"> $H22</f>
        <v>-0.39737600000000001</v>
      </c>
      <c r="S22" s="97">
        <f t="shared" si="58"/>
        <v>0</v>
      </c>
      <c r="T22" s="97">
        <f t="shared" si="59"/>
        <v>0</v>
      </c>
      <c r="U22" s="94">
        <f t="shared" si="48"/>
        <v>0</v>
      </c>
      <c r="V22" s="96">
        <f t="shared" si="49"/>
        <v>-0.39737600000000001</v>
      </c>
      <c r="W22" s="93">
        <f xml:space="preserve"> $H22</f>
        <v>-0.39737600000000001</v>
      </c>
      <c r="X22" s="117">
        <f t="shared" si="60"/>
        <v>-9.9322000000000008E-2</v>
      </c>
      <c r="Y22" s="117">
        <f t="shared" si="61"/>
        <v>0.27592675</v>
      </c>
      <c r="Z22" s="97">
        <f t="shared" si="50"/>
        <v>0.17660474999999998</v>
      </c>
      <c r="AA22" s="96">
        <f t="shared" si="51"/>
        <v>-0.22077125000000003</v>
      </c>
      <c r="AB22" s="97">
        <f xml:space="preserve"> $H22</f>
        <v>-0.39737600000000001</v>
      </c>
      <c r="AC22" s="97">
        <f t="shared" si="62"/>
        <v>-0.19864400000000002</v>
      </c>
      <c r="AD22" s="97">
        <f t="shared" si="63"/>
        <v>0.5518535</v>
      </c>
      <c r="AE22" s="97">
        <f t="shared" si="52"/>
        <v>0.35320949999999995</v>
      </c>
      <c r="AF22" s="96">
        <f t="shared" si="53"/>
        <v>-4.4166499999999997E-2</v>
      </c>
      <c r="AG22" s="97">
        <f xml:space="preserve"> $H22</f>
        <v>-0.39737600000000001</v>
      </c>
      <c r="AH22" s="97">
        <f t="shared" si="64"/>
        <v>-0.49063480000000004</v>
      </c>
      <c r="AI22" s="97">
        <f t="shared" si="65"/>
        <v>1.0948446999999999</v>
      </c>
      <c r="AJ22" s="97">
        <f t="shared" si="54"/>
        <v>0.60420989999999986</v>
      </c>
      <c r="AK22" s="96">
        <f t="shared" si="55"/>
        <v>0.2068338999999999</v>
      </c>
      <c r="AL22" s="97">
        <f xml:space="preserve"> $H22</f>
        <v>-0.39737600000000001</v>
      </c>
      <c r="AM22" s="97">
        <f t="shared" si="66"/>
        <v>-0.78262560000000003</v>
      </c>
      <c r="AN22" s="97">
        <f t="shared" si="67"/>
        <v>1.6378359</v>
      </c>
      <c r="AO22" s="97">
        <f t="shared" si="56"/>
        <v>0.85521029999999998</v>
      </c>
      <c r="AP22" s="96">
        <f t="shared" si="57"/>
        <v>0.45783430000000003</v>
      </c>
      <c r="AQ22" s="11"/>
    </row>
    <row r="23" spans="1:43" ht="30" customHeight="1">
      <c r="A23" s="3"/>
      <c r="B23" s="45"/>
      <c r="C23" s="83"/>
      <c r="D23" s="87"/>
      <c r="E23" s="84"/>
      <c r="F23" s="46"/>
      <c r="G23" s="47" t="s">
        <v>8</v>
      </c>
      <c r="H23" s="98">
        <v>-1.3285336999999999</v>
      </c>
      <c r="I23" s="99">
        <v>9.7197720000000001E-2</v>
      </c>
      <c r="J23" s="100">
        <f t="shared" si="45"/>
        <v>-1.2313359799999999</v>
      </c>
      <c r="K23" s="98">
        <v>-6.3968739999999996E-2</v>
      </c>
      <c r="L23" s="99">
        <v>6.3100809999999993E-2</v>
      </c>
      <c r="M23" s="100">
        <f t="shared" si="46"/>
        <v>-8.6793000000000287E-4</v>
      </c>
      <c r="N23" s="98">
        <v>-7.4292499999999997E-2</v>
      </c>
      <c r="O23" s="99">
        <v>0.1015773</v>
      </c>
      <c r="P23" s="100">
        <f t="shared" si="47"/>
        <v>2.7284799999999998E-2</v>
      </c>
      <c r="Q23" s="100"/>
      <c r="R23" s="98">
        <f xml:space="preserve"> $H23</f>
        <v>-1.3285336999999999</v>
      </c>
      <c r="S23" s="102">
        <f t="shared" si="58"/>
        <v>0</v>
      </c>
      <c r="T23" s="102">
        <f t="shared" si="59"/>
        <v>0</v>
      </c>
      <c r="U23" s="99">
        <f t="shared" si="48"/>
        <v>0</v>
      </c>
      <c r="V23" s="101">
        <f t="shared" si="49"/>
        <v>-1.3285336999999999</v>
      </c>
      <c r="W23" s="98">
        <f xml:space="preserve"> $H23</f>
        <v>-1.3285336999999999</v>
      </c>
      <c r="X23" s="118">
        <f t="shared" si="60"/>
        <v>-0.31984369999999995</v>
      </c>
      <c r="Y23" s="118">
        <f t="shared" si="61"/>
        <v>0.31550404999999998</v>
      </c>
      <c r="Z23" s="102">
        <f t="shared" si="50"/>
        <v>-4.3396499999999727E-3</v>
      </c>
      <c r="AA23" s="101">
        <f t="shared" si="51"/>
        <v>-1.3328733499999998</v>
      </c>
      <c r="AB23" s="102">
        <f xml:space="preserve"> $H23</f>
        <v>-1.3285336999999999</v>
      </c>
      <c r="AC23" s="102">
        <f t="shared" si="62"/>
        <v>-0.63968739999999991</v>
      </c>
      <c r="AD23" s="102">
        <f t="shared" si="63"/>
        <v>0.63100809999999996</v>
      </c>
      <c r="AE23" s="102">
        <f t="shared" si="52"/>
        <v>-8.6792999999999454E-3</v>
      </c>
      <c r="AF23" s="101">
        <f t="shared" si="53"/>
        <v>-1.3372129999999998</v>
      </c>
      <c r="AG23" s="102">
        <f xml:space="preserve"> $H23</f>
        <v>-1.3285336999999999</v>
      </c>
      <c r="AH23" s="102">
        <f t="shared" si="64"/>
        <v>-1.3309936</v>
      </c>
      <c r="AI23" s="102">
        <f t="shared" si="65"/>
        <v>1.4543986499999999</v>
      </c>
      <c r="AJ23" s="102">
        <f t="shared" si="54"/>
        <v>0.12340504999999991</v>
      </c>
      <c r="AK23" s="101">
        <f t="shared" si="55"/>
        <v>-1.2051286499999998</v>
      </c>
      <c r="AL23" s="102">
        <f xml:space="preserve"> $H23</f>
        <v>-1.3285336999999999</v>
      </c>
      <c r="AM23" s="102">
        <f t="shared" si="66"/>
        <v>-2.0222997999999999</v>
      </c>
      <c r="AN23" s="102">
        <f t="shared" si="67"/>
        <v>2.2777892</v>
      </c>
      <c r="AO23" s="102">
        <f t="shared" si="56"/>
        <v>0.25548940000000009</v>
      </c>
      <c r="AP23" s="101">
        <f t="shared" si="57"/>
        <v>-1.0730442999999998</v>
      </c>
      <c r="AQ23" s="11"/>
    </row>
    <row r="24" spans="1:43" ht="15" customHeight="1"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2"/>
    </row>
    <row r="25" spans="1:43" ht="25" customHeight="1">
      <c r="K25" s="74"/>
      <c r="L25" s="74"/>
      <c r="M25" s="74"/>
      <c r="N25" s="74"/>
      <c r="O25" s="108" t="s">
        <v>20</v>
      </c>
      <c r="P25" s="109"/>
      <c r="Q25" s="62"/>
      <c r="R25" s="103">
        <f xml:space="preserve"> R14 - R9</f>
        <v>0</v>
      </c>
      <c r="S25" s="107">
        <f xml:space="preserve"> S14 - S9</f>
        <v>0</v>
      </c>
      <c r="T25" s="107">
        <f t="shared" ref="T25:AP25" si="68" xml:space="preserve"> T14 - T9</f>
        <v>0</v>
      </c>
      <c r="U25" s="104">
        <f t="shared" ref="U25" si="69" xml:space="preserve"> U14 - U9</f>
        <v>0</v>
      </c>
      <c r="V25" s="105">
        <f t="shared" si="68"/>
        <v>0</v>
      </c>
      <c r="W25" s="103">
        <f xml:space="preserve"> W14 - W9</f>
        <v>0</v>
      </c>
      <c r="X25" s="107">
        <f xml:space="preserve"> X14 - X9</f>
        <v>0</v>
      </c>
      <c r="Y25" s="107">
        <f t="shared" ref="Y25:AA25" si="70" xml:space="preserve"> Y14 - Y9</f>
        <v>0</v>
      </c>
      <c r="Z25" s="104">
        <f t="shared" si="70"/>
        <v>0</v>
      </c>
      <c r="AA25" s="105">
        <f t="shared" si="70"/>
        <v>0</v>
      </c>
      <c r="AB25" s="103">
        <f xml:space="preserve"> AB14 - AB9</f>
        <v>0</v>
      </c>
      <c r="AC25" s="107">
        <f xml:space="preserve"> AC14 - AC9</f>
        <v>0</v>
      </c>
      <c r="AD25" s="107">
        <f t="shared" ref="AD25:AF25" si="71" xml:space="preserve"> AD14 - AD9</f>
        <v>0</v>
      </c>
      <c r="AE25" s="104">
        <f t="shared" si="71"/>
        <v>0</v>
      </c>
      <c r="AF25" s="105">
        <f t="shared" si="71"/>
        <v>0</v>
      </c>
      <c r="AG25" s="103">
        <f xml:space="preserve"> AG14 - AG9</f>
        <v>0</v>
      </c>
      <c r="AH25" s="107">
        <f xml:space="preserve"> AH14 - AH9</f>
        <v>0</v>
      </c>
      <c r="AI25" s="107">
        <f t="shared" ref="AI25:AK25" si="72" xml:space="preserve"> AI14 - AI9</f>
        <v>0</v>
      </c>
      <c r="AJ25" s="104">
        <f t="shared" si="72"/>
        <v>0</v>
      </c>
      <c r="AK25" s="105">
        <f t="shared" si="72"/>
        <v>0</v>
      </c>
      <c r="AL25" s="103">
        <f xml:space="preserve"> AL14 - AL9</f>
        <v>0</v>
      </c>
      <c r="AM25" s="107">
        <f xml:space="preserve"> AM14 - AM9</f>
        <v>0</v>
      </c>
      <c r="AN25" s="107">
        <f t="shared" ref="AN25:AP25" si="73" xml:space="preserve"> AN14 - AN9</f>
        <v>0</v>
      </c>
      <c r="AO25" s="104">
        <f t="shared" si="73"/>
        <v>0</v>
      </c>
      <c r="AP25" s="105">
        <f t="shared" si="73"/>
        <v>0</v>
      </c>
      <c r="AQ25" s="11"/>
    </row>
    <row r="26" spans="1:43" ht="15" customHeight="1">
      <c r="K26" s="74"/>
      <c r="L26" s="74"/>
      <c r="M26" s="74"/>
      <c r="N26" s="74"/>
      <c r="O26" s="110" t="s">
        <v>22</v>
      </c>
      <c r="P26" s="111"/>
      <c r="Q26" s="63"/>
      <c r="R26" s="66" t="str">
        <f xml:space="preserve"> IFERROR( ABS(R25 / R9), "" )</f>
        <v/>
      </c>
      <c r="S26" s="120" t="str">
        <f xml:space="preserve"> IFERROR( ABS(S25 / S9), "" )</f>
        <v/>
      </c>
      <c r="T26" s="120" t="str">
        <f t="shared" ref="T26:AP26" si="74" xml:space="preserve"> IFERROR( ABS(T25 / T9), "" )</f>
        <v/>
      </c>
      <c r="U26" s="67" t="str">
        <f t="shared" ref="U26" si="75" xml:space="preserve"> IFERROR( ABS(U25 / U9), "" )</f>
        <v/>
      </c>
      <c r="V26" s="68" t="str">
        <f t="shared" si="74"/>
        <v/>
      </c>
      <c r="W26" s="66" t="str">
        <f xml:space="preserve"> IFERROR( ABS(W25 / W9), "" )</f>
        <v/>
      </c>
      <c r="X26" s="120" t="str">
        <f xml:space="preserve"> IFERROR( ABS(X25 / X9), "" )</f>
        <v/>
      </c>
      <c r="Y26" s="120" t="str">
        <f t="shared" ref="Y26:AA26" si="76" xml:space="preserve"> IFERROR( ABS(Y25 / Y9), "" )</f>
        <v/>
      </c>
      <c r="Z26" s="67" t="str">
        <f t="shared" si="76"/>
        <v/>
      </c>
      <c r="AA26" s="68" t="str">
        <f t="shared" si="76"/>
        <v/>
      </c>
      <c r="AB26" s="66" t="str">
        <f xml:space="preserve"> IFERROR( ABS(AB25 / AB9), "" )</f>
        <v/>
      </c>
      <c r="AC26" s="120" t="str">
        <f xml:space="preserve"> IFERROR( ABS(AC25 / AC9), "" )</f>
        <v/>
      </c>
      <c r="AD26" s="120" t="str">
        <f t="shared" ref="AD26:AF26" si="77" xml:space="preserve"> IFERROR( ABS(AD25 / AD9), "" )</f>
        <v/>
      </c>
      <c r="AE26" s="67" t="str">
        <f t="shared" si="77"/>
        <v/>
      </c>
      <c r="AF26" s="68" t="str">
        <f t="shared" si="77"/>
        <v/>
      </c>
      <c r="AG26" s="66" t="str">
        <f xml:space="preserve"> IFERROR( ABS(AG25 / AG9), "" )</f>
        <v/>
      </c>
      <c r="AH26" s="120" t="str">
        <f xml:space="preserve"> IFERROR( ABS(AH25 / AH9), "" )</f>
        <v/>
      </c>
      <c r="AI26" s="120" t="str">
        <f t="shared" ref="AI26:AK26" si="78" xml:space="preserve"> IFERROR( ABS(AI25 / AI9), "" )</f>
        <v/>
      </c>
      <c r="AJ26" s="67" t="str">
        <f t="shared" si="78"/>
        <v/>
      </c>
      <c r="AK26" s="68" t="str">
        <f t="shared" si="78"/>
        <v/>
      </c>
      <c r="AL26" s="66" t="str">
        <f xml:space="preserve"> IFERROR( ABS(AL25 / AL9), "" )</f>
        <v/>
      </c>
      <c r="AM26" s="120" t="str">
        <f xml:space="preserve"> IFERROR( ABS(AM25 / AM9), "" )</f>
        <v/>
      </c>
      <c r="AN26" s="120" t="str">
        <f t="shared" ref="AN26:AP26" si="79" xml:space="preserve"> IFERROR( ABS(AN25 / AN9), "" )</f>
        <v/>
      </c>
      <c r="AO26" s="67" t="str">
        <f t="shared" si="79"/>
        <v/>
      </c>
      <c r="AP26" s="68" t="str">
        <f t="shared" si="79"/>
        <v/>
      </c>
      <c r="AQ26" s="11"/>
    </row>
    <row r="27" spans="1:43" ht="25" customHeight="1">
      <c r="K27" s="74"/>
      <c r="L27" s="74"/>
      <c r="M27" s="74"/>
      <c r="N27" s="74"/>
      <c r="O27" s="112"/>
      <c r="P27" s="113"/>
      <c r="Q27" s="63"/>
      <c r="R27" s="93">
        <f xml:space="preserve"> R15 - R10</f>
        <v>-0.15605049999999998</v>
      </c>
      <c r="S27" s="97">
        <f xml:space="preserve"> S15 - S10</f>
        <v>0</v>
      </c>
      <c r="T27" s="97">
        <f t="shared" ref="T27:AP27" si="80" xml:space="preserve"> T15 - T10</f>
        <v>0</v>
      </c>
      <c r="U27" s="94">
        <f t="shared" ref="U27" si="81" xml:space="preserve"> U15 - U10</f>
        <v>0</v>
      </c>
      <c r="V27" s="95">
        <f t="shared" si="80"/>
        <v>-0.15605049999999998</v>
      </c>
      <c r="W27" s="93">
        <f xml:space="preserve"> W15 - W10</f>
        <v>-0.15605049999999998</v>
      </c>
      <c r="X27" s="97">
        <f xml:space="preserve"> X15 - X10</f>
        <v>-4.1960404999999992E-2</v>
      </c>
      <c r="Y27" s="97">
        <f t="shared" ref="Y27:AA27" si="82" xml:space="preserve"> Y15 - Y10</f>
        <v>2.0965984999999999E-2</v>
      </c>
      <c r="Z27" s="94">
        <f t="shared" si="82"/>
        <v>-2.099442E-2</v>
      </c>
      <c r="AA27" s="95">
        <f t="shared" si="82"/>
        <v>-0.17704491999999999</v>
      </c>
      <c r="AB27" s="93">
        <f xml:space="preserve"> AB15 - AB10</f>
        <v>-0.15605049999999998</v>
      </c>
      <c r="AC27" s="97">
        <f xml:space="preserve"> AC15 - AC10</f>
        <v>-8.3920809999999985E-2</v>
      </c>
      <c r="AD27" s="97">
        <f t="shared" ref="AD27:AF27" si="83" xml:space="preserve"> AD15 - AD10</f>
        <v>4.1931969999999999E-2</v>
      </c>
      <c r="AE27" s="94">
        <f t="shared" si="83"/>
        <v>-4.1988839999999999E-2</v>
      </c>
      <c r="AF27" s="95">
        <f t="shared" si="83"/>
        <v>-0.1980393399999999</v>
      </c>
      <c r="AG27" s="93">
        <f xml:space="preserve"> AG15 - AG10</f>
        <v>-0.15605049999999998</v>
      </c>
      <c r="AH27" s="97">
        <f xml:space="preserve"> AH15 - AH10</f>
        <v>-0.17060446499999998</v>
      </c>
      <c r="AI27" s="97">
        <f t="shared" ref="AI27:AK27" si="84" xml:space="preserve"> AI15 - AI10</f>
        <v>0.13917755000000001</v>
      </c>
      <c r="AJ27" s="94">
        <f t="shared" si="84"/>
        <v>-3.1426914999999972E-2</v>
      </c>
      <c r="AK27" s="95">
        <f t="shared" si="84"/>
        <v>-0.18747741499999987</v>
      </c>
      <c r="AL27" s="93">
        <f xml:space="preserve"> AL15 - AL10</f>
        <v>-0.15605049999999998</v>
      </c>
      <c r="AM27" s="97">
        <f xml:space="preserve"> AM15 - AM10</f>
        <v>-0.25728811999999995</v>
      </c>
      <c r="AN27" s="97">
        <f t="shared" ref="AN27:AP27" si="85" xml:space="preserve"> AN15 - AN10</f>
        <v>0.23642312999999998</v>
      </c>
      <c r="AO27" s="94">
        <f t="shared" si="85"/>
        <v>-2.0864989999999972E-2</v>
      </c>
      <c r="AP27" s="95">
        <f t="shared" si="85"/>
        <v>-0.17691549000000001</v>
      </c>
      <c r="AQ27" s="11"/>
    </row>
    <row r="28" spans="1:43" ht="15" customHeight="1">
      <c r="K28" s="74"/>
      <c r="L28" s="74"/>
      <c r="M28" s="74"/>
      <c r="N28" s="74"/>
      <c r="O28" s="112"/>
      <c r="P28" s="113"/>
      <c r="Q28" s="63"/>
      <c r="R28" s="66">
        <f xml:space="preserve"> IFERROR( ABS(R27 / R10), "" )</f>
        <v>1.3696425687583818</v>
      </c>
      <c r="S28" s="120" t="str">
        <f xml:space="preserve"> IFERROR( ABS(S27 / S10), "" )</f>
        <v/>
      </c>
      <c r="T28" s="120" t="str">
        <f t="shared" ref="T28:AP28" si="86" xml:space="preserve"> IFERROR( ABS(T27 / T10), "" )</f>
        <v/>
      </c>
      <c r="U28" s="67" t="str">
        <f t="shared" ref="U28" si="87" xml:space="preserve"> IFERROR( ABS(U27 / U10), "" )</f>
        <v/>
      </c>
      <c r="V28" s="68">
        <f t="shared" si="86"/>
        <v>1.3696425687583818</v>
      </c>
      <c r="W28" s="66">
        <f xml:space="preserve"> IFERROR( ABS(W27 / W10), "" )</f>
        <v>1.3696425687583818</v>
      </c>
      <c r="X28" s="120">
        <f xml:space="preserve"> IFERROR( ABS(X27 / X10), "" )</f>
        <v>0.41846354852168149</v>
      </c>
      <c r="Y28" s="120" t="str">
        <f t="shared" ref="Y28:AA28" si="88" xml:space="preserve"> IFERROR( ABS(Y27 / Y10), "" )</f>
        <v/>
      </c>
      <c r="Z28" s="67">
        <f t="shared" si="88"/>
        <v>0.20937356282320349</v>
      </c>
      <c r="AA28" s="68">
        <f t="shared" si="88"/>
        <v>0.82651035797048322</v>
      </c>
      <c r="AB28" s="66">
        <f xml:space="preserve"> IFERROR( ABS(AB27 / AB10), "" )</f>
        <v>1.3696425687583818</v>
      </c>
      <c r="AC28" s="120">
        <f xml:space="preserve"> IFERROR( ABS(AC27 / AC10), "" )</f>
        <v>0.41846354852168149</v>
      </c>
      <c r="AD28" s="120" t="str">
        <f t="shared" ref="AD28:AF28" si="89" xml:space="preserve"> IFERROR( ABS(AD27 / AD10), "" )</f>
        <v/>
      </c>
      <c r="AE28" s="67">
        <f t="shared" si="89"/>
        <v>0.20937356282320349</v>
      </c>
      <c r="AF28" s="68">
        <f t="shared" si="89"/>
        <v>0.62973530074015105</v>
      </c>
      <c r="AG28" s="66">
        <f xml:space="preserve"> IFERROR( ABS(AG27 / AG10), "" )</f>
        <v>1.3696425687583818</v>
      </c>
      <c r="AH28" s="120">
        <f xml:space="preserve"> IFERROR( ABS(AH27 / AH10), "" )</f>
        <v>0.56713584959871111</v>
      </c>
      <c r="AI28" s="120">
        <f t="shared" ref="AI28:AK28" si="90" xml:space="preserve"> IFERROR( ABS(AI27 / AI10), "" )</f>
        <v>1.09434762802581</v>
      </c>
      <c r="AJ28" s="67">
        <f t="shared" si="90"/>
        <v>0.18098987278670198</v>
      </c>
      <c r="AK28" s="68">
        <f t="shared" si="90"/>
        <v>0.65192692128099849</v>
      </c>
      <c r="AL28" s="66">
        <f xml:space="preserve"> IFERROR( ABS(AL27 / AL10), "" )</f>
        <v>1.3696425687583818</v>
      </c>
      <c r="AM28" s="120">
        <f xml:space="preserve"> IFERROR( ABS(AM27 / AM10), "" )</f>
        <v>0.64147200013722583</v>
      </c>
      <c r="AN28" s="120">
        <f t="shared" ref="AN28:AP28" si="91" xml:space="preserve"> IFERROR( ABS(AN27 / AN10), "" )</f>
        <v>0.92949290861183309</v>
      </c>
      <c r="AO28" s="67">
        <f t="shared" si="91"/>
        <v>0.14219691580091637</v>
      </c>
      <c r="AP28" s="68">
        <f t="shared" si="91"/>
        <v>0.67869975122020043</v>
      </c>
      <c r="AQ28" s="11"/>
    </row>
    <row r="29" spans="1:43" ht="25" customHeight="1">
      <c r="K29" s="74"/>
      <c r="L29" s="74"/>
      <c r="M29" s="74"/>
      <c r="N29" s="74"/>
      <c r="O29" s="112"/>
      <c r="P29" s="113"/>
      <c r="Q29" s="63"/>
      <c r="R29" s="93">
        <f xml:space="preserve"> R16 - R11</f>
        <v>-0.1982294</v>
      </c>
      <c r="S29" s="97">
        <f xml:space="preserve"> S16 - S11</f>
        <v>0</v>
      </c>
      <c r="T29" s="97">
        <f t="shared" ref="T29:AP29" si="92" xml:space="preserve"> T16 - T11</f>
        <v>0</v>
      </c>
      <c r="U29" s="94">
        <f t="shared" ref="U29" si="93" xml:space="preserve"> U16 - U11</f>
        <v>0</v>
      </c>
      <c r="V29" s="95">
        <f t="shared" si="92"/>
        <v>-0.1982294</v>
      </c>
      <c r="W29" s="93">
        <f xml:space="preserve"> W16 - W11</f>
        <v>-0.1982294</v>
      </c>
      <c r="X29" s="97">
        <f xml:space="preserve"> X16 - X11</f>
        <v>-6.0006814999999991E-2</v>
      </c>
      <c r="Y29" s="97">
        <f t="shared" ref="Y29:AA29" si="94" xml:space="preserve"> Y16 - Y11</f>
        <v>3.8661870000000001E-2</v>
      </c>
      <c r="Z29" s="94">
        <f t="shared" si="94"/>
        <v>-2.1344944999999994E-2</v>
      </c>
      <c r="AA29" s="95">
        <f t="shared" si="94"/>
        <v>-0.21957434499999995</v>
      </c>
      <c r="AB29" s="93">
        <f xml:space="preserve"> AB16 - AB11</f>
        <v>-0.1982294</v>
      </c>
      <c r="AC29" s="97">
        <f xml:space="preserve"> AC16 - AC11</f>
        <v>-0.12001362999999998</v>
      </c>
      <c r="AD29" s="97">
        <f t="shared" ref="AD29:AF29" si="95" xml:space="preserve"> AD16 - AD11</f>
        <v>7.7323740000000002E-2</v>
      </c>
      <c r="AE29" s="94">
        <f t="shared" si="95"/>
        <v>-4.2689889999999987E-2</v>
      </c>
      <c r="AF29" s="95">
        <f t="shared" si="95"/>
        <v>-0.24091929000000006</v>
      </c>
      <c r="AG29" s="93">
        <f xml:space="preserve"> AG16 - AG11</f>
        <v>-0.1982294</v>
      </c>
      <c r="AH29" s="97">
        <f xml:space="preserve"> AH16 - AH11</f>
        <v>-0.18002044499999997</v>
      </c>
      <c r="AI29" s="97">
        <f t="shared" ref="AI29:AK29" si="96" xml:space="preserve"> AI16 - AI11</f>
        <v>0.29186983000000005</v>
      </c>
      <c r="AJ29" s="94">
        <f t="shared" si="96"/>
        <v>0.11184938500000008</v>
      </c>
      <c r="AK29" s="95">
        <f t="shared" si="96"/>
        <v>-8.6380014999999866E-2</v>
      </c>
      <c r="AL29" s="93">
        <f xml:space="preserve"> AL16 - AL11</f>
        <v>-0.1982294</v>
      </c>
      <c r="AM29" s="97">
        <f xml:space="preserve"> AM16 - AM11</f>
        <v>-0.24002725999999996</v>
      </c>
      <c r="AN29" s="97">
        <f t="shared" ref="AN29:AP29" si="97" xml:space="preserve"> AN16 - AN11</f>
        <v>0.50641592000000002</v>
      </c>
      <c r="AO29" s="94">
        <f t="shared" si="97"/>
        <v>0.26638866000000005</v>
      </c>
      <c r="AP29" s="95">
        <f t="shared" si="97"/>
        <v>6.8159260000000055E-2</v>
      </c>
      <c r="AQ29" s="11"/>
    </row>
    <row r="30" spans="1:43" ht="15" customHeight="1">
      <c r="K30" s="74"/>
      <c r="L30" s="74"/>
      <c r="M30" s="74"/>
      <c r="N30" s="74"/>
      <c r="O30" s="112"/>
      <c r="P30" s="113"/>
      <c r="Q30" s="63"/>
      <c r="R30" s="66">
        <f xml:space="preserve"> IFERROR( ABS(R29 / R11), "" )</f>
        <v>0.77771635610359902</v>
      </c>
      <c r="S30" s="120" t="str">
        <f xml:space="preserve"> IFERROR( ABS(S29 / S11), "" )</f>
        <v/>
      </c>
      <c r="T30" s="120" t="str">
        <f t="shared" ref="T30:AP30" si="98" xml:space="preserve"> IFERROR( ABS(T29 / T11), "" )</f>
        <v/>
      </c>
      <c r="U30" s="67" t="str">
        <f t="shared" ref="U30" si="99" xml:space="preserve"> IFERROR( ABS(U29 / U11), "" )</f>
        <v/>
      </c>
      <c r="V30" s="68">
        <f t="shared" si="98"/>
        <v>0.77771635610359902</v>
      </c>
      <c r="W30" s="66">
        <f xml:space="preserve"> IFERROR( ABS(W29 / W11), "" )</f>
        <v>0.77771635610359902</v>
      </c>
      <c r="X30" s="120">
        <f xml:space="preserve"> IFERROR( ABS(X29 / X11), "" )</f>
        <v>2.6668883636209291</v>
      </c>
      <c r="Y30" s="120" t="str">
        <f t="shared" ref="Y30:AA30" si="100" xml:space="preserve"> IFERROR( ABS(Y29 / Y11), "" )</f>
        <v/>
      </c>
      <c r="Z30" s="67">
        <f t="shared" si="100"/>
        <v>0.94863534154626805</v>
      </c>
      <c r="AA30" s="68">
        <f t="shared" si="100"/>
        <v>0.79158071055084944</v>
      </c>
      <c r="AB30" s="66">
        <f xml:space="preserve"> IFERROR( ABS(AB29 / AB11), "" )</f>
        <v>0.77771635610359902</v>
      </c>
      <c r="AC30" s="120">
        <f xml:space="preserve"> IFERROR( ABS(AC29 / AC11), "" )</f>
        <v>2.6668883636209291</v>
      </c>
      <c r="AD30" s="120" t="str">
        <f t="shared" ref="AD30:AF30" si="101" xml:space="preserve"> IFERROR( ABS(AD29 / AD11), "" )</f>
        <v/>
      </c>
      <c r="AE30" s="67">
        <f t="shared" si="101"/>
        <v>0.94863534154626805</v>
      </c>
      <c r="AF30" s="68">
        <f t="shared" si="101"/>
        <v>0.80336457089778279</v>
      </c>
      <c r="AG30" s="66">
        <f xml:space="preserve"> IFERROR( ABS(AG29 / AG11), "" )</f>
        <v>0.77771635610359902</v>
      </c>
      <c r="AH30" s="120">
        <f xml:space="preserve"> IFERROR( ABS(AH29 / AH11), "" )</f>
        <v>2.6613448898709424</v>
      </c>
      <c r="AI30" s="120">
        <f t="shared" ref="AI30:AK30" si="102" xml:space="preserve"> IFERROR( ABS(AI29 / AI11), "" )</f>
        <v>11.52779991768956</v>
      </c>
      <c r="AJ30" s="67">
        <f t="shared" si="102"/>
        <v>2.6427016500038896</v>
      </c>
      <c r="AK30" s="68">
        <f t="shared" si="102"/>
        <v>0.29063593026631168</v>
      </c>
      <c r="AL30" s="66">
        <f xml:space="preserve"> IFERROR( ABS(AL29 / AL11), "" )</f>
        <v>0.77771635610359902</v>
      </c>
      <c r="AM30" s="120">
        <f xml:space="preserve"> IFERROR( ABS(AM29 / AM11), "" )</f>
        <v>2.6585817861458803</v>
      </c>
      <c r="AN30" s="120">
        <f t="shared" ref="AN30:AP30" si="103" xml:space="preserve"> IFERROR( ABS(AN29 / AN11), "" )</f>
        <v>10.000796246896574</v>
      </c>
      <c r="AO30" s="67">
        <f t="shared" si="103"/>
        <v>6.7191154797780932</v>
      </c>
      <c r="AP30" s="68">
        <f t="shared" si="103"/>
        <v>0.23141476810853998</v>
      </c>
      <c r="AQ30" s="11"/>
    </row>
    <row r="31" spans="1:43" ht="25" customHeight="1">
      <c r="K31" s="74"/>
      <c r="L31" s="74"/>
      <c r="M31" s="74"/>
      <c r="N31" s="74"/>
      <c r="O31" s="112"/>
      <c r="P31" s="113"/>
      <c r="Q31" s="63"/>
      <c r="R31" s="93">
        <f xml:space="preserve"> R17 - R12</f>
        <v>-2.8171400000000013E-2</v>
      </c>
      <c r="S31" s="97">
        <f xml:space="preserve"> S17 - S12</f>
        <v>0</v>
      </c>
      <c r="T31" s="97">
        <f t="shared" ref="T31:AP31" si="104" xml:space="preserve"> T17 - T12</f>
        <v>0</v>
      </c>
      <c r="U31" s="94">
        <f t="shared" ref="U31" si="105" xml:space="preserve"> U17 - U12</f>
        <v>0</v>
      </c>
      <c r="V31" s="95">
        <f t="shared" si="104"/>
        <v>-2.8171400000000013E-2</v>
      </c>
      <c r="W31" s="93">
        <f xml:space="preserve"> W17 - W12</f>
        <v>-2.8171400000000013E-2</v>
      </c>
      <c r="X31" s="97">
        <f xml:space="preserve"> X17 - X12</f>
        <v>-1.7300754999999994E-2</v>
      </c>
      <c r="Y31" s="97">
        <f t="shared" ref="Y31:AA31" si="106" xml:space="preserve"> Y17 - Y12</f>
        <v>1.8190135E-2</v>
      </c>
      <c r="Z31" s="94">
        <f t="shared" si="106"/>
        <v>8.8938000000000905E-4</v>
      </c>
      <c r="AA31" s="95">
        <f t="shared" si="106"/>
        <v>-2.728201999999999E-2</v>
      </c>
      <c r="AB31" s="93">
        <f xml:space="preserve"> AB17 - AB12</f>
        <v>-2.8171400000000013E-2</v>
      </c>
      <c r="AC31" s="97">
        <f xml:space="preserve"> AC17 - AC12</f>
        <v>-3.4601509999999988E-2</v>
      </c>
      <c r="AD31" s="97">
        <f t="shared" ref="AD31:AF31" si="107" xml:space="preserve"> AD17 - AD12</f>
        <v>3.6380269999999999E-2</v>
      </c>
      <c r="AE31" s="94">
        <f t="shared" si="107"/>
        <v>1.7787600000000181E-3</v>
      </c>
      <c r="AF31" s="95">
        <f t="shared" si="107"/>
        <v>-2.6392639999999995E-2</v>
      </c>
      <c r="AG31" s="93">
        <f xml:space="preserve"> AG17 - AG12</f>
        <v>-2.8171400000000013E-2</v>
      </c>
      <c r="AH31" s="97">
        <f xml:space="preserve"> AH17 - AH12</f>
        <v>-9.0171400000000013E-2</v>
      </c>
      <c r="AI31" s="97">
        <f t="shared" ref="AI31:AK31" si="108" xml:space="preserve"> AI17 - AI12</f>
        <v>9.8006949999999982E-2</v>
      </c>
      <c r="AJ31" s="94">
        <f t="shared" si="108"/>
        <v>7.8355499999999689E-3</v>
      </c>
      <c r="AK31" s="95">
        <f t="shared" si="108"/>
        <v>-2.0335850000000044E-2</v>
      </c>
      <c r="AL31" s="93">
        <f xml:space="preserve"> AL17 - AL12</f>
        <v>-2.8171400000000013E-2</v>
      </c>
      <c r="AM31" s="97">
        <f xml:space="preserve"> AM17 - AM12</f>
        <v>-0.14574128999999997</v>
      </c>
      <c r="AN31" s="97">
        <f t="shared" ref="AN31:AP31" si="109" xml:space="preserve"> AN17 - AN12</f>
        <v>0.15963362999999997</v>
      </c>
      <c r="AO31" s="94">
        <f t="shared" si="109"/>
        <v>1.3892340000000017E-2</v>
      </c>
      <c r="AP31" s="95">
        <f t="shared" si="109"/>
        <v>-1.427906000000001E-2</v>
      </c>
      <c r="AQ31" s="11"/>
    </row>
    <row r="32" spans="1:43" ht="15" customHeight="1">
      <c r="K32" s="74"/>
      <c r="L32" s="74"/>
      <c r="M32" s="74"/>
      <c r="N32" s="74"/>
      <c r="O32" s="112"/>
      <c r="P32" s="113"/>
      <c r="Q32" s="63"/>
      <c r="R32" s="66">
        <f xml:space="preserve"> IFERROR( ABS(R31 / R12), "" )</f>
        <v>0.17970637297585224</v>
      </c>
      <c r="S32" s="120" t="str">
        <f xml:space="preserve"> IFERROR( ABS(S31 / S12), "" )</f>
        <v/>
      </c>
      <c r="T32" s="120" t="str">
        <f t="shared" ref="T32:AP32" si="110" xml:space="preserve"> IFERROR( ABS(T31 / T12), "" )</f>
        <v/>
      </c>
      <c r="U32" s="67" t="str">
        <f t="shared" ref="U32" si="111" xml:space="preserve"> IFERROR( ABS(U31 / U12), "" )</f>
        <v/>
      </c>
      <c r="V32" s="68">
        <f t="shared" si="110"/>
        <v>0.17970637297585224</v>
      </c>
      <c r="W32" s="66">
        <f xml:space="preserve"> IFERROR( ABS(W31 / W12), "" )</f>
        <v>0.17970637297585224</v>
      </c>
      <c r="X32" s="120">
        <f xml:space="preserve"> IFERROR( ABS(X31 / X12), "" )</f>
        <v>0.40369274069625077</v>
      </c>
      <c r="Y32" s="120" t="str">
        <f t="shared" ref="Y32:AA32" si="112" xml:space="preserve"> IFERROR( ABS(Y31 / Y12), "" )</f>
        <v/>
      </c>
      <c r="Z32" s="67">
        <f t="shared" si="112"/>
        <v>2.0752634767698595E-2</v>
      </c>
      <c r="AA32" s="68">
        <f t="shared" si="112"/>
        <v>0.13666994715377473</v>
      </c>
      <c r="AB32" s="66">
        <f xml:space="preserve"> IFERROR( ABS(AB31 / AB12), "" )</f>
        <v>0.17970637297585224</v>
      </c>
      <c r="AC32" s="120">
        <f xml:space="preserve"> IFERROR( ABS(AC31 / AC12), "" )</f>
        <v>0.40369274069625077</v>
      </c>
      <c r="AD32" s="120" t="str">
        <f t="shared" ref="AD32:AF32" si="113" xml:space="preserve"> IFERROR( ABS(AD31 / AD12), "" )</f>
        <v/>
      </c>
      <c r="AE32" s="67">
        <f t="shared" si="113"/>
        <v>2.0752634767698595E-2</v>
      </c>
      <c r="AF32" s="68">
        <f t="shared" si="113"/>
        <v>0.10884640578227971</v>
      </c>
      <c r="AG32" s="66">
        <f xml:space="preserve"> IFERROR( ABS(AG31 / AG12), "" )</f>
        <v>0.17970637297585224</v>
      </c>
      <c r="AH32" s="120">
        <f xml:space="preserve"> IFERROR( ABS(AH31 / AH12), "" )</f>
        <v>0.70134780434761235</v>
      </c>
      <c r="AI32" s="120">
        <f t="shared" ref="AI32:AK32" si="114" xml:space="preserve"> IFERROR( ABS(AI31 / AI12), "" )</f>
        <v>1.8232933579807746</v>
      </c>
      <c r="AJ32" s="67">
        <f t="shared" si="114"/>
        <v>0.10473089791051425</v>
      </c>
      <c r="AK32" s="68">
        <f t="shared" si="114"/>
        <v>8.7813676796045168E-2</v>
      </c>
      <c r="AL32" s="66">
        <f xml:space="preserve"> IFERROR( ABS(AL31 / AL12), "" )</f>
        <v>0.17970637297585224</v>
      </c>
      <c r="AM32" s="120">
        <f xml:space="preserve"> IFERROR( ABS(AM31 / AM12), "" )</f>
        <v>0.85017533617329266</v>
      </c>
      <c r="AN32" s="120">
        <f t="shared" ref="AN32:AP32" si="115" xml:space="preserve"> IFERROR( ABS(AN31 / AN12), "" )</f>
        <v>1.4848892720840743</v>
      </c>
      <c r="AO32" s="67">
        <f t="shared" si="115"/>
        <v>0.21734094894568312</v>
      </c>
      <c r="AP32" s="68">
        <f t="shared" si="115"/>
        <v>6.4703921329352598E-2</v>
      </c>
      <c r="AQ32" s="11"/>
    </row>
    <row r="33" spans="11:43" ht="25" customHeight="1">
      <c r="K33" s="74"/>
      <c r="L33" s="74"/>
      <c r="M33" s="74"/>
      <c r="N33" s="74"/>
      <c r="O33" s="112"/>
      <c r="P33" s="113"/>
      <c r="Q33" s="63"/>
      <c r="R33" s="93">
        <f xml:space="preserve"> R18 - R13</f>
        <v>-0.12774770000000002</v>
      </c>
      <c r="S33" s="97">
        <f xml:space="preserve"> S18 - S13</f>
        <v>0</v>
      </c>
      <c r="T33" s="97">
        <f t="shared" ref="T33:AP33" si="116" xml:space="preserve"> T18 - T13</f>
        <v>0</v>
      </c>
      <c r="U33" s="94">
        <f t="shared" ref="U33" si="117" xml:space="preserve"> U18 - U13</f>
        <v>0</v>
      </c>
      <c r="V33" s="95">
        <f t="shared" si="116"/>
        <v>-0.12774770000000002</v>
      </c>
      <c r="W33" s="93">
        <f xml:space="preserve"> W18 - W13</f>
        <v>-0.12774770000000002</v>
      </c>
      <c r="X33" s="97">
        <f xml:space="preserve"> X18 - X13</f>
        <v>-0.10883209000000002</v>
      </c>
      <c r="Y33" s="97">
        <f t="shared" ref="Y33:AA33" si="118" xml:space="preserve"> Y18 - Y13</f>
        <v>3.0813220000000002E-2</v>
      </c>
      <c r="Z33" s="94">
        <f t="shared" si="118"/>
        <v>-7.8018870000000018E-2</v>
      </c>
      <c r="AA33" s="95">
        <f t="shared" si="118"/>
        <v>-0.20576657000000009</v>
      </c>
      <c r="AB33" s="93">
        <f xml:space="preserve"> AB18 - AB13</f>
        <v>-0.12774770000000002</v>
      </c>
      <c r="AC33" s="97">
        <f xml:space="preserve"> AC18 - AC13</f>
        <v>-0.21766418000000004</v>
      </c>
      <c r="AD33" s="97">
        <f t="shared" ref="AD33:AF33" si="119" xml:space="preserve"> AD18 - AD13</f>
        <v>6.1626440000000005E-2</v>
      </c>
      <c r="AE33" s="94">
        <f t="shared" si="119"/>
        <v>-0.15603774000000004</v>
      </c>
      <c r="AF33" s="95">
        <f t="shared" si="119"/>
        <v>-0.28378544000000017</v>
      </c>
      <c r="AG33" s="93">
        <f xml:space="preserve"> AG18 - AG13</f>
        <v>-0.12774770000000002</v>
      </c>
      <c r="AH33" s="97">
        <f xml:space="preserve"> AH18 - AH13</f>
        <v>-0.38405381999999999</v>
      </c>
      <c r="AI33" s="97">
        <f t="shared" ref="AI33:AK33" si="120" xml:space="preserve"> AI18 - AI13</f>
        <v>0.17890670000000006</v>
      </c>
      <c r="AJ33" s="94">
        <f t="shared" si="120"/>
        <v>-0.20514711999999993</v>
      </c>
      <c r="AK33" s="95">
        <f t="shared" si="120"/>
        <v>-0.33289481999999992</v>
      </c>
      <c r="AL33" s="93">
        <f xml:space="preserve"> AL18 - AL13</f>
        <v>-0.12774770000000002</v>
      </c>
      <c r="AM33" s="97">
        <f xml:space="preserve"> AM18 - AM13</f>
        <v>-0.55044346000000011</v>
      </c>
      <c r="AN33" s="97">
        <f t="shared" ref="AN33:AP33" si="121" xml:space="preserve"> AN18 - AN13</f>
        <v>0.29618696000000005</v>
      </c>
      <c r="AO33" s="94">
        <f t="shared" si="121"/>
        <v>-0.25425650000000005</v>
      </c>
      <c r="AP33" s="95">
        <f t="shared" si="121"/>
        <v>-0.38200419999999996</v>
      </c>
      <c r="AQ33" s="11"/>
    </row>
    <row r="34" spans="11:43" ht="15" customHeight="1">
      <c r="K34" s="74"/>
      <c r="L34" s="74"/>
      <c r="M34" s="74"/>
      <c r="N34" s="74"/>
      <c r="O34" s="112"/>
      <c r="P34" s="113"/>
      <c r="Q34" s="63"/>
      <c r="R34" s="66">
        <f xml:space="preserve"> IFERROR( ABS(R33 / R13), "" )</f>
        <v>0.33832124491747601</v>
      </c>
      <c r="S34" s="120" t="str">
        <f xml:space="preserve"> IFERROR( ABS(S33 / S13), "" )</f>
        <v/>
      </c>
      <c r="T34" s="120" t="str">
        <f t="shared" ref="T34:AP34" si="122" xml:space="preserve"> IFERROR( ABS(T33 / T13), "" )</f>
        <v/>
      </c>
      <c r="U34" s="67" t="str">
        <f t="shared" ref="U34" si="123" xml:space="preserve"> IFERROR( ABS(U33 / U13), "" )</f>
        <v/>
      </c>
      <c r="V34" s="68">
        <f t="shared" si="122"/>
        <v>0.33832124491747601</v>
      </c>
      <c r="W34" s="66">
        <f xml:space="preserve"> IFERROR( ABS(W33 / W13), "" )</f>
        <v>0.33832124491747601</v>
      </c>
      <c r="X34" s="120">
        <f xml:space="preserve"> IFERROR( ABS(X33 / X13), "" )</f>
        <v>1.2712104569214759</v>
      </c>
      <c r="Y34" s="120" t="str">
        <f t="shared" ref="Y34:AA34" si="124" xml:space="preserve"> IFERROR( ABS(Y33 / Y13), "" )</f>
        <v/>
      </c>
      <c r="Z34" s="67">
        <f t="shared" si="124"/>
        <v>0.9112974250627478</v>
      </c>
      <c r="AA34" s="68">
        <f t="shared" si="124"/>
        <v>0.44422272637051724</v>
      </c>
      <c r="AB34" s="66">
        <f xml:space="preserve"> IFERROR( ABS(AB33 / AB13), "" )</f>
        <v>0.33832124491747601</v>
      </c>
      <c r="AC34" s="120">
        <f xml:space="preserve"> IFERROR( ABS(AC33 / AC13), "" )</f>
        <v>1.2712104569214759</v>
      </c>
      <c r="AD34" s="120" t="str">
        <f t="shared" ref="AD34:AF34" si="125" xml:space="preserve"> IFERROR( ABS(AD33 / AD13), "" )</f>
        <v/>
      </c>
      <c r="AE34" s="67">
        <f t="shared" si="125"/>
        <v>0.9112974250627478</v>
      </c>
      <c r="AF34" s="68">
        <f t="shared" si="125"/>
        <v>0.5170840169074381</v>
      </c>
      <c r="AG34" s="66">
        <f xml:space="preserve"> IFERROR( ABS(AG33 / AG13), "" )</f>
        <v>0.33832124491747601</v>
      </c>
      <c r="AH34" s="120">
        <f xml:space="preserve"> IFERROR( ABS(AH33 / AH13), "" )</f>
        <v>1.4953102894701924</v>
      </c>
      <c r="AI34" s="120">
        <f t="shared" ref="AI34:AK34" si="126" xml:space="preserve"> IFERROR( ABS(AI33 / AI13), "" )</f>
        <v>1.5921362981378493</v>
      </c>
      <c r="AJ34" s="67">
        <f t="shared" si="126"/>
        <v>1.4199988482031412</v>
      </c>
      <c r="AK34" s="68">
        <f t="shared" si="126"/>
        <v>0.63765280201336672</v>
      </c>
      <c r="AL34" s="66">
        <f xml:space="preserve"> IFERROR( ABS(AL33 / AL13), "" )</f>
        <v>0.33832124491747601</v>
      </c>
      <c r="AM34" s="120">
        <f xml:space="preserve"> IFERROR( ABS(AM33 / AM13), "" )</f>
        <v>1.6073602057445513</v>
      </c>
      <c r="AN34" s="120">
        <f t="shared" ref="AN34:AP34" si="127" xml:space="preserve"> IFERROR( ABS(AN33 / AN13), "" )</f>
        <v>1.3179216039731971</v>
      </c>
      <c r="AO34" s="67">
        <f t="shared" si="127"/>
        <v>2.1599527056783097</v>
      </c>
      <c r="AP34" s="68">
        <f t="shared" si="127"/>
        <v>0.7712476076949637</v>
      </c>
      <c r="AQ34" s="11"/>
    </row>
    <row r="35" spans="11:43" ht="25" customHeight="1">
      <c r="K35" s="74"/>
      <c r="L35" s="74"/>
      <c r="M35" s="74"/>
      <c r="N35" s="74"/>
      <c r="O35" s="108" t="s">
        <v>21</v>
      </c>
      <c r="P35" s="109"/>
      <c r="Q35" s="63"/>
      <c r="R35" s="103">
        <f xml:space="preserve"> R19 - R9</f>
        <v>0</v>
      </c>
      <c r="S35" s="107">
        <f xml:space="preserve"> S19 - S9</f>
        <v>0</v>
      </c>
      <c r="T35" s="107">
        <f t="shared" ref="T35:AP35" si="128" xml:space="preserve"> T19 - T9</f>
        <v>0</v>
      </c>
      <c r="U35" s="104">
        <f t="shared" ref="U35" si="129" xml:space="preserve"> U19 - U9</f>
        <v>0</v>
      </c>
      <c r="V35" s="105">
        <f t="shared" si="128"/>
        <v>0</v>
      </c>
      <c r="W35" s="103">
        <f xml:space="preserve"> W19 - W9</f>
        <v>0</v>
      </c>
      <c r="X35" s="107">
        <f xml:space="preserve"> X19 - X9</f>
        <v>0</v>
      </c>
      <c r="Y35" s="107">
        <f t="shared" ref="Y35:AA35" si="130" xml:space="preserve"> Y19 - Y9</f>
        <v>0</v>
      </c>
      <c r="Z35" s="104">
        <f t="shared" si="130"/>
        <v>0</v>
      </c>
      <c r="AA35" s="105">
        <f t="shared" si="130"/>
        <v>0</v>
      </c>
      <c r="AB35" s="103">
        <f xml:space="preserve"> AB19 - AB9</f>
        <v>0</v>
      </c>
      <c r="AC35" s="107">
        <f xml:space="preserve"> AC19 - AC9</f>
        <v>0</v>
      </c>
      <c r="AD35" s="107">
        <f t="shared" ref="AD35:AF35" si="131" xml:space="preserve"> AD19 - AD9</f>
        <v>0</v>
      </c>
      <c r="AE35" s="104">
        <f t="shared" si="131"/>
        <v>0</v>
      </c>
      <c r="AF35" s="105">
        <f t="shared" si="131"/>
        <v>0</v>
      </c>
      <c r="AG35" s="103">
        <f xml:space="preserve"> AG19 - AG9</f>
        <v>0</v>
      </c>
      <c r="AH35" s="107">
        <f xml:space="preserve"> AH19 - AH9</f>
        <v>0</v>
      </c>
      <c r="AI35" s="107">
        <f t="shared" ref="AI35:AK35" si="132" xml:space="preserve"> AI19 - AI9</f>
        <v>0</v>
      </c>
      <c r="AJ35" s="104">
        <f t="shared" si="132"/>
        <v>0</v>
      </c>
      <c r="AK35" s="105">
        <f t="shared" si="132"/>
        <v>0</v>
      </c>
      <c r="AL35" s="103">
        <f xml:space="preserve"> AL19 - AL9</f>
        <v>0</v>
      </c>
      <c r="AM35" s="107">
        <f xml:space="preserve"> AM19 - AM9</f>
        <v>0</v>
      </c>
      <c r="AN35" s="107">
        <f t="shared" ref="AN35:AP35" si="133" xml:space="preserve"> AN19 - AN9</f>
        <v>0</v>
      </c>
      <c r="AO35" s="104">
        <f t="shared" si="133"/>
        <v>0</v>
      </c>
      <c r="AP35" s="105">
        <f t="shared" si="133"/>
        <v>0</v>
      </c>
      <c r="AQ35" s="11"/>
    </row>
    <row r="36" spans="11:43" ht="15" customHeight="1">
      <c r="K36" s="74"/>
      <c r="L36" s="74"/>
      <c r="M36" s="74"/>
      <c r="N36" s="74"/>
      <c r="O36" s="110" t="s">
        <v>23</v>
      </c>
      <c r="P36" s="111"/>
      <c r="Q36" s="63"/>
      <c r="R36" s="66" t="str">
        <f xml:space="preserve"> IFERROR( ABS(R35 / R9), "" )</f>
        <v/>
      </c>
      <c r="S36" s="120" t="str">
        <f xml:space="preserve"> IFERROR( ABS(S35 / S9), "" )</f>
        <v/>
      </c>
      <c r="T36" s="120" t="str">
        <f t="shared" ref="T36:AP36" si="134" xml:space="preserve"> IFERROR( ABS(T35 / T9), "" )</f>
        <v/>
      </c>
      <c r="U36" s="67" t="str">
        <f t="shared" ref="U36" si="135" xml:space="preserve"> IFERROR( ABS(U35 / U9), "" )</f>
        <v/>
      </c>
      <c r="V36" s="68" t="str">
        <f t="shared" si="134"/>
        <v/>
      </c>
      <c r="W36" s="66" t="str">
        <f xml:space="preserve"> IFERROR( ABS(W35 / W9), "" )</f>
        <v/>
      </c>
      <c r="X36" s="120" t="str">
        <f xml:space="preserve"> IFERROR( ABS(X35 / X9), "" )</f>
        <v/>
      </c>
      <c r="Y36" s="120" t="str">
        <f t="shared" ref="Y36:AA36" si="136" xml:space="preserve"> IFERROR( ABS(Y35 / Y9), "" )</f>
        <v/>
      </c>
      <c r="Z36" s="67" t="str">
        <f t="shared" si="136"/>
        <v/>
      </c>
      <c r="AA36" s="68" t="str">
        <f t="shared" si="136"/>
        <v/>
      </c>
      <c r="AB36" s="66" t="str">
        <f xml:space="preserve"> IFERROR( ABS(AB35 / AB9), "" )</f>
        <v/>
      </c>
      <c r="AC36" s="120" t="str">
        <f xml:space="preserve"> IFERROR( ABS(AC35 / AC9), "" )</f>
        <v/>
      </c>
      <c r="AD36" s="120" t="str">
        <f t="shared" ref="AD36:AF36" si="137" xml:space="preserve"> IFERROR( ABS(AD35 / AD9), "" )</f>
        <v/>
      </c>
      <c r="AE36" s="67" t="str">
        <f t="shared" si="137"/>
        <v/>
      </c>
      <c r="AF36" s="68" t="str">
        <f t="shared" si="137"/>
        <v/>
      </c>
      <c r="AG36" s="66" t="str">
        <f xml:space="preserve"> IFERROR( ABS(AG35 / AG9), "" )</f>
        <v/>
      </c>
      <c r="AH36" s="120" t="str">
        <f xml:space="preserve"> IFERROR( ABS(AH35 / AH9), "" )</f>
        <v/>
      </c>
      <c r="AI36" s="120" t="str">
        <f t="shared" ref="AI36:AK36" si="138" xml:space="preserve"> IFERROR( ABS(AI35 / AI9), "" )</f>
        <v/>
      </c>
      <c r="AJ36" s="67" t="str">
        <f t="shared" si="138"/>
        <v/>
      </c>
      <c r="AK36" s="68" t="str">
        <f t="shared" si="138"/>
        <v/>
      </c>
      <c r="AL36" s="66" t="str">
        <f xml:space="preserve"> IFERROR( ABS(AL35 / AL9), "" )</f>
        <v/>
      </c>
      <c r="AM36" s="120" t="str">
        <f xml:space="preserve"> IFERROR( ABS(AM35 / AM9), "" )</f>
        <v/>
      </c>
      <c r="AN36" s="120" t="str">
        <f t="shared" ref="AN36:AP36" si="139" xml:space="preserve"> IFERROR( ABS(AN35 / AN9), "" )</f>
        <v/>
      </c>
      <c r="AO36" s="67" t="str">
        <f t="shared" si="139"/>
        <v/>
      </c>
      <c r="AP36" s="68" t="str">
        <f t="shared" si="139"/>
        <v/>
      </c>
      <c r="AQ36" s="11"/>
    </row>
    <row r="37" spans="11:43" ht="25" customHeight="1">
      <c r="K37" s="74"/>
      <c r="L37" s="74"/>
      <c r="M37" s="74"/>
      <c r="N37" s="74"/>
      <c r="O37" s="112"/>
      <c r="P37" s="113"/>
      <c r="Q37" s="63"/>
      <c r="R37" s="93">
        <f xml:space="preserve"> R20 - R10</f>
        <v>-0.57181300000000002</v>
      </c>
      <c r="S37" s="97">
        <f xml:space="preserve"> S20 - S10</f>
        <v>0</v>
      </c>
      <c r="T37" s="97">
        <f t="shared" ref="T37:AP37" si="140" xml:space="preserve"> T20 - T10</f>
        <v>0</v>
      </c>
      <c r="U37" s="94">
        <f t="shared" ref="U37" si="141" xml:space="preserve"> U20 - U10</f>
        <v>0</v>
      </c>
      <c r="V37" s="95">
        <f t="shared" si="140"/>
        <v>-0.57181300000000002</v>
      </c>
      <c r="W37" s="93">
        <f xml:space="preserve"> W20 - W10</f>
        <v>-0.57181300000000002</v>
      </c>
      <c r="X37" s="97">
        <f xml:space="preserve"> X20 - X10</f>
        <v>-0.13595990499999999</v>
      </c>
      <c r="Y37" s="97">
        <f t="shared" ref="Y37:AA37" si="142" xml:space="preserve"> Y20 - Y10</f>
        <v>0.19949649999999999</v>
      </c>
      <c r="Z37" s="94">
        <f t="shared" si="142"/>
        <v>6.3536594999999987E-2</v>
      </c>
      <c r="AA37" s="95">
        <f t="shared" si="142"/>
        <v>-0.50827640500000015</v>
      </c>
      <c r="AB37" s="93">
        <f xml:space="preserve"> AB20 - AB10</f>
        <v>-0.57181300000000002</v>
      </c>
      <c r="AC37" s="97">
        <f xml:space="preserve"> AC20 - AC10</f>
        <v>-0.27191980999999998</v>
      </c>
      <c r="AD37" s="97">
        <f t="shared" ref="AD37:AF37" si="143" xml:space="preserve"> AD20 - AD10</f>
        <v>0.39899299999999999</v>
      </c>
      <c r="AE37" s="94">
        <f t="shared" si="143"/>
        <v>0.12707318999999997</v>
      </c>
      <c r="AF37" s="95">
        <f t="shared" si="143"/>
        <v>-0.44473981000000007</v>
      </c>
      <c r="AG37" s="93">
        <f xml:space="preserve"> AG20 - AG10</f>
        <v>-0.57181300000000002</v>
      </c>
      <c r="AH37" s="97">
        <f xml:space="preserve"> AH20 - AH10</f>
        <v>-0.67541391500000003</v>
      </c>
      <c r="AI37" s="97">
        <f t="shared" ref="AI37:AK37" si="144" xml:space="preserve"> AI20 - AI10</f>
        <v>0.89185624500000005</v>
      </c>
      <c r="AJ37" s="94">
        <f t="shared" si="144"/>
        <v>0.21644232999999999</v>
      </c>
      <c r="AK37" s="95">
        <f t="shared" si="144"/>
        <v>-0.35537066999999989</v>
      </c>
      <c r="AL37" s="93">
        <f xml:space="preserve"> AL20 - AL10</f>
        <v>-0.57181300000000002</v>
      </c>
      <c r="AM37" s="97">
        <f xml:space="preserve"> AM20 - AM10</f>
        <v>-1.0789080200000001</v>
      </c>
      <c r="AN37" s="97">
        <f t="shared" ref="AN37:AP37" si="145" xml:space="preserve"> AN20 - AN10</f>
        <v>1.3847194900000002</v>
      </c>
      <c r="AO37" s="94">
        <f t="shared" si="145"/>
        <v>0.30581147000000009</v>
      </c>
      <c r="AP37" s="95">
        <f t="shared" si="145"/>
        <v>-0.2660015300000001</v>
      </c>
      <c r="AQ37" s="11"/>
    </row>
    <row r="38" spans="11:43" ht="15" customHeight="1">
      <c r="K38" s="74"/>
      <c r="L38" s="74"/>
      <c r="M38" s="74"/>
      <c r="N38" s="74"/>
      <c r="O38" s="112"/>
      <c r="P38" s="113"/>
      <c r="Q38" s="63"/>
      <c r="R38" s="66">
        <f xml:space="preserve"> IFERROR( ABS(R37 / R10), "" )</f>
        <v>5.0187562754969495</v>
      </c>
      <c r="S38" s="120" t="str">
        <f xml:space="preserve"> IFERROR( ABS(S37 / S10), "" )</f>
        <v/>
      </c>
      <c r="T38" s="120" t="str">
        <f t="shared" ref="T38:AP38" si="146" xml:space="preserve"> IFERROR( ABS(T37 / T10), "" )</f>
        <v/>
      </c>
      <c r="U38" s="67" t="str">
        <f t="shared" ref="U38" si="147" xml:space="preserve"> IFERROR( ABS(U37 / U10), "" )</f>
        <v/>
      </c>
      <c r="V38" s="68">
        <f t="shared" si="146"/>
        <v>5.0187562754969495</v>
      </c>
      <c r="W38" s="66">
        <f xml:space="preserve"> IFERROR( ABS(W37 / W10), "" )</f>
        <v>5.0187562754969495</v>
      </c>
      <c r="X38" s="120">
        <f xml:space="preserve"> IFERROR( ABS(X37 / X10), "" )</f>
        <v>1.3559036025264941</v>
      </c>
      <c r="Y38" s="120" t="str">
        <f t="shared" ref="Y38:AA38" si="148" xml:space="preserve"> IFERROR( ABS(Y37 / Y10), "" )</f>
        <v/>
      </c>
      <c r="Z38" s="67">
        <f t="shared" si="148"/>
        <v>0.63363899859128925</v>
      </c>
      <c r="AA38" s="68">
        <f t="shared" si="148"/>
        <v>2.3728199230144558</v>
      </c>
      <c r="AB38" s="66">
        <f xml:space="preserve"> IFERROR( ABS(AB37 / AB10), "" )</f>
        <v>5.0187562754969495</v>
      </c>
      <c r="AC38" s="120">
        <f xml:space="preserve"> IFERROR( ABS(AC37 / AC10), "" )</f>
        <v>1.3559036025264941</v>
      </c>
      <c r="AD38" s="120" t="str">
        <f t="shared" ref="AD38:AF38" si="149" xml:space="preserve"> IFERROR( ABS(AD37 / AD10), "" )</f>
        <v/>
      </c>
      <c r="AE38" s="67">
        <f t="shared" si="149"/>
        <v>0.63363899859128925</v>
      </c>
      <c r="AF38" s="68">
        <f t="shared" si="149"/>
        <v>1.4142056724763261</v>
      </c>
      <c r="AG38" s="66">
        <f xml:space="preserve"> IFERROR( ABS(AG37 / AG10), "" )</f>
        <v>5.0187562754969495</v>
      </c>
      <c r="AH38" s="120">
        <f xml:space="preserve"> IFERROR( ABS(AH37 / AH10), "" )</f>
        <v>2.2452603717863813</v>
      </c>
      <c r="AI38" s="120">
        <f t="shared" ref="AI38:AK38" si="150" xml:space="preserve"> IFERROR( ABS(AI37 / AI10), "" )</f>
        <v>7.0126307458045902</v>
      </c>
      <c r="AJ38" s="67">
        <f t="shared" si="150"/>
        <v>1.246507007523882</v>
      </c>
      <c r="AK38" s="68">
        <f t="shared" si="150"/>
        <v>1.2357526201578242</v>
      </c>
      <c r="AL38" s="66">
        <f xml:space="preserve"> IFERROR( ABS(AL37 / AL10), "" )</f>
        <v>5.0187562754969495</v>
      </c>
      <c r="AM38" s="120">
        <f xml:space="preserve"> IFERROR( ABS(AM37 / AM10), "" )</f>
        <v>2.6899387564163253</v>
      </c>
      <c r="AN38" s="120">
        <f t="shared" ref="AN38:AP38" si="151" xml:space="preserve"> IFERROR( ABS(AN37 / AN10), "" )</f>
        <v>5.4439975749056124</v>
      </c>
      <c r="AO38" s="67">
        <f t="shared" si="151"/>
        <v>2.0841346125996005</v>
      </c>
      <c r="AP38" s="68">
        <f t="shared" si="151"/>
        <v>1.0204599508793306</v>
      </c>
      <c r="AQ38" s="11"/>
    </row>
    <row r="39" spans="11:43" ht="25" customHeight="1">
      <c r="K39" s="74"/>
      <c r="L39" s="74"/>
      <c r="M39" s="74"/>
      <c r="N39" s="74"/>
      <c r="O39" s="112"/>
      <c r="P39" s="113"/>
      <c r="Q39" s="63"/>
      <c r="R39" s="93">
        <f xml:space="preserve"> R21 - R11</f>
        <v>-0.37085950000000001</v>
      </c>
      <c r="S39" s="97">
        <f xml:space="preserve"> S21 - S11</f>
        <v>0</v>
      </c>
      <c r="T39" s="97">
        <f t="shared" ref="T39:AP39" si="152" xml:space="preserve"> T21 - T11</f>
        <v>0</v>
      </c>
      <c r="U39" s="94">
        <f t="shared" ref="U39" si="153" xml:space="preserve"> U21 - U11</f>
        <v>0</v>
      </c>
      <c r="V39" s="95">
        <f t="shared" si="152"/>
        <v>-0.37085950000000001</v>
      </c>
      <c r="W39" s="93">
        <f xml:space="preserve"> W21 - W11</f>
        <v>-0.37085950000000001</v>
      </c>
      <c r="X39" s="97">
        <f xml:space="preserve"> X21 - X11</f>
        <v>-0.21097626500000002</v>
      </c>
      <c r="Y39" s="97">
        <f t="shared" ref="Y39:AA39" si="154" xml:space="preserve"> Y21 - Y11</f>
        <v>0.21296024999999999</v>
      </c>
      <c r="Z39" s="94">
        <f t="shared" si="154"/>
        <v>1.9839849999999763E-3</v>
      </c>
      <c r="AA39" s="95">
        <f t="shared" si="154"/>
        <v>-0.36887551500000004</v>
      </c>
      <c r="AB39" s="93">
        <f xml:space="preserve"> AB21 - AB11</f>
        <v>-0.37085950000000001</v>
      </c>
      <c r="AC39" s="97">
        <f xml:space="preserve"> AC21 - AC11</f>
        <v>-0.42195253000000005</v>
      </c>
      <c r="AD39" s="97">
        <f t="shared" ref="AD39:AF39" si="155" xml:space="preserve"> AD21 - AD11</f>
        <v>0.42592049999999998</v>
      </c>
      <c r="AE39" s="94">
        <f t="shared" si="155"/>
        <v>3.9679699999999526E-3</v>
      </c>
      <c r="AF39" s="95">
        <f t="shared" si="155"/>
        <v>-0.36689153000000002</v>
      </c>
      <c r="AG39" s="93">
        <f xml:space="preserve"> AG21 - AG11</f>
        <v>-0.37085950000000001</v>
      </c>
      <c r="AH39" s="97">
        <f xml:space="preserve"> AH21 - AH11</f>
        <v>-0.69501169095000004</v>
      </c>
      <c r="AI39" s="97">
        <f t="shared" ref="AI39:AK39" si="156" xml:space="preserve"> AI21 - AI11</f>
        <v>1.1709870699999998</v>
      </c>
      <c r="AJ39" s="94">
        <f t="shared" si="156"/>
        <v>0.47597537904999987</v>
      </c>
      <c r="AK39" s="95">
        <f t="shared" si="156"/>
        <v>0.10511587904999997</v>
      </c>
      <c r="AL39" s="93">
        <f xml:space="preserve"> AL21 - AL11</f>
        <v>-0.37085950000000001</v>
      </c>
      <c r="AM39" s="97">
        <f xml:space="preserve"> AM21 - AM11</f>
        <v>-0.96807085190000008</v>
      </c>
      <c r="AN39" s="97">
        <f t="shared" ref="AN39:AP39" si="157" xml:space="preserve"> AN21 - AN11</f>
        <v>1.9160536400000001</v>
      </c>
      <c r="AO39" s="94">
        <f t="shared" si="157"/>
        <v>0.94798278810000003</v>
      </c>
      <c r="AP39" s="95">
        <f t="shared" si="157"/>
        <v>0.57712328810000013</v>
      </c>
      <c r="AQ39" s="11"/>
    </row>
    <row r="40" spans="11:43" ht="15" customHeight="1">
      <c r="K40" s="74"/>
      <c r="L40" s="74"/>
      <c r="M40" s="74"/>
      <c r="N40" s="74"/>
      <c r="O40" s="112"/>
      <c r="P40" s="113"/>
      <c r="Q40" s="63"/>
      <c r="R40" s="66">
        <f xml:space="preserve"> IFERROR( ABS(R39 / R11), "" )</f>
        <v>1.4549985974149278</v>
      </c>
      <c r="S40" s="120" t="str">
        <f xml:space="preserve"> IFERROR( ABS(S39 / S11), "" )</f>
        <v/>
      </c>
      <c r="T40" s="120" t="str">
        <f t="shared" ref="T40:AP40" si="158" xml:space="preserve"> IFERROR( ABS(T39 / T11), "" )</f>
        <v/>
      </c>
      <c r="U40" s="67" t="str">
        <f t="shared" ref="U40" si="159" xml:space="preserve"> IFERROR( ABS(U39 / U11), "" )</f>
        <v/>
      </c>
      <c r="V40" s="68">
        <f t="shared" si="158"/>
        <v>1.4549985974149278</v>
      </c>
      <c r="W40" s="66">
        <f xml:space="preserve"> IFERROR( ABS(W39 / W11), "" )</f>
        <v>1.4549985974149278</v>
      </c>
      <c r="X40" s="120">
        <f xml:space="preserve"> IFERROR( ABS(X39 / X11), "" )</f>
        <v>9.3764374284605108</v>
      </c>
      <c r="Y40" s="120" t="str">
        <f t="shared" ref="Y40:AA40" si="160" xml:space="preserve"> IFERROR( ABS(Y39 / Y11), "" )</f>
        <v/>
      </c>
      <c r="Z40" s="67">
        <f t="shared" si="160"/>
        <v>8.8174426689675275E-2</v>
      </c>
      <c r="AA40" s="68">
        <f t="shared" si="160"/>
        <v>1.3298217615929158</v>
      </c>
      <c r="AB40" s="66">
        <f xml:space="preserve"> IFERROR( ABS(AB39 / AB11), "" )</f>
        <v>1.4549985974149278</v>
      </c>
      <c r="AC40" s="120">
        <f xml:space="preserve"> IFERROR( ABS(AC39 / AC11), "" )</f>
        <v>9.3764374284605108</v>
      </c>
      <c r="AD40" s="120" t="str">
        <f t="shared" ref="AD40:AF40" si="161" xml:space="preserve"> IFERROR( ABS(AD39 / AD11), "" )</f>
        <v/>
      </c>
      <c r="AE40" s="67">
        <f t="shared" si="161"/>
        <v>8.8174426689675275E-2</v>
      </c>
      <c r="AF40" s="68">
        <f t="shared" si="161"/>
        <v>1.2234290436622195</v>
      </c>
      <c r="AG40" s="66">
        <f xml:space="preserve"> IFERROR( ABS(AG39 / AG11), "" )</f>
        <v>1.4549985974149278</v>
      </c>
      <c r="AH40" s="120">
        <f xml:space="preserve"> IFERROR( ABS(AH39 / AH11), "" )</f>
        <v>10.274754137566683</v>
      </c>
      <c r="AI40" s="120">
        <f t="shared" ref="AI40:AK40" si="162" xml:space="preserve"> IFERROR( ABS(AI39 / AI11), "" )</f>
        <v>46.24974307608818</v>
      </c>
      <c r="AJ40" s="67">
        <f t="shared" si="162"/>
        <v>11.246024460274507</v>
      </c>
      <c r="AK40" s="68">
        <f t="shared" si="162"/>
        <v>0.35367499407655684</v>
      </c>
      <c r="AL40" s="66">
        <f xml:space="preserve"> IFERROR( ABS(AL39 / AL11), "" )</f>
        <v>1.4549985974149278</v>
      </c>
      <c r="AM40" s="120">
        <f xml:space="preserve"> IFERROR( ABS(AM39 / AM11), "" )</f>
        <v>10.722513495175782</v>
      </c>
      <c r="AN40" s="120">
        <f t="shared" ref="AN40:AP40" si="163" xml:space="preserve"> IFERROR( ABS(AN39 / AN11), "" )</f>
        <v>37.838585429471721</v>
      </c>
      <c r="AO40" s="67">
        <f t="shared" si="163"/>
        <v>23.910949610564895</v>
      </c>
      <c r="AP40" s="68">
        <f t="shared" si="163"/>
        <v>1.9594527858092874</v>
      </c>
      <c r="AQ40" s="11"/>
    </row>
    <row r="41" spans="11:43" ht="25" customHeight="1">
      <c r="K41" s="74"/>
      <c r="L41" s="74"/>
      <c r="M41" s="74"/>
      <c r="N41" s="74"/>
      <c r="O41" s="112"/>
      <c r="P41" s="113"/>
      <c r="Q41" s="63"/>
      <c r="R41" s="93">
        <f xml:space="preserve"> R22 - R12</f>
        <v>-0.24061250000000001</v>
      </c>
      <c r="S41" s="97">
        <f xml:space="preserve"> S22 - S12</f>
        <v>0</v>
      </c>
      <c r="T41" s="97">
        <f t="shared" ref="T41:AP41" si="164" xml:space="preserve"> T22 - T12</f>
        <v>0</v>
      </c>
      <c r="U41" s="94">
        <f t="shared" ref="U41" si="165" xml:space="preserve"> U22 - U12</f>
        <v>0</v>
      </c>
      <c r="V41" s="95">
        <f t="shared" si="164"/>
        <v>-0.24061250000000001</v>
      </c>
      <c r="W41" s="93">
        <f xml:space="preserve"> W22 - W12</f>
        <v>-0.24061250000000001</v>
      </c>
      <c r="X41" s="97">
        <f xml:space="preserve"> X22 - X12</f>
        <v>-5.6465755000000006E-2</v>
      </c>
      <c r="Y41" s="97">
        <f t="shared" ref="Y41:AA41" si="166" xml:space="preserve"> Y22 - Y12</f>
        <v>0.27592675</v>
      </c>
      <c r="Z41" s="94">
        <f t="shared" si="166"/>
        <v>0.21946099499999999</v>
      </c>
      <c r="AA41" s="95">
        <f t="shared" si="166"/>
        <v>-2.1151505000000015E-2</v>
      </c>
      <c r="AB41" s="93">
        <f xml:space="preserve"> AB22 - AB12</f>
        <v>-0.24061250000000001</v>
      </c>
      <c r="AC41" s="97">
        <f xml:space="preserve"> AC22 - AC12</f>
        <v>-0.11293151000000001</v>
      </c>
      <c r="AD41" s="97">
        <f t="shared" ref="AD41:AF41" si="167" xml:space="preserve"> AD22 - AD12</f>
        <v>0.5518535</v>
      </c>
      <c r="AE41" s="94">
        <f t="shared" si="167"/>
        <v>0.43892198999999998</v>
      </c>
      <c r="AF41" s="95">
        <f t="shared" si="167"/>
        <v>0.19830949</v>
      </c>
      <c r="AG41" s="93">
        <f xml:space="preserve"> AG22 - AG12</f>
        <v>-0.24061250000000001</v>
      </c>
      <c r="AH41" s="97">
        <f xml:space="preserve"> AH22 - AH12</f>
        <v>-0.36206606500000005</v>
      </c>
      <c r="AI41" s="97">
        <f t="shared" ref="AI41:AK41" si="168" xml:space="preserve"> AI22 - AI12</f>
        <v>1.0410919949999999</v>
      </c>
      <c r="AJ41" s="94">
        <f t="shared" si="168"/>
        <v>0.67902592999999989</v>
      </c>
      <c r="AK41" s="95">
        <f t="shared" si="168"/>
        <v>0.43841342999999988</v>
      </c>
      <c r="AL41" s="93">
        <f xml:space="preserve"> AL22 - AL12</f>
        <v>-0.24061250000000001</v>
      </c>
      <c r="AM41" s="97">
        <f xml:space="preserve"> AM22 - AM12</f>
        <v>-0.61120061999999997</v>
      </c>
      <c r="AN41" s="97">
        <f t="shared" ref="AN41:AP41" si="169" xml:space="preserve"> AN22 - AN12</f>
        <v>1.5303304900000001</v>
      </c>
      <c r="AO41" s="94">
        <f t="shared" si="169"/>
        <v>0.91912987000000002</v>
      </c>
      <c r="AP41" s="95">
        <f t="shared" si="169"/>
        <v>0.67851737000000001</v>
      </c>
      <c r="AQ41" s="11"/>
    </row>
    <row r="42" spans="11:43" ht="15" customHeight="1">
      <c r="K42" s="74"/>
      <c r="L42" s="74"/>
      <c r="M42" s="74"/>
      <c r="N42" s="74"/>
      <c r="O42" s="112"/>
      <c r="P42" s="113"/>
      <c r="Q42" s="63"/>
      <c r="R42" s="66">
        <f xml:space="preserve"> IFERROR( ABS(R41 / R12), "" )</f>
        <v>1.5348757842227305</v>
      </c>
      <c r="S42" s="120" t="str">
        <f xml:space="preserve"> IFERROR( ABS(S41 / S12), "" )</f>
        <v/>
      </c>
      <c r="T42" s="120" t="str">
        <f t="shared" ref="T42:AP42" si="170" xml:space="preserve"> IFERROR( ABS(T41 / T12), "" )</f>
        <v/>
      </c>
      <c r="U42" s="67" t="str">
        <f t="shared" ref="U42" si="171" xml:space="preserve"> IFERROR( ABS(U41 / U12), "" )</f>
        <v/>
      </c>
      <c r="V42" s="68">
        <f t="shared" si="170"/>
        <v>1.5348757842227305</v>
      </c>
      <c r="W42" s="66">
        <f xml:space="preserve"> IFERROR( ABS(W41 / W12), "" )</f>
        <v>1.5348757842227305</v>
      </c>
      <c r="X42" s="120">
        <f xml:space="preserve"> IFERROR( ABS(X41 / X12), "" )</f>
        <v>1.3175618862548504</v>
      </c>
      <c r="Y42" s="120" t="str">
        <f t="shared" ref="Y42:AA42" si="172" xml:space="preserve"> IFERROR( ABS(Y41 / Y12), "" )</f>
        <v/>
      </c>
      <c r="Z42" s="67">
        <f t="shared" si="172"/>
        <v>5.1208638320972817</v>
      </c>
      <c r="AA42" s="68">
        <f t="shared" si="172"/>
        <v>0.10595898216381357</v>
      </c>
      <c r="AB42" s="66">
        <f xml:space="preserve"> IFERROR( ABS(AB41 / AB12), "" )</f>
        <v>1.5348757842227305</v>
      </c>
      <c r="AC42" s="120">
        <f xml:space="preserve"> IFERROR( ABS(AC41 / AC12), "" )</f>
        <v>1.3175618862548504</v>
      </c>
      <c r="AD42" s="120" t="str">
        <f t="shared" ref="AD42:AF42" si="173" xml:space="preserve"> IFERROR( ABS(AD41 / AD12), "" )</f>
        <v/>
      </c>
      <c r="AE42" s="67">
        <f t="shared" si="173"/>
        <v>5.1208638320972817</v>
      </c>
      <c r="AF42" s="68">
        <f t="shared" si="173"/>
        <v>0.81785206856975823</v>
      </c>
      <c r="AG42" s="66">
        <f xml:space="preserve"> IFERROR( ABS(AG41 / AG12), "" )</f>
        <v>1.5348757842227305</v>
      </c>
      <c r="AH42" s="120">
        <f xml:space="preserve"> IFERROR( ABS(AH41 / AH12), "" )</f>
        <v>2.8161283923342646</v>
      </c>
      <c r="AI42" s="120">
        <f t="shared" ref="AI42:AK42" si="174" xml:space="preserve"> IFERROR( ABS(AI41 / AI12), "" )</f>
        <v>19.368178680496168</v>
      </c>
      <c r="AJ42" s="67">
        <f t="shared" si="174"/>
        <v>9.0759417467085601</v>
      </c>
      <c r="AK42" s="68">
        <f t="shared" si="174"/>
        <v>1.8931441392941766</v>
      </c>
      <c r="AL42" s="66">
        <f xml:space="preserve"> IFERROR( ABS(AL41 / AL12), "" )</f>
        <v>1.5348757842227305</v>
      </c>
      <c r="AM42" s="120">
        <f xml:space="preserve"> IFERROR( ABS(AM41 / AM12), "" )</f>
        <v>3.5654116453739704</v>
      </c>
      <c r="AN42" s="120">
        <f t="shared" ref="AN42:AP42" si="175" xml:space="preserve"> IFERROR( ABS(AN41 / AN12), "" )</f>
        <v>14.234916084688203</v>
      </c>
      <c r="AO42" s="67">
        <f t="shared" si="175"/>
        <v>14.379475174817355</v>
      </c>
      <c r="AP42" s="68">
        <f t="shared" si="175"/>
        <v>3.0746235766975691</v>
      </c>
      <c r="AQ42" s="11"/>
    </row>
    <row r="43" spans="11:43" ht="25" customHeight="1">
      <c r="K43" s="74"/>
      <c r="L43" s="74"/>
      <c r="M43" s="74"/>
      <c r="N43" s="74"/>
      <c r="O43" s="112"/>
      <c r="P43" s="113"/>
      <c r="Q43" s="63"/>
      <c r="R43" s="93">
        <f xml:space="preserve"> R23 - R13</f>
        <v>-0.95094079999999992</v>
      </c>
      <c r="S43" s="97">
        <f xml:space="preserve"> S23 - S13</f>
        <v>0</v>
      </c>
      <c r="T43" s="97">
        <f t="shared" ref="T43:AP43" si="176" xml:space="preserve"> T23 - T13</f>
        <v>0</v>
      </c>
      <c r="U43" s="94">
        <f t="shared" ref="U43" si="177" xml:space="preserve"> U23 - U13</f>
        <v>0</v>
      </c>
      <c r="V43" s="95">
        <f t="shared" si="176"/>
        <v>-0.95094079999999992</v>
      </c>
      <c r="W43" s="93">
        <f xml:space="preserve"> W23 - W13</f>
        <v>-0.95094079999999992</v>
      </c>
      <c r="X43" s="97">
        <f xml:space="preserve"> X23 - X13</f>
        <v>-0.23423073999999997</v>
      </c>
      <c r="Y43" s="97">
        <f t="shared" ref="Y43:AA43" si="178" xml:space="preserve"> Y23 - Y13</f>
        <v>0.31550404999999998</v>
      </c>
      <c r="Z43" s="94">
        <f t="shared" si="178"/>
        <v>8.1273310000000015E-2</v>
      </c>
      <c r="AA43" s="95">
        <f t="shared" si="178"/>
        <v>-0.86966748999999988</v>
      </c>
      <c r="AB43" s="93">
        <f xml:space="preserve"> AB23 - AB13</f>
        <v>-0.95094079999999992</v>
      </c>
      <c r="AC43" s="97">
        <f xml:space="preserve"> AC23 - AC13</f>
        <v>-0.46846147999999993</v>
      </c>
      <c r="AD43" s="97">
        <f t="shared" ref="AD43:AF43" si="179" xml:space="preserve"> AD23 - AD13</f>
        <v>0.63100809999999996</v>
      </c>
      <c r="AE43" s="94">
        <f t="shared" si="179"/>
        <v>0.16254662000000003</v>
      </c>
      <c r="AF43" s="95">
        <f t="shared" si="179"/>
        <v>-0.78839417999999983</v>
      </c>
      <c r="AG43" s="93">
        <f xml:space="preserve"> AG23 - AG13</f>
        <v>-0.95094079999999992</v>
      </c>
      <c r="AH43" s="97">
        <f xml:space="preserve"> AH23 - AH13</f>
        <v>-1.0741547200000001</v>
      </c>
      <c r="AI43" s="97">
        <f t="shared" ref="AI43:AK43" si="180" xml:space="preserve"> AI23 - AI13</f>
        <v>1.3420296899999999</v>
      </c>
      <c r="AJ43" s="94">
        <f t="shared" si="180"/>
        <v>0.26787496999999993</v>
      </c>
      <c r="AK43" s="95">
        <f t="shared" si="180"/>
        <v>-0.68306582999999976</v>
      </c>
      <c r="AL43" s="93">
        <f xml:space="preserve"> AL23 - AL13</f>
        <v>-0.95094079999999992</v>
      </c>
      <c r="AM43" s="97">
        <f xml:space="preserve"> AM23 - AM13</f>
        <v>-1.67984796</v>
      </c>
      <c r="AN43" s="97">
        <f t="shared" ref="AN43:AP43" si="181" xml:space="preserve"> AN23 - AN13</f>
        <v>2.05305128</v>
      </c>
      <c r="AO43" s="94">
        <f t="shared" si="181"/>
        <v>0.37320332000000006</v>
      </c>
      <c r="AP43" s="95">
        <f t="shared" si="181"/>
        <v>-0.57773747999999991</v>
      </c>
      <c r="AQ43" s="11"/>
    </row>
    <row r="44" spans="11:43" ht="15" customHeight="1">
      <c r="K44" s="74"/>
      <c r="L44" s="74"/>
      <c r="M44" s="74"/>
      <c r="N44" s="74"/>
      <c r="O44" s="114"/>
      <c r="P44" s="115"/>
      <c r="Q44" s="64"/>
      <c r="R44" s="69">
        <f xml:space="preserve"> IFERROR( ABS(R43 / R13), "" )</f>
        <v>2.5184287098618641</v>
      </c>
      <c r="S44" s="121" t="str">
        <f xml:space="preserve"> IFERROR( ABS(S43 / S13), "" )</f>
        <v/>
      </c>
      <c r="T44" s="121" t="str">
        <f t="shared" ref="T44:AP44" si="182" xml:space="preserve"> IFERROR( ABS(T43 / T13), "" )</f>
        <v/>
      </c>
      <c r="U44" s="70" t="str">
        <f t="shared" ref="U44" si="183" xml:space="preserve"> IFERROR( ABS(U43 / U13), "" )</f>
        <v/>
      </c>
      <c r="V44" s="71">
        <f t="shared" si="182"/>
        <v>2.5184287098618641</v>
      </c>
      <c r="W44" s="69">
        <f xml:space="preserve"> IFERROR( ABS(W43 / W13), "" )</f>
        <v>2.5184287098618641</v>
      </c>
      <c r="X44" s="121">
        <f xml:space="preserve"> IFERROR( ABS(X43 / X13), "" )</f>
        <v>2.7359261962207593</v>
      </c>
      <c r="Y44" s="121" t="str">
        <f t="shared" ref="Y44:AA44" si="184" xml:space="preserve"> IFERROR( ABS(Y43 / Y13), "" )</f>
        <v/>
      </c>
      <c r="Z44" s="70">
        <f t="shared" si="184"/>
        <v>0.94931082864089766</v>
      </c>
      <c r="AA44" s="71">
        <f t="shared" si="184"/>
        <v>1.8774967354687611</v>
      </c>
      <c r="AB44" s="69">
        <f xml:space="preserve"> IFERROR( ABS(AB43 / AB13), "" )</f>
        <v>2.5184287098618641</v>
      </c>
      <c r="AC44" s="121">
        <f xml:space="preserve"> IFERROR( ABS(AC43 / AC13), "" )</f>
        <v>2.7359261962207593</v>
      </c>
      <c r="AD44" s="121" t="str">
        <f t="shared" ref="AD44:AF44" si="185" xml:space="preserve"> IFERROR( ABS(AD43 / AD13), "" )</f>
        <v/>
      </c>
      <c r="AE44" s="70">
        <f t="shared" si="185"/>
        <v>0.94931082864089766</v>
      </c>
      <c r="AF44" s="71">
        <f t="shared" si="185"/>
        <v>1.4365290534315129</v>
      </c>
      <c r="AG44" s="69">
        <f xml:space="preserve"> IFERROR( ABS(AG43 / AG13), "" )</f>
        <v>2.5184287098618641</v>
      </c>
      <c r="AH44" s="121">
        <f xml:space="preserve"> IFERROR( ABS(AH43 / AH13), "" )</f>
        <v>4.1822122881084054</v>
      </c>
      <c r="AI44" s="121">
        <f t="shared" ref="AI44:AK44" si="186" xml:space="preserve"> IFERROR( ABS(AI43 / AI13), "" )</f>
        <v>11.943064081041598</v>
      </c>
      <c r="AJ44" s="70">
        <f t="shared" si="186"/>
        <v>1.8541920006600676</v>
      </c>
      <c r="AK44" s="71">
        <f t="shared" si="186"/>
        <v>1.308397770980894</v>
      </c>
      <c r="AL44" s="69">
        <f xml:space="preserve"> IFERROR( ABS(AL43 / AL13), "" )</f>
        <v>2.5184287098618641</v>
      </c>
      <c r="AM44" s="121">
        <f xml:space="preserve"> IFERROR( ABS(AM43 / AM13), "" )</f>
        <v>4.9053553340522287</v>
      </c>
      <c r="AN44" s="121">
        <f t="shared" ref="AN44:AP44" si="187" xml:space="preserve"> IFERROR( ABS(AN43 / AN13), "" )</f>
        <v>9.1353131683340312</v>
      </c>
      <c r="AO44" s="70">
        <f t="shared" si="187"/>
        <v>3.1704264032664971</v>
      </c>
      <c r="AP44" s="71">
        <f t="shared" si="187"/>
        <v>1.1664234302285601</v>
      </c>
      <c r="AQ44" s="11"/>
    </row>
    <row r="45" spans="11:43" ht="10" customHeight="1"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  <c r="AA45" s="52"/>
      <c r="AB45" s="52"/>
      <c r="AC45" s="52"/>
      <c r="AD45" s="52"/>
      <c r="AE45" s="52"/>
      <c r="AF45" s="52"/>
      <c r="AG45" s="52"/>
      <c r="AH45" s="52"/>
      <c r="AI45" s="52"/>
      <c r="AJ45" s="52"/>
      <c r="AK45" s="52"/>
      <c r="AL45" s="52"/>
      <c r="AM45" s="52"/>
      <c r="AN45" s="52"/>
      <c r="AO45" s="52"/>
      <c r="AP45" s="52"/>
    </row>
    <row r="46" spans="11:43" ht="10" customHeight="1"/>
  </sheetData>
  <phoneticPr fontId="1" type="noConversion"/>
  <printOptions horizontalCentered="1"/>
  <pageMargins left="0.39370078740157483" right="0.39370078740157483" top="0.59055118110236227" bottom="0.39370078740157483" header="0.19685039370078741" footer="0.19685039370078741"/>
  <pageSetup paperSize="9" scale="36" fitToHeight="0" orientation="landscape" r:id="rId1"/>
  <headerFooter>
    <oddFooter>&amp;R&amp;"Century Gothic,보통"&amp;9Page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4</vt:i4>
      </vt:variant>
    </vt:vector>
  </HeadingPairs>
  <TitlesOfParts>
    <vt:vector size="6" baseType="lpstr">
      <vt:lpstr>HOURLY-ESTIIMATES</vt:lpstr>
      <vt:lpstr>HOURLY_SEPARATELY</vt:lpstr>
      <vt:lpstr>HOURLY_SEPARATELY!Print_Area</vt:lpstr>
      <vt:lpstr>'HOURLY-ESTIIMATES'!Print_Area</vt:lpstr>
      <vt:lpstr>HOURLY_SEPARATELY!Print_Titles</vt:lpstr>
      <vt:lpstr>'HOURLY-ESTIIMATES'!Print_Titles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KEEI</dc:creator>
  <cp:lastModifiedBy>Microsoft Office User</cp:lastModifiedBy>
  <cp:lastPrinted>2023-08-21T08:13:01Z</cp:lastPrinted>
  <dcterms:created xsi:type="dcterms:W3CDTF">2023-08-21T06:04:00Z</dcterms:created>
  <dcterms:modified xsi:type="dcterms:W3CDTF">2023-08-26T13:54:18Z</dcterms:modified>
</cp:coreProperties>
</file>