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<sst xmlns="http://schemas.openxmlformats.org/spreadsheetml/2006/main" count="28" uniqueCount="28">
  <si>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>Ave Spending Inflated</t>
  </si>
  <si>
    <t>Average Standing</t>
  </si>
  <si>
    <t>Average Points</t>
  </si>
  <si>
    <t>Years Played</t>
  </si>
  <si>
    <t>Average Points Rank</t>
  </si>
  <si>
    <t>Av Payroll Rank</t>
  </si>
  <si>
    <t>Rank Difference</t>
  </si>
  <si>
    <t>Results</t>
  </si>
  <si>
    <t>MANCHESTER UNITED</t>
  </si>
  <si>
    <t>ARSENAL</t>
  </si>
  <si>
    <t>LIVERPOOL</t>
  </si>
  <si>
    <t>CHELSEA</t>
  </si>
  <si>
    <t>ASTON VILLA</t>
  </si>
  <si>
    <t>TOTTENHAM HOTSPUR</t>
  </si>
  <si>
    <t>EVERTON</t>
  </si>
  <si>
    <t>NEWCASTLE UNITED</t>
  </si>
  <si>
    <t>MANCHESTER CITY</t>
  </si>
  <si>
    <t>FULHAM</t>
  </si>
  <si>
    <t>BLACKBURN ROVERS</t>
  </si>
  <si>
    <t>BOLTON WANDERERS</t>
  </si>
  <si>
    <t>SUNDERLAND</t>
  </si>
  <si>
    <t>WEST HAM UNITED</t>
  </si>
  <si>
    <t>MIDDLESBROUGH</t>
  </si>
  <si>
    <t>WEST BROMWICH ALBION</t>
  </si>
  <si>
    <t>WIGAN ATHLETIC</t>
  </si>
  <si>
    <t>CHARLTON ATHLETIC</t>
  </si>
  <si>
    <t>PORTSMOUTH</t>
  </si>
  <si>
    <t>BIRMINGHAM CITY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</si>
</sst>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RowHeight="12.8"/>
  <cols>
    <col collapsed="false" hidden="false" max="1" min="1" style="0" width="29.8316326530612"/>
    <col collapsed="false" hidden="false" max="2" min="2" style="0" width="17.1428571428571"/>
    <col collapsed="false" hidden="false" max="4" min="3" style="0" width="13.6326530612245"/>
    <col collapsed="false" hidden="false" max="5" min="5" style="0" width="13.2295918367347"/>
    <col collapsed="false" hidden="false" max="1025" min="6" style="0" width="13.6326530612245"/>
  </cols>
  <sheetData>
    <row r="1" customFormat="false" ht="23.8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0" t="s">
        <v>5</v>
      </c>
      <c r="H1" s="0" t="s">
        <v>6</v>
      </c>
      <c r="L1" s="0" t="s">
        <v>7</v>
      </c>
    </row>
    <row r="2" customFormat="false" ht="12.8" hidden="false" customHeight="false" outlineLevel="0" collapsed="false">
      <c r="A2" s="2" t="s">
        <v>8</v>
      </c>
      <c r="B2" s="2" t="n">
        <v>139.5903571</v>
      </c>
      <c r="C2" s="2" t="n">
        <v>2.071428571</v>
      </c>
      <c r="D2" s="2" t="n">
        <v>82</v>
      </c>
      <c r="E2" s="2" t="n">
        <v>14</v>
      </c>
      <c r="F2" s="2" t="n">
        <v>1</v>
      </c>
      <c r="G2" s="0" t="n">
        <f aca="false">RANK(B2,$B$2:$B$21)</f>
        <v>2</v>
      </c>
      <c r="H2" s="0" t="n">
        <f aca="false">ABS(F2-G2)</f>
        <v>1</v>
      </c>
      <c r="I2" s="0" t="n">
        <f aca="false">SUM(B2:B21)</f>
        <v>1408.36219521</v>
      </c>
      <c r="J2" s="0" t="n">
        <f aca="false">SUM(B2:B11)</f>
        <v>956.70395603</v>
      </c>
    </row>
    <row r="3" customFormat="false" ht="12.8" hidden="false" customHeight="false" outlineLevel="0" collapsed="false">
      <c r="A3" s="2" t="s">
        <v>9</v>
      </c>
      <c r="B3" s="2" t="n">
        <v>119.0046429</v>
      </c>
      <c r="C3" s="2" t="n">
        <v>2.928571429</v>
      </c>
      <c r="D3" s="2" t="n">
        <v>75.92857143</v>
      </c>
      <c r="E3" s="2" t="n">
        <v>14</v>
      </c>
      <c r="F3" s="2" t="n">
        <v>3</v>
      </c>
      <c r="G3" s="0" t="n">
        <f aca="false">RANK(B3,$B$2:$B$21)</f>
        <v>3</v>
      </c>
      <c r="H3" s="0" t="n">
        <f aca="false">ABS(F3-G3)</f>
        <v>0</v>
      </c>
      <c r="I3" s="0" t="n">
        <f aca="false">(380*3)-I2</f>
        <v>-268.36219521</v>
      </c>
      <c r="J3" s="0" t="n">
        <f aca="false">(90*3)-J2</f>
        <v>-686.70395603</v>
      </c>
    </row>
    <row r="4" customFormat="false" ht="12.8" hidden="false" customHeight="false" outlineLevel="0" collapsed="false">
      <c r="A4" s="2" t="s">
        <v>10</v>
      </c>
      <c r="B4" s="2" t="n">
        <v>111.3367857</v>
      </c>
      <c r="C4" s="2" t="n">
        <v>4.357142857</v>
      </c>
      <c r="D4" s="2" t="n">
        <v>68.64285714</v>
      </c>
      <c r="E4" s="2" t="n">
        <v>14</v>
      </c>
      <c r="F4" s="2" t="n">
        <v>4</v>
      </c>
      <c r="G4" s="0" t="n">
        <f aca="false">RANK(B4,$B$2:$B$21)</f>
        <v>5</v>
      </c>
      <c r="H4" s="0" t="n">
        <f aca="false">ABS(F4-G4)</f>
        <v>1</v>
      </c>
    </row>
    <row r="5" customFormat="false" ht="12.8" hidden="false" customHeight="false" outlineLevel="0" collapsed="false">
      <c r="A5" s="2" t="s">
        <v>11</v>
      </c>
      <c r="B5" s="2" t="n">
        <v>162.645</v>
      </c>
      <c r="C5" s="2" t="n">
        <v>3</v>
      </c>
      <c r="D5" s="2" t="n">
        <v>77.57142857</v>
      </c>
      <c r="E5" s="2" t="n">
        <v>14</v>
      </c>
      <c r="F5" s="2" t="n">
        <v>2</v>
      </c>
      <c r="G5" s="0" t="n">
        <f aca="false">RANK(B5,$B$2:$B$21)</f>
        <v>1</v>
      </c>
      <c r="H5" s="0" t="n">
        <f aca="false">ABS(F5-G5)</f>
        <v>1</v>
      </c>
      <c r="I5" s="0" t="n">
        <v>87.3851370899997</v>
      </c>
    </row>
    <row r="6" customFormat="false" ht="12.8" hidden="false" customHeight="false" outlineLevel="0" collapsed="false">
      <c r="A6" s="2" t="s">
        <v>12</v>
      </c>
      <c r="B6" s="2" t="n">
        <v>63.31642857</v>
      </c>
      <c r="C6" s="2" t="n">
        <v>10.57142857</v>
      </c>
      <c r="D6" s="2" t="n">
        <v>49.64285714</v>
      </c>
      <c r="E6" s="2" t="n">
        <v>14</v>
      </c>
      <c r="F6" s="2" t="n">
        <v>9</v>
      </c>
      <c r="G6" s="0" t="n">
        <f aca="false">RANK(B6,$B$2:$B$21)</f>
        <v>8</v>
      </c>
      <c r="H6" s="0" t="n">
        <f aca="false">ABS(F6-G6)</f>
        <v>1</v>
      </c>
    </row>
    <row r="7" customFormat="false" ht="12.8" hidden="false" customHeight="false" outlineLevel="0" collapsed="false">
      <c r="A7" s="2" t="s">
        <v>13</v>
      </c>
      <c r="B7" s="2" t="n">
        <v>69.87678571</v>
      </c>
      <c r="C7" s="2" t="n">
        <v>7.642857143</v>
      </c>
      <c r="D7" s="2" t="n">
        <v>57.85714286</v>
      </c>
      <c r="E7" s="2" t="n">
        <v>14</v>
      </c>
      <c r="F7" s="2" t="n">
        <v>6</v>
      </c>
      <c r="G7" s="0" t="n">
        <f aca="false">RANK(B7,$B$2:$B$21)</f>
        <v>6</v>
      </c>
      <c r="H7" s="0" t="n">
        <f aca="false">ABS(F7-G7)</f>
        <v>0</v>
      </c>
    </row>
    <row r="8" customFormat="false" ht="12.8" hidden="false" customHeight="false" outlineLevel="0" collapsed="false">
      <c r="A8" s="2" t="s">
        <v>14</v>
      </c>
      <c r="B8" s="2" t="n">
        <v>54.40857143</v>
      </c>
      <c r="C8" s="2" t="n">
        <v>8.5</v>
      </c>
      <c r="D8" s="2" t="n">
        <v>56.14285714</v>
      </c>
      <c r="E8" s="2" t="n">
        <v>14</v>
      </c>
      <c r="F8" s="2" t="n">
        <v>7</v>
      </c>
      <c r="G8" s="0" t="n">
        <f aca="false">RANK(B8,$B$2:$B$21)</f>
        <v>12</v>
      </c>
      <c r="H8" s="0" t="n">
        <f aca="false">ABS(F8-G8)</f>
        <v>5</v>
      </c>
    </row>
    <row r="9" customFormat="false" ht="12.8" hidden="false" customHeight="false" outlineLevel="0" collapsed="false">
      <c r="A9" s="2" t="s">
        <v>15</v>
      </c>
      <c r="B9" s="2" t="n">
        <v>68.55346154</v>
      </c>
      <c r="C9" s="2" t="n">
        <v>10</v>
      </c>
      <c r="D9" s="2" t="n">
        <v>51.53846154</v>
      </c>
      <c r="E9" s="2" t="n">
        <v>13</v>
      </c>
      <c r="F9" s="2" t="n">
        <v>8</v>
      </c>
      <c r="G9" s="0" t="n">
        <f aca="false">RANK(B9,$B$2:$B$21)</f>
        <v>7</v>
      </c>
      <c r="H9" s="0" t="n">
        <f aca="false">ABS(F9-G9)</f>
        <v>1</v>
      </c>
    </row>
    <row r="10" customFormat="false" ht="12.8" hidden="false" customHeight="false" outlineLevel="0" collapsed="false">
      <c r="A10" s="2" t="s">
        <v>16</v>
      </c>
      <c r="B10" s="2" t="n">
        <v>113.4473077</v>
      </c>
      <c r="C10" s="2" t="n">
        <v>8.538461538</v>
      </c>
      <c r="D10" s="2" t="n">
        <v>58.38461538</v>
      </c>
      <c r="E10" s="2" t="n">
        <v>13</v>
      </c>
      <c r="F10" s="2" t="n">
        <v>5</v>
      </c>
      <c r="G10" s="0" t="n">
        <f aca="false">RANK(B10,$B$2:$B$21)</f>
        <v>4</v>
      </c>
      <c r="H10" s="0" t="n">
        <f aca="false">ABS(F10-G10)</f>
        <v>1</v>
      </c>
    </row>
    <row r="11" customFormat="false" ht="12.8" hidden="false" customHeight="false" outlineLevel="0" collapsed="false">
      <c r="A11" s="2" t="s">
        <v>17</v>
      </c>
      <c r="B11" s="2" t="n">
        <v>54.52461538</v>
      </c>
      <c r="C11" s="2" t="n">
        <v>12.38461538</v>
      </c>
      <c r="D11" s="2" t="n">
        <v>45.07692308</v>
      </c>
      <c r="E11" s="2" t="n">
        <v>13</v>
      </c>
      <c r="F11" s="2" t="n">
        <v>13</v>
      </c>
      <c r="G11" s="0" t="n">
        <f aca="false">RANK(B11,$B$2:$B$21)</f>
        <v>11</v>
      </c>
      <c r="H11" s="0" t="n">
        <f aca="false">ABS(F11-G11)</f>
        <v>2</v>
      </c>
      <c r="M11" s="0" t="n">
        <f aca="false">CORREL(F2:F21,G2:G21)</f>
        <v>0.777443609022556</v>
      </c>
    </row>
    <row r="12" customFormat="false" ht="12.8" hidden="false" customHeight="false" outlineLevel="0" collapsed="false">
      <c r="A12" s="2" t="s">
        <v>18</v>
      </c>
      <c r="B12" s="2" t="n">
        <v>49.53545455</v>
      </c>
      <c r="C12" s="2" t="n">
        <v>11.63636364</v>
      </c>
      <c r="D12" s="2" t="n">
        <v>48.18181818</v>
      </c>
      <c r="E12" s="2" t="n">
        <v>11</v>
      </c>
      <c r="F12" s="2" t="n">
        <v>10</v>
      </c>
      <c r="G12" s="0" t="n">
        <f aca="false">RANK(B12,$B$2:$B$21)</f>
        <v>13</v>
      </c>
      <c r="H12" s="0" t="n">
        <f aca="false">ABS(F12-G12)</f>
        <v>3</v>
      </c>
    </row>
    <row r="13" customFormat="false" ht="12.8" hidden="false" customHeight="false" outlineLevel="0" collapsed="false">
      <c r="A13" s="2" t="s">
        <v>19</v>
      </c>
      <c r="B13" s="2" t="n">
        <v>44.758</v>
      </c>
      <c r="C13" s="2" t="n">
        <v>12.45454545</v>
      </c>
      <c r="D13" s="2" t="n">
        <v>46</v>
      </c>
      <c r="E13" s="2" t="n">
        <v>11</v>
      </c>
      <c r="F13" s="2" t="n">
        <v>12</v>
      </c>
      <c r="G13" s="0" t="n">
        <f aca="false">RANK(B13,$B$2:$B$21)</f>
        <v>15</v>
      </c>
      <c r="H13" s="0" t="n">
        <f aca="false">ABS(F13-G13)</f>
        <v>3</v>
      </c>
    </row>
    <row r="14" customFormat="false" ht="12.8" hidden="false" customHeight="false" outlineLevel="0" collapsed="false">
      <c r="A14" s="2" t="s">
        <v>20</v>
      </c>
      <c r="B14" s="2" t="n">
        <v>55.1015</v>
      </c>
      <c r="C14" s="2" t="n">
        <v>15.5</v>
      </c>
      <c r="D14" s="2" t="n">
        <v>36.2</v>
      </c>
      <c r="E14" s="2" t="n">
        <v>10</v>
      </c>
      <c r="F14" s="2" t="n">
        <v>20</v>
      </c>
      <c r="G14" s="0" t="n">
        <f aca="false">RANK(B14,$B$2:$B$21)</f>
        <v>10</v>
      </c>
      <c r="H14" s="0" t="n">
        <f aca="false">ABS(F14-G14)</f>
        <v>10</v>
      </c>
    </row>
    <row r="15" customFormat="false" ht="12.8" hidden="false" customHeight="false" outlineLevel="0" collapsed="false">
      <c r="A15" s="2" t="s">
        <v>21</v>
      </c>
      <c r="B15" s="2" t="n">
        <v>58.49227273</v>
      </c>
      <c r="C15" s="2" t="n">
        <v>13</v>
      </c>
      <c r="D15" s="2" t="n">
        <v>44.27272727</v>
      </c>
      <c r="E15" s="2" t="n">
        <v>11</v>
      </c>
      <c r="F15" s="2" t="n">
        <v>15</v>
      </c>
      <c r="G15" s="0" t="n">
        <f aca="false">RANK(B15,$B$2:$B$21)</f>
        <v>9</v>
      </c>
      <c r="H15" s="0" t="n">
        <f aca="false">ABS(F15-G15)</f>
        <v>6</v>
      </c>
    </row>
    <row r="16" customFormat="false" ht="12.8" hidden="false" customHeight="false" outlineLevel="0" collapsed="false">
      <c r="A16" s="2" t="s">
        <v>22</v>
      </c>
      <c r="B16" s="2" t="n">
        <v>37.286875</v>
      </c>
      <c r="C16" s="2" t="n">
        <v>12.55555556</v>
      </c>
      <c r="D16" s="2" t="n">
        <v>44.88888889</v>
      </c>
      <c r="E16" s="2" t="n">
        <v>9</v>
      </c>
      <c r="F16" s="2" t="n">
        <v>14</v>
      </c>
      <c r="G16" s="0" t="n">
        <f aca="false">RANK(B16,$B$2:$B$21)</f>
        <v>19</v>
      </c>
      <c r="H16" s="0" t="n">
        <f aca="false">ABS(F16-G16)</f>
        <v>5</v>
      </c>
    </row>
    <row r="17" customFormat="false" ht="12.8" hidden="false" customHeight="false" outlineLevel="0" collapsed="false">
      <c r="A17" s="2" t="s">
        <v>23</v>
      </c>
      <c r="B17" s="2" t="n">
        <v>41.391875</v>
      </c>
      <c r="C17" s="2" t="n">
        <v>15.125</v>
      </c>
      <c r="D17" s="2" t="n">
        <v>37.625</v>
      </c>
      <c r="E17" s="2" t="n">
        <v>8</v>
      </c>
      <c r="F17" s="2" t="n">
        <v>19</v>
      </c>
      <c r="G17" s="0" t="n">
        <f aca="false">RANK(B17,$B$2:$B$21)</f>
        <v>17</v>
      </c>
      <c r="H17" s="0" t="n">
        <f aca="false">ABS(F17-G17)</f>
        <v>2</v>
      </c>
    </row>
    <row r="18" customFormat="false" ht="12.8" hidden="false" customHeight="false" outlineLevel="0" collapsed="false">
      <c r="A18" s="2" t="s">
        <v>24</v>
      </c>
      <c r="B18" s="2" t="n">
        <v>42.505</v>
      </c>
      <c r="C18" s="2" t="n">
        <v>14.625</v>
      </c>
      <c r="D18" s="2" t="n">
        <v>41.375</v>
      </c>
      <c r="E18" s="2" t="n">
        <v>8</v>
      </c>
      <c r="F18" s="2" t="n">
        <v>18</v>
      </c>
      <c r="G18" s="0" t="n">
        <f aca="false">RANK(B18,$B$2:$B$21)</f>
        <v>16</v>
      </c>
      <c r="H18" s="0" t="n">
        <f aca="false">ABS(F18-G18)</f>
        <v>2</v>
      </c>
    </row>
    <row r="19" customFormat="false" ht="12.8" hidden="false" customHeight="false" outlineLevel="0" collapsed="false">
      <c r="A19" s="2" t="s">
        <v>25</v>
      </c>
      <c r="B19" s="2" t="n">
        <v>37.44214286</v>
      </c>
      <c r="C19" s="2" t="n">
        <v>12.14285714</v>
      </c>
      <c r="D19" s="2" t="n">
        <v>46.42857143</v>
      </c>
      <c r="E19" s="2" t="n">
        <v>7</v>
      </c>
      <c r="F19" s="2" t="n">
        <v>11</v>
      </c>
      <c r="G19" s="0" t="n">
        <f aca="false">RANK(B19,$B$2:$B$21)</f>
        <v>18</v>
      </c>
      <c r="H19" s="0" t="n">
        <f aca="false">ABS(F19-G19)</f>
        <v>7</v>
      </c>
    </row>
    <row r="20" customFormat="false" ht="12.8" hidden="false" customHeight="false" outlineLevel="0" collapsed="false">
      <c r="A20" s="2" t="s">
        <v>26</v>
      </c>
      <c r="B20" s="2" t="n">
        <v>49.41583333</v>
      </c>
      <c r="C20" s="2" t="n">
        <v>13.85714286</v>
      </c>
      <c r="D20" s="2" t="n">
        <v>41.85714286</v>
      </c>
      <c r="E20" s="2" t="n">
        <v>7</v>
      </c>
      <c r="F20" s="2" t="n">
        <v>17</v>
      </c>
      <c r="G20" s="0" t="n">
        <f aca="false">RANK(B20,$B$2:$B$21)</f>
        <v>14</v>
      </c>
      <c r="H20" s="0" t="n">
        <f aca="false">ABS(F20-G20)</f>
        <v>3</v>
      </c>
    </row>
    <row r="21" customFormat="false" ht="12.8" hidden="false" customHeight="false" outlineLevel="0" collapsed="false">
      <c r="A21" s="2" t="s">
        <v>27</v>
      </c>
      <c r="B21" s="2" t="n">
        <v>35.72928571</v>
      </c>
      <c r="C21" s="2" t="n">
        <v>14.14285714</v>
      </c>
      <c r="D21" s="2" t="n">
        <v>43</v>
      </c>
      <c r="E21" s="2" t="n">
        <v>7</v>
      </c>
      <c r="F21" s="2" t="n">
        <v>16</v>
      </c>
      <c r="G21" s="0" t="n">
        <f aca="false">RANK(B21,$B$2:$B$21)</f>
        <v>20</v>
      </c>
      <c r="H21" s="0" t="n">
        <f aca="false">ABS(F21-G21)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James Maroulis</cp:lastModifiedBy>
  <dcterms:modified xsi:type="dcterms:W3CDTF">2017-04-04T10:59:43Z</dcterms:modified>
  <cp:revision>6</cp:revision>
</cp:coreProperties>
</file>