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jonas\Desktop\Analista de Dados\Projetos Pessoais\"/>
    </mc:Choice>
  </mc:AlternateContent>
  <xr:revisionPtr revIDLastSave="0" documentId="13_ncr:1_{657D75DE-1CE1-4B32-84A0-C540AAF4B2BB}" xr6:coauthVersionLast="47" xr6:coauthVersionMax="47" xr10:uidLastSave="{00000000-0000-0000-0000-000000000000}"/>
  <bookViews>
    <workbookView xWindow="-120" yWindow="-120" windowWidth="29040" windowHeight="15990" firstSheet="1" activeTab="5" xr2:uid="{7E0AAD5C-51FA-43EB-A66E-BE3FA9A767B7}"/>
  </bookViews>
  <sheets>
    <sheet name="base_dados_ficticia  projeto 1" sheetId="1" r:id="rId1"/>
    <sheet name="estados_cidades_bairros" sheetId="2" r:id="rId2"/>
    <sheet name="Clientes" sheetId="6" r:id="rId3"/>
    <sheet name="Vendedores" sheetId="5" r:id="rId4"/>
    <sheet name="produtos" sheetId="4" r:id="rId5"/>
    <sheet name="Formas de pagamentos" sheetId="7" r:id="rId6"/>
    <sheet name="Pedidos" sheetId="8" r:id="rId7"/>
    <sheet name="Reclamações" sheetId="10" r:id="rId8"/>
  </sheets>
  <definedNames>
    <definedName name="_xlnm._FilterDatabase" localSheetId="2" hidden="1">Clientes!$A$1:$I$501</definedName>
    <definedName name="_xlnm._FilterDatabase" localSheetId="6" hidden="1">Pedidos!$A$1:$L$501</definedName>
    <definedName name="_xlnm._FilterDatabase" localSheetId="3" hidden="1">Vendedores!$A$1:$G$501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6" l="1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45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2" i="8"/>
  <c r="J15" i="4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2" i="1"/>
  <c r="Z3" i="1"/>
  <c r="Z6" i="1"/>
  <c r="Z7" i="1"/>
  <c r="Z12" i="1"/>
  <c r="Z13" i="1"/>
  <c r="Z19" i="1"/>
  <c r="Z20" i="1"/>
  <c r="Z22" i="1"/>
  <c r="Z23" i="1"/>
  <c r="Z27" i="1"/>
  <c r="Z28" i="1"/>
  <c r="Z35" i="1"/>
  <c r="Z38" i="1"/>
  <c r="Z39" i="1"/>
  <c r="Z44" i="1"/>
  <c r="Z45" i="1"/>
  <c r="Z51" i="1"/>
  <c r="Z52" i="1"/>
  <c r="Z54" i="1"/>
  <c r="Z55" i="1"/>
  <c r="Z59" i="1"/>
  <c r="Z60" i="1"/>
  <c r="Z67" i="1"/>
  <c r="Z70" i="1"/>
  <c r="Z71" i="1"/>
  <c r="Z76" i="1"/>
  <c r="Z77" i="1"/>
  <c r="Z83" i="1"/>
  <c r="Z84" i="1"/>
  <c r="Z86" i="1"/>
  <c r="Z87" i="1"/>
  <c r="Z91" i="1"/>
  <c r="Z92" i="1"/>
  <c r="Z99" i="1"/>
  <c r="Z102" i="1"/>
  <c r="Z103" i="1"/>
  <c r="Z108" i="1"/>
  <c r="Z109" i="1"/>
  <c r="Z115" i="1"/>
  <c r="Z116" i="1"/>
  <c r="Z118" i="1"/>
  <c r="Z119" i="1"/>
  <c r="Z123" i="1"/>
  <c r="Z124" i="1"/>
  <c r="Z131" i="1"/>
  <c r="Z134" i="1"/>
  <c r="Z135" i="1"/>
  <c r="Z140" i="1"/>
  <c r="Z141" i="1"/>
  <c r="Z147" i="1"/>
  <c r="Z148" i="1"/>
  <c r="Z150" i="1"/>
  <c r="Z151" i="1"/>
  <c r="Z155" i="1"/>
  <c r="Z156" i="1"/>
  <c r="Z163" i="1"/>
  <c r="Z166" i="1"/>
  <c r="Z167" i="1"/>
  <c r="Z172" i="1"/>
  <c r="Z173" i="1"/>
  <c r="Z179" i="1"/>
  <c r="Z180" i="1"/>
  <c r="Z182" i="1"/>
  <c r="Z183" i="1"/>
  <c r="Z187" i="1"/>
  <c r="Z188" i="1"/>
  <c r="Z195" i="1"/>
  <c r="Z198" i="1"/>
  <c r="Z199" i="1"/>
  <c r="Z204" i="1"/>
  <c r="Z205" i="1"/>
  <c r="Z211" i="1"/>
  <c r="Z212" i="1"/>
  <c r="Z214" i="1"/>
  <c r="Z215" i="1"/>
  <c r="Z219" i="1"/>
  <c r="Z220" i="1"/>
  <c r="Z227" i="1"/>
  <c r="Z230" i="1"/>
  <c r="Z231" i="1"/>
  <c r="Z236" i="1"/>
  <c r="Z237" i="1"/>
  <c r="Z243" i="1"/>
  <c r="Z244" i="1"/>
  <c r="Z246" i="1"/>
  <c r="Z247" i="1"/>
  <c r="Z251" i="1"/>
  <c r="Z252" i="1"/>
  <c r="Z259" i="1"/>
  <c r="Z262" i="1"/>
  <c r="Z263" i="1"/>
  <c r="Z268" i="1"/>
  <c r="Z269" i="1"/>
  <c r="Z275" i="1"/>
  <c r="Z276" i="1"/>
  <c r="Z278" i="1"/>
  <c r="Z279" i="1"/>
  <c r="Z283" i="1"/>
  <c r="Z284" i="1"/>
  <c r="Z291" i="1"/>
  <c r="Z294" i="1"/>
  <c r="Z295" i="1"/>
  <c r="Z300" i="1"/>
  <c r="Z301" i="1"/>
  <c r="Z307" i="1"/>
  <c r="Z308" i="1"/>
  <c r="Z310" i="1"/>
  <c r="Z311" i="1"/>
  <c r="Z315" i="1"/>
  <c r="Z316" i="1"/>
  <c r="Z323" i="1"/>
  <c r="Z326" i="1"/>
  <c r="Z327" i="1"/>
  <c r="Z332" i="1"/>
  <c r="Z333" i="1"/>
  <c r="Z339" i="1"/>
  <c r="Z340" i="1"/>
  <c r="Z342" i="1"/>
  <c r="Z343" i="1"/>
  <c r="Z347" i="1"/>
  <c r="Z348" i="1"/>
  <c r="Z355" i="1"/>
  <c r="Z358" i="1"/>
  <c r="Z359" i="1"/>
  <c r="Z364" i="1"/>
  <c r="Z365" i="1"/>
  <c r="Z371" i="1"/>
  <c r="Z372" i="1"/>
  <c r="Z374" i="1"/>
  <c r="Z375" i="1"/>
  <c r="Z379" i="1"/>
  <c r="Z380" i="1"/>
  <c r="Z387" i="1"/>
  <c r="Z390" i="1"/>
  <c r="Z391" i="1"/>
  <c r="Z396" i="1"/>
  <c r="Z397" i="1"/>
  <c r="Z403" i="1"/>
  <c r="Z404" i="1"/>
  <c r="Z406" i="1"/>
  <c r="Z407" i="1"/>
  <c r="Z411" i="1"/>
  <c r="Z412" i="1"/>
  <c r="Z419" i="1"/>
  <c r="Z422" i="1"/>
  <c r="Z423" i="1"/>
  <c r="Z428" i="1"/>
  <c r="Z429" i="1"/>
  <c r="Z435" i="1"/>
  <c r="Z436" i="1"/>
  <c r="Z438" i="1"/>
  <c r="Z439" i="1"/>
  <c r="Z443" i="1"/>
  <c r="Z444" i="1"/>
  <c r="Z451" i="1"/>
  <c r="Z454" i="1"/>
  <c r="Z455" i="1"/>
  <c r="Z460" i="1"/>
  <c r="Z461" i="1"/>
  <c r="Z467" i="1"/>
  <c r="Z468" i="1"/>
  <c r="Z470" i="1"/>
  <c r="Z471" i="1"/>
  <c r="Z475" i="1"/>
  <c r="Z476" i="1"/>
  <c r="Z483" i="1"/>
  <c r="Z486" i="1"/>
  <c r="Z487" i="1"/>
  <c r="Z492" i="1"/>
  <c r="Z493" i="1"/>
  <c r="Z499" i="1"/>
  <c r="Z500" i="1"/>
  <c r="Z2" i="1"/>
  <c r="W5" i="1"/>
  <c r="X3" i="1"/>
  <c r="X4" i="1"/>
  <c r="Z4" i="1" s="1"/>
  <c r="X5" i="1"/>
  <c r="Z5" i="1" s="1"/>
  <c r="X6" i="1"/>
  <c r="X7" i="1"/>
  <c r="X8" i="1"/>
  <c r="Z8" i="1" s="1"/>
  <c r="X9" i="1"/>
  <c r="Z9" i="1" s="1"/>
  <c r="X10" i="1"/>
  <c r="Z10" i="1" s="1"/>
  <c r="X11" i="1"/>
  <c r="Z11" i="1" s="1"/>
  <c r="X12" i="1"/>
  <c r="X13" i="1"/>
  <c r="X14" i="1"/>
  <c r="Z14" i="1" s="1"/>
  <c r="X15" i="1"/>
  <c r="Z15" i="1" s="1"/>
  <c r="X16" i="1"/>
  <c r="Z16" i="1" s="1"/>
  <c r="X17" i="1"/>
  <c r="Z17" i="1" s="1"/>
  <c r="X18" i="1"/>
  <c r="Z18" i="1" s="1"/>
  <c r="X19" i="1"/>
  <c r="X20" i="1"/>
  <c r="X21" i="1"/>
  <c r="Z21" i="1" s="1"/>
  <c r="X22" i="1"/>
  <c r="X23" i="1"/>
  <c r="X24" i="1"/>
  <c r="Z24" i="1" s="1"/>
  <c r="X25" i="1"/>
  <c r="Z25" i="1" s="1"/>
  <c r="X26" i="1"/>
  <c r="Z26" i="1" s="1"/>
  <c r="X27" i="1"/>
  <c r="X28" i="1"/>
  <c r="X29" i="1"/>
  <c r="Z29" i="1" s="1"/>
  <c r="X30" i="1"/>
  <c r="Z30" i="1" s="1"/>
  <c r="X31" i="1"/>
  <c r="Z31" i="1" s="1"/>
  <c r="X32" i="1"/>
  <c r="Z32" i="1" s="1"/>
  <c r="X33" i="1"/>
  <c r="Z33" i="1" s="1"/>
  <c r="X34" i="1"/>
  <c r="Z34" i="1" s="1"/>
  <c r="X35" i="1"/>
  <c r="X36" i="1"/>
  <c r="Z36" i="1" s="1"/>
  <c r="X37" i="1"/>
  <c r="Z37" i="1" s="1"/>
  <c r="X38" i="1"/>
  <c r="X39" i="1"/>
  <c r="X40" i="1"/>
  <c r="Z40" i="1" s="1"/>
  <c r="X41" i="1"/>
  <c r="Z41" i="1" s="1"/>
  <c r="X42" i="1"/>
  <c r="Z42" i="1" s="1"/>
  <c r="X43" i="1"/>
  <c r="Z43" i="1" s="1"/>
  <c r="X44" i="1"/>
  <c r="X45" i="1"/>
  <c r="X46" i="1"/>
  <c r="Z46" i="1" s="1"/>
  <c r="X47" i="1"/>
  <c r="Z47" i="1" s="1"/>
  <c r="X48" i="1"/>
  <c r="Z48" i="1" s="1"/>
  <c r="X49" i="1"/>
  <c r="Z49" i="1" s="1"/>
  <c r="X50" i="1"/>
  <c r="Z50" i="1" s="1"/>
  <c r="X51" i="1"/>
  <c r="X52" i="1"/>
  <c r="X53" i="1"/>
  <c r="Z53" i="1" s="1"/>
  <c r="X54" i="1"/>
  <c r="X55" i="1"/>
  <c r="X56" i="1"/>
  <c r="Z56" i="1" s="1"/>
  <c r="X57" i="1"/>
  <c r="Z57" i="1" s="1"/>
  <c r="X58" i="1"/>
  <c r="Z58" i="1" s="1"/>
  <c r="X59" i="1"/>
  <c r="X60" i="1"/>
  <c r="X61" i="1"/>
  <c r="Z61" i="1" s="1"/>
  <c r="X62" i="1"/>
  <c r="Z62" i="1" s="1"/>
  <c r="X63" i="1"/>
  <c r="Z63" i="1" s="1"/>
  <c r="X64" i="1"/>
  <c r="Z64" i="1" s="1"/>
  <c r="X65" i="1"/>
  <c r="Z65" i="1" s="1"/>
  <c r="X66" i="1"/>
  <c r="Z66" i="1" s="1"/>
  <c r="X67" i="1"/>
  <c r="X68" i="1"/>
  <c r="Z68" i="1" s="1"/>
  <c r="X69" i="1"/>
  <c r="Z69" i="1" s="1"/>
  <c r="X70" i="1"/>
  <c r="X71" i="1"/>
  <c r="X72" i="1"/>
  <c r="Z72" i="1" s="1"/>
  <c r="X73" i="1"/>
  <c r="Z73" i="1" s="1"/>
  <c r="X74" i="1"/>
  <c r="Z74" i="1" s="1"/>
  <c r="X75" i="1"/>
  <c r="Z75" i="1" s="1"/>
  <c r="X76" i="1"/>
  <c r="X77" i="1"/>
  <c r="X78" i="1"/>
  <c r="Z78" i="1" s="1"/>
  <c r="X79" i="1"/>
  <c r="Z79" i="1" s="1"/>
  <c r="X80" i="1"/>
  <c r="Z80" i="1" s="1"/>
  <c r="X81" i="1"/>
  <c r="Z81" i="1" s="1"/>
  <c r="X82" i="1"/>
  <c r="Z82" i="1" s="1"/>
  <c r="X83" i="1"/>
  <c r="X84" i="1"/>
  <c r="X85" i="1"/>
  <c r="Z85" i="1" s="1"/>
  <c r="X86" i="1"/>
  <c r="X87" i="1"/>
  <c r="X88" i="1"/>
  <c r="Z88" i="1" s="1"/>
  <c r="X89" i="1"/>
  <c r="Z89" i="1" s="1"/>
  <c r="X90" i="1"/>
  <c r="Z90" i="1" s="1"/>
  <c r="X91" i="1"/>
  <c r="X92" i="1"/>
  <c r="X93" i="1"/>
  <c r="Z93" i="1" s="1"/>
  <c r="X94" i="1"/>
  <c r="Z94" i="1" s="1"/>
  <c r="X95" i="1"/>
  <c r="Z95" i="1" s="1"/>
  <c r="X96" i="1"/>
  <c r="Z96" i="1" s="1"/>
  <c r="X97" i="1"/>
  <c r="Z97" i="1" s="1"/>
  <c r="X98" i="1"/>
  <c r="Z98" i="1" s="1"/>
  <c r="X99" i="1"/>
  <c r="X100" i="1"/>
  <c r="Z100" i="1" s="1"/>
  <c r="X101" i="1"/>
  <c r="Z101" i="1" s="1"/>
  <c r="X102" i="1"/>
  <c r="X103" i="1"/>
  <c r="X104" i="1"/>
  <c r="Z104" i="1" s="1"/>
  <c r="X105" i="1"/>
  <c r="Z105" i="1" s="1"/>
  <c r="X106" i="1"/>
  <c r="Z106" i="1" s="1"/>
  <c r="X107" i="1"/>
  <c r="Z107" i="1" s="1"/>
  <c r="X108" i="1"/>
  <c r="X109" i="1"/>
  <c r="X110" i="1"/>
  <c r="Z110" i="1" s="1"/>
  <c r="X111" i="1"/>
  <c r="Z111" i="1" s="1"/>
  <c r="X112" i="1"/>
  <c r="Z112" i="1" s="1"/>
  <c r="X113" i="1"/>
  <c r="Z113" i="1" s="1"/>
  <c r="X114" i="1"/>
  <c r="Z114" i="1" s="1"/>
  <c r="X115" i="1"/>
  <c r="X116" i="1"/>
  <c r="X117" i="1"/>
  <c r="Z117" i="1" s="1"/>
  <c r="X118" i="1"/>
  <c r="X119" i="1"/>
  <c r="X120" i="1"/>
  <c r="Z120" i="1" s="1"/>
  <c r="X121" i="1"/>
  <c r="Z121" i="1" s="1"/>
  <c r="X122" i="1"/>
  <c r="Z122" i="1" s="1"/>
  <c r="X123" i="1"/>
  <c r="X124" i="1"/>
  <c r="X125" i="1"/>
  <c r="Z125" i="1" s="1"/>
  <c r="X126" i="1"/>
  <c r="Z126" i="1" s="1"/>
  <c r="X127" i="1"/>
  <c r="Z127" i="1" s="1"/>
  <c r="X128" i="1"/>
  <c r="Z128" i="1" s="1"/>
  <c r="X129" i="1"/>
  <c r="Z129" i="1" s="1"/>
  <c r="X130" i="1"/>
  <c r="Z130" i="1" s="1"/>
  <c r="X131" i="1"/>
  <c r="X132" i="1"/>
  <c r="Z132" i="1" s="1"/>
  <c r="X133" i="1"/>
  <c r="Z133" i="1" s="1"/>
  <c r="X134" i="1"/>
  <c r="X135" i="1"/>
  <c r="X136" i="1"/>
  <c r="Z136" i="1" s="1"/>
  <c r="X137" i="1"/>
  <c r="Z137" i="1" s="1"/>
  <c r="X138" i="1"/>
  <c r="Z138" i="1" s="1"/>
  <c r="X139" i="1"/>
  <c r="Z139" i="1" s="1"/>
  <c r="X140" i="1"/>
  <c r="X141" i="1"/>
  <c r="X142" i="1"/>
  <c r="Z142" i="1" s="1"/>
  <c r="X143" i="1"/>
  <c r="Z143" i="1" s="1"/>
  <c r="X144" i="1"/>
  <c r="Z144" i="1" s="1"/>
  <c r="X145" i="1"/>
  <c r="Z145" i="1" s="1"/>
  <c r="X146" i="1"/>
  <c r="Z146" i="1" s="1"/>
  <c r="X147" i="1"/>
  <c r="X148" i="1"/>
  <c r="X149" i="1"/>
  <c r="Z149" i="1" s="1"/>
  <c r="X150" i="1"/>
  <c r="X151" i="1"/>
  <c r="X152" i="1"/>
  <c r="Z152" i="1" s="1"/>
  <c r="X153" i="1"/>
  <c r="Z153" i="1" s="1"/>
  <c r="X154" i="1"/>
  <c r="Z154" i="1" s="1"/>
  <c r="X155" i="1"/>
  <c r="X156" i="1"/>
  <c r="X157" i="1"/>
  <c r="Z157" i="1" s="1"/>
  <c r="X158" i="1"/>
  <c r="Z158" i="1" s="1"/>
  <c r="X159" i="1"/>
  <c r="Z159" i="1" s="1"/>
  <c r="X160" i="1"/>
  <c r="Z160" i="1" s="1"/>
  <c r="X161" i="1"/>
  <c r="Z161" i="1" s="1"/>
  <c r="X162" i="1"/>
  <c r="Z162" i="1" s="1"/>
  <c r="X163" i="1"/>
  <c r="X164" i="1"/>
  <c r="Z164" i="1" s="1"/>
  <c r="X165" i="1"/>
  <c r="Z165" i="1" s="1"/>
  <c r="X166" i="1"/>
  <c r="X167" i="1"/>
  <c r="X168" i="1"/>
  <c r="Z168" i="1" s="1"/>
  <c r="X169" i="1"/>
  <c r="Z169" i="1" s="1"/>
  <c r="X170" i="1"/>
  <c r="Z170" i="1" s="1"/>
  <c r="X171" i="1"/>
  <c r="Z171" i="1" s="1"/>
  <c r="X172" i="1"/>
  <c r="X173" i="1"/>
  <c r="X174" i="1"/>
  <c r="Z174" i="1" s="1"/>
  <c r="X175" i="1"/>
  <c r="Z175" i="1" s="1"/>
  <c r="X176" i="1"/>
  <c r="Z176" i="1" s="1"/>
  <c r="X177" i="1"/>
  <c r="Z177" i="1" s="1"/>
  <c r="X178" i="1"/>
  <c r="Z178" i="1" s="1"/>
  <c r="X179" i="1"/>
  <c r="X180" i="1"/>
  <c r="X181" i="1"/>
  <c r="Z181" i="1" s="1"/>
  <c r="X182" i="1"/>
  <c r="X183" i="1"/>
  <c r="X184" i="1"/>
  <c r="Z184" i="1" s="1"/>
  <c r="X185" i="1"/>
  <c r="Z185" i="1" s="1"/>
  <c r="X186" i="1"/>
  <c r="Z186" i="1" s="1"/>
  <c r="X187" i="1"/>
  <c r="X188" i="1"/>
  <c r="X189" i="1"/>
  <c r="Z189" i="1" s="1"/>
  <c r="X190" i="1"/>
  <c r="Z190" i="1" s="1"/>
  <c r="X191" i="1"/>
  <c r="Z191" i="1" s="1"/>
  <c r="X192" i="1"/>
  <c r="Z192" i="1" s="1"/>
  <c r="X193" i="1"/>
  <c r="Z193" i="1" s="1"/>
  <c r="X194" i="1"/>
  <c r="Z194" i="1" s="1"/>
  <c r="X195" i="1"/>
  <c r="X196" i="1"/>
  <c r="Z196" i="1" s="1"/>
  <c r="X197" i="1"/>
  <c r="Z197" i="1" s="1"/>
  <c r="X198" i="1"/>
  <c r="X199" i="1"/>
  <c r="X200" i="1"/>
  <c r="Z200" i="1" s="1"/>
  <c r="X201" i="1"/>
  <c r="Z201" i="1" s="1"/>
  <c r="X202" i="1"/>
  <c r="Z202" i="1" s="1"/>
  <c r="X203" i="1"/>
  <c r="Z203" i="1" s="1"/>
  <c r="X204" i="1"/>
  <c r="X205" i="1"/>
  <c r="X206" i="1"/>
  <c r="Z206" i="1" s="1"/>
  <c r="X207" i="1"/>
  <c r="Z207" i="1" s="1"/>
  <c r="X208" i="1"/>
  <c r="Z208" i="1" s="1"/>
  <c r="X209" i="1"/>
  <c r="Z209" i="1" s="1"/>
  <c r="X210" i="1"/>
  <c r="Z210" i="1" s="1"/>
  <c r="X211" i="1"/>
  <c r="X212" i="1"/>
  <c r="X213" i="1"/>
  <c r="Z213" i="1" s="1"/>
  <c r="X214" i="1"/>
  <c r="X215" i="1"/>
  <c r="X216" i="1"/>
  <c r="Z216" i="1" s="1"/>
  <c r="X217" i="1"/>
  <c r="Z217" i="1" s="1"/>
  <c r="X218" i="1"/>
  <c r="Z218" i="1" s="1"/>
  <c r="X219" i="1"/>
  <c r="X220" i="1"/>
  <c r="X221" i="1"/>
  <c r="Z221" i="1" s="1"/>
  <c r="X222" i="1"/>
  <c r="Z222" i="1" s="1"/>
  <c r="X223" i="1"/>
  <c r="Z223" i="1" s="1"/>
  <c r="X224" i="1"/>
  <c r="Z224" i="1" s="1"/>
  <c r="X225" i="1"/>
  <c r="Z225" i="1" s="1"/>
  <c r="X226" i="1"/>
  <c r="Z226" i="1" s="1"/>
  <c r="X227" i="1"/>
  <c r="X228" i="1"/>
  <c r="Z228" i="1" s="1"/>
  <c r="X229" i="1"/>
  <c r="Z229" i="1" s="1"/>
  <c r="X230" i="1"/>
  <c r="X231" i="1"/>
  <c r="X232" i="1"/>
  <c r="Z232" i="1" s="1"/>
  <c r="X233" i="1"/>
  <c r="Z233" i="1" s="1"/>
  <c r="X234" i="1"/>
  <c r="Z234" i="1" s="1"/>
  <c r="X235" i="1"/>
  <c r="Z235" i="1" s="1"/>
  <c r="X236" i="1"/>
  <c r="X237" i="1"/>
  <c r="X238" i="1"/>
  <c r="Z238" i="1" s="1"/>
  <c r="X239" i="1"/>
  <c r="Z239" i="1" s="1"/>
  <c r="X240" i="1"/>
  <c r="Z240" i="1" s="1"/>
  <c r="X241" i="1"/>
  <c r="Z241" i="1" s="1"/>
  <c r="X242" i="1"/>
  <c r="Z242" i="1" s="1"/>
  <c r="X243" i="1"/>
  <c r="X244" i="1"/>
  <c r="X245" i="1"/>
  <c r="Z245" i="1" s="1"/>
  <c r="X246" i="1"/>
  <c r="X247" i="1"/>
  <c r="X248" i="1"/>
  <c r="Z248" i="1" s="1"/>
  <c r="X249" i="1"/>
  <c r="Z249" i="1" s="1"/>
  <c r="X250" i="1"/>
  <c r="Z250" i="1" s="1"/>
  <c r="X251" i="1"/>
  <c r="X252" i="1"/>
  <c r="X253" i="1"/>
  <c r="Z253" i="1" s="1"/>
  <c r="X254" i="1"/>
  <c r="Z254" i="1" s="1"/>
  <c r="X255" i="1"/>
  <c r="Z255" i="1" s="1"/>
  <c r="X256" i="1"/>
  <c r="Z256" i="1" s="1"/>
  <c r="X257" i="1"/>
  <c r="Z257" i="1" s="1"/>
  <c r="X258" i="1"/>
  <c r="Z258" i="1" s="1"/>
  <c r="X259" i="1"/>
  <c r="X260" i="1"/>
  <c r="Z260" i="1" s="1"/>
  <c r="X261" i="1"/>
  <c r="Z261" i="1" s="1"/>
  <c r="X262" i="1"/>
  <c r="X263" i="1"/>
  <c r="X264" i="1"/>
  <c r="Z264" i="1" s="1"/>
  <c r="X265" i="1"/>
  <c r="Z265" i="1" s="1"/>
  <c r="X266" i="1"/>
  <c r="Z266" i="1" s="1"/>
  <c r="X267" i="1"/>
  <c r="Z267" i="1" s="1"/>
  <c r="X268" i="1"/>
  <c r="X269" i="1"/>
  <c r="X270" i="1"/>
  <c r="Z270" i="1" s="1"/>
  <c r="X271" i="1"/>
  <c r="Z271" i="1" s="1"/>
  <c r="X272" i="1"/>
  <c r="Z272" i="1" s="1"/>
  <c r="X273" i="1"/>
  <c r="Z273" i="1" s="1"/>
  <c r="X274" i="1"/>
  <c r="Z274" i="1" s="1"/>
  <c r="X275" i="1"/>
  <c r="X276" i="1"/>
  <c r="X277" i="1"/>
  <c r="Z277" i="1" s="1"/>
  <c r="X278" i="1"/>
  <c r="X279" i="1"/>
  <c r="X280" i="1"/>
  <c r="Z280" i="1" s="1"/>
  <c r="X281" i="1"/>
  <c r="Z281" i="1" s="1"/>
  <c r="X282" i="1"/>
  <c r="Z282" i="1" s="1"/>
  <c r="X283" i="1"/>
  <c r="X284" i="1"/>
  <c r="X285" i="1"/>
  <c r="Z285" i="1" s="1"/>
  <c r="X286" i="1"/>
  <c r="Z286" i="1" s="1"/>
  <c r="X287" i="1"/>
  <c r="Z287" i="1" s="1"/>
  <c r="X288" i="1"/>
  <c r="Z288" i="1" s="1"/>
  <c r="X289" i="1"/>
  <c r="Z289" i="1" s="1"/>
  <c r="X290" i="1"/>
  <c r="Z290" i="1" s="1"/>
  <c r="X291" i="1"/>
  <c r="X292" i="1"/>
  <c r="Z292" i="1" s="1"/>
  <c r="X293" i="1"/>
  <c r="Z293" i="1" s="1"/>
  <c r="X294" i="1"/>
  <c r="X295" i="1"/>
  <c r="X296" i="1"/>
  <c r="Z296" i="1" s="1"/>
  <c r="X297" i="1"/>
  <c r="Z297" i="1" s="1"/>
  <c r="X298" i="1"/>
  <c r="Z298" i="1" s="1"/>
  <c r="X299" i="1"/>
  <c r="Z299" i="1" s="1"/>
  <c r="X300" i="1"/>
  <c r="X301" i="1"/>
  <c r="X302" i="1"/>
  <c r="Z302" i="1" s="1"/>
  <c r="X303" i="1"/>
  <c r="Z303" i="1" s="1"/>
  <c r="X304" i="1"/>
  <c r="Z304" i="1" s="1"/>
  <c r="X305" i="1"/>
  <c r="Z305" i="1" s="1"/>
  <c r="X306" i="1"/>
  <c r="Z306" i="1" s="1"/>
  <c r="X307" i="1"/>
  <c r="X308" i="1"/>
  <c r="X309" i="1"/>
  <c r="Z309" i="1" s="1"/>
  <c r="X310" i="1"/>
  <c r="X311" i="1"/>
  <c r="X312" i="1"/>
  <c r="Z312" i="1" s="1"/>
  <c r="X313" i="1"/>
  <c r="Z313" i="1" s="1"/>
  <c r="X314" i="1"/>
  <c r="Z314" i="1" s="1"/>
  <c r="X315" i="1"/>
  <c r="X316" i="1"/>
  <c r="X317" i="1"/>
  <c r="Z317" i="1" s="1"/>
  <c r="X318" i="1"/>
  <c r="Z318" i="1" s="1"/>
  <c r="X319" i="1"/>
  <c r="Z319" i="1" s="1"/>
  <c r="X320" i="1"/>
  <c r="Z320" i="1" s="1"/>
  <c r="X321" i="1"/>
  <c r="Z321" i="1" s="1"/>
  <c r="X322" i="1"/>
  <c r="Z322" i="1" s="1"/>
  <c r="X323" i="1"/>
  <c r="X324" i="1"/>
  <c r="Z324" i="1" s="1"/>
  <c r="X325" i="1"/>
  <c r="Z325" i="1" s="1"/>
  <c r="X326" i="1"/>
  <c r="X327" i="1"/>
  <c r="X328" i="1"/>
  <c r="Z328" i="1" s="1"/>
  <c r="X329" i="1"/>
  <c r="Z329" i="1" s="1"/>
  <c r="X330" i="1"/>
  <c r="Z330" i="1" s="1"/>
  <c r="X331" i="1"/>
  <c r="Z331" i="1" s="1"/>
  <c r="X332" i="1"/>
  <c r="X333" i="1"/>
  <c r="X334" i="1"/>
  <c r="Z334" i="1" s="1"/>
  <c r="X335" i="1"/>
  <c r="Z335" i="1" s="1"/>
  <c r="X336" i="1"/>
  <c r="Z336" i="1" s="1"/>
  <c r="X337" i="1"/>
  <c r="Z337" i="1" s="1"/>
  <c r="X338" i="1"/>
  <c r="Z338" i="1" s="1"/>
  <c r="X339" i="1"/>
  <c r="X340" i="1"/>
  <c r="X341" i="1"/>
  <c r="Z341" i="1" s="1"/>
  <c r="X342" i="1"/>
  <c r="X343" i="1"/>
  <c r="X344" i="1"/>
  <c r="Z344" i="1" s="1"/>
  <c r="X345" i="1"/>
  <c r="Z345" i="1" s="1"/>
  <c r="X346" i="1"/>
  <c r="Z346" i="1" s="1"/>
  <c r="X347" i="1"/>
  <c r="X348" i="1"/>
  <c r="X349" i="1"/>
  <c r="Z349" i="1" s="1"/>
  <c r="X350" i="1"/>
  <c r="Z350" i="1" s="1"/>
  <c r="X351" i="1"/>
  <c r="Z351" i="1" s="1"/>
  <c r="X352" i="1"/>
  <c r="Z352" i="1" s="1"/>
  <c r="X353" i="1"/>
  <c r="Z353" i="1" s="1"/>
  <c r="X354" i="1"/>
  <c r="Z354" i="1" s="1"/>
  <c r="X355" i="1"/>
  <c r="X356" i="1"/>
  <c r="Z356" i="1" s="1"/>
  <c r="X357" i="1"/>
  <c r="Z357" i="1" s="1"/>
  <c r="X358" i="1"/>
  <c r="X359" i="1"/>
  <c r="X360" i="1"/>
  <c r="Z360" i="1" s="1"/>
  <c r="X361" i="1"/>
  <c r="Z361" i="1" s="1"/>
  <c r="X362" i="1"/>
  <c r="Z362" i="1" s="1"/>
  <c r="X363" i="1"/>
  <c r="Z363" i="1" s="1"/>
  <c r="X364" i="1"/>
  <c r="X365" i="1"/>
  <c r="X366" i="1"/>
  <c r="Z366" i="1" s="1"/>
  <c r="X367" i="1"/>
  <c r="Z367" i="1" s="1"/>
  <c r="X368" i="1"/>
  <c r="Z368" i="1" s="1"/>
  <c r="X369" i="1"/>
  <c r="Z369" i="1" s="1"/>
  <c r="X370" i="1"/>
  <c r="Z370" i="1" s="1"/>
  <c r="X371" i="1"/>
  <c r="X372" i="1"/>
  <c r="X373" i="1"/>
  <c r="Z373" i="1" s="1"/>
  <c r="X374" i="1"/>
  <c r="X375" i="1"/>
  <c r="X376" i="1"/>
  <c r="Z376" i="1" s="1"/>
  <c r="X377" i="1"/>
  <c r="Z377" i="1" s="1"/>
  <c r="X378" i="1"/>
  <c r="Z378" i="1" s="1"/>
  <c r="X379" i="1"/>
  <c r="X380" i="1"/>
  <c r="X381" i="1"/>
  <c r="Z381" i="1" s="1"/>
  <c r="X382" i="1"/>
  <c r="Z382" i="1" s="1"/>
  <c r="X383" i="1"/>
  <c r="Z383" i="1" s="1"/>
  <c r="X384" i="1"/>
  <c r="Z384" i="1" s="1"/>
  <c r="X385" i="1"/>
  <c r="Z385" i="1" s="1"/>
  <c r="X386" i="1"/>
  <c r="Z386" i="1" s="1"/>
  <c r="X387" i="1"/>
  <c r="X388" i="1"/>
  <c r="Z388" i="1" s="1"/>
  <c r="X389" i="1"/>
  <c r="Z389" i="1" s="1"/>
  <c r="X390" i="1"/>
  <c r="X391" i="1"/>
  <c r="X392" i="1"/>
  <c r="Z392" i="1" s="1"/>
  <c r="X393" i="1"/>
  <c r="Z393" i="1" s="1"/>
  <c r="X394" i="1"/>
  <c r="Z394" i="1" s="1"/>
  <c r="X395" i="1"/>
  <c r="Z395" i="1" s="1"/>
  <c r="X396" i="1"/>
  <c r="X397" i="1"/>
  <c r="X398" i="1"/>
  <c r="Z398" i="1" s="1"/>
  <c r="X399" i="1"/>
  <c r="Z399" i="1" s="1"/>
  <c r="X400" i="1"/>
  <c r="Z400" i="1" s="1"/>
  <c r="X401" i="1"/>
  <c r="Z401" i="1" s="1"/>
  <c r="X402" i="1"/>
  <c r="Z402" i="1" s="1"/>
  <c r="X403" i="1"/>
  <c r="X404" i="1"/>
  <c r="X405" i="1"/>
  <c r="Z405" i="1" s="1"/>
  <c r="X406" i="1"/>
  <c r="X407" i="1"/>
  <c r="X408" i="1"/>
  <c r="Z408" i="1" s="1"/>
  <c r="X409" i="1"/>
  <c r="Z409" i="1" s="1"/>
  <c r="X410" i="1"/>
  <c r="Z410" i="1" s="1"/>
  <c r="X411" i="1"/>
  <c r="X412" i="1"/>
  <c r="X413" i="1"/>
  <c r="Z413" i="1" s="1"/>
  <c r="X414" i="1"/>
  <c r="Z414" i="1" s="1"/>
  <c r="X415" i="1"/>
  <c r="Z415" i="1" s="1"/>
  <c r="X416" i="1"/>
  <c r="Z416" i="1" s="1"/>
  <c r="X417" i="1"/>
  <c r="Z417" i="1" s="1"/>
  <c r="X418" i="1"/>
  <c r="Z418" i="1" s="1"/>
  <c r="X419" i="1"/>
  <c r="X420" i="1"/>
  <c r="Z420" i="1" s="1"/>
  <c r="X421" i="1"/>
  <c r="Z421" i="1" s="1"/>
  <c r="X422" i="1"/>
  <c r="X423" i="1"/>
  <c r="X424" i="1"/>
  <c r="Z424" i="1" s="1"/>
  <c r="X425" i="1"/>
  <c r="Z425" i="1" s="1"/>
  <c r="X426" i="1"/>
  <c r="Z426" i="1" s="1"/>
  <c r="X427" i="1"/>
  <c r="Z427" i="1" s="1"/>
  <c r="X428" i="1"/>
  <c r="X429" i="1"/>
  <c r="X430" i="1"/>
  <c r="Z430" i="1" s="1"/>
  <c r="X431" i="1"/>
  <c r="Z431" i="1" s="1"/>
  <c r="X432" i="1"/>
  <c r="Z432" i="1" s="1"/>
  <c r="X433" i="1"/>
  <c r="Z433" i="1" s="1"/>
  <c r="X434" i="1"/>
  <c r="Z434" i="1" s="1"/>
  <c r="X435" i="1"/>
  <c r="X436" i="1"/>
  <c r="X437" i="1"/>
  <c r="Z437" i="1" s="1"/>
  <c r="X438" i="1"/>
  <c r="X439" i="1"/>
  <c r="X440" i="1"/>
  <c r="Z440" i="1" s="1"/>
  <c r="X441" i="1"/>
  <c r="Z441" i="1" s="1"/>
  <c r="X442" i="1"/>
  <c r="Z442" i="1" s="1"/>
  <c r="X443" i="1"/>
  <c r="X444" i="1"/>
  <c r="X445" i="1"/>
  <c r="Z445" i="1" s="1"/>
  <c r="X446" i="1"/>
  <c r="Z446" i="1" s="1"/>
  <c r="X447" i="1"/>
  <c r="Z447" i="1" s="1"/>
  <c r="X448" i="1"/>
  <c r="Z448" i="1" s="1"/>
  <c r="X449" i="1"/>
  <c r="Z449" i="1" s="1"/>
  <c r="X450" i="1"/>
  <c r="Z450" i="1" s="1"/>
  <c r="X451" i="1"/>
  <c r="X452" i="1"/>
  <c r="Z452" i="1" s="1"/>
  <c r="X453" i="1"/>
  <c r="Z453" i="1" s="1"/>
  <c r="X454" i="1"/>
  <c r="X455" i="1"/>
  <c r="X456" i="1"/>
  <c r="Z456" i="1" s="1"/>
  <c r="X457" i="1"/>
  <c r="Z457" i="1" s="1"/>
  <c r="X458" i="1"/>
  <c r="Z458" i="1" s="1"/>
  <c r="X459" i="1"/>
  <c r="Z459" i="1" s="1"/>
  <c r="X460" i="1"/>
  <c r="X461" i="1"/>
  <c r="X462" i="1"/>
  <c r="Z462" i="1" s="1"/>
  <c r="X463" i="1"/>
  <c r="Z463" i="1" s="1"/>
  <c r="X464" i="1"/>
  <c r="Z464" i="1" s="1"/>
  <c r="X465" i="1"/>
  <c r="Z465" i="1" s="1"/>
  <c r="X466" i="1"/>
  <c r="Z466" i="1" s="1"/>
  <c r="X467" i="1"/>
  <c r="X468" i="1"/>
  <c r="X469" i="1"/>
  <c r="Z469" i="1" s="1"/>
  <c r="X470" i="1"/>
  <c r="X471" i="1"/>
  <c r="X472" i="1"/>
  <c r="Z472" i="1" s="1"/>
  <c r="X473" i="1"/>
  <c r="Z473" i="1" s="1"/>
  <c r="X474" i="1"/>
  <c r="Z474" i="1" s="1"/>
  <c r="X475" i="1"/>
  <c r="X476" i="1"/>
  <c r="X477" i="1"/>
  <c r="Z477" i="1" s="1"/>
  <c r="X478" i="1"/>
  <c r="Z478" i="1" s="1"/>
  <c r="X479" i="1"/>
  <c r="Z479" i="1" s="1"/>
  <c r="X480" i="1"/>
  <c r="Z480" i="1" s="1"/>
  <c r="X481" i="1"/>
  <c r="Z481" i="1" s="1"/>
  <c r="X482" i="1"/>
  <c r="Z482" i="1" s="1"/>
  <c r="X483" i="1"/>
  <c r="X484" i="1"/>
  <c r="Z484" i="1" s="1"/>
  <c r="X485" i="1"/>
  <c r="Z485" i="1" s="1"/>
  <c r="X486" i="1"/>
  <c r="X487" i="1"/>
  <c r="X488" i="1"/>
  <c r="Z488" i="1" s="1"/>
  <c r="X489" i="1"/>
  <c r="Z489" i="1" s="1"/>
  <c r="X490" i="1"/>
  <c r="Z490" i="1" s="1"/>
  <c r="X491" i="1"/>
  <c r="Z491" i="1" s="1"/>
  <c r="X492" i="1"/>
  <c r="X493" i="1"/>
  <c r="X494" i="1"/>
  <c r="Z494" i="1" s="1"/>
  <c r="X495" i="1"/>
  <c r="Z495" i="1" s="1"/>
  <c r="X496" i="1"/>
  <c r="Z496" i="1" s="1"/>
  <c r="X497" i="1"/>
  <c r="Z497" i="1" s="1"/>
  <c r="X498" i="1"/>
  <c r="Z498" i="1" s="1"/>
  <c r="X499" i="1"/>
  <c r="X500" i="1"/>
  <c r="X501" i="1"/>
  <c r="Z501" i="1" s="1"/>
  <c r="W3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X2" i="1"/>
  <c r="W2" i="1"/>
  <c r="M3" i="1" l="1" a="1"/>
  <c r="M3" i="1" s="1"/>
  <c r="N3" i="1" s="1"/>
  <c r="O3" i="1" s="1" a="1"/>
  <c r="O3" i="1" s="1"/>
  <c r="P3" i="1" s="1" a="1"/>
  <c r="P3" i="1" s="1"/>
  <c r="M4" i="1" a="1"/>
  <c r="M4" i="1" s="1"/>
  <c r="N4" i="1" s="1"/>
  <c r="O4" i="1" s="1" a="1"/>
  <c r="O4" i="1" s="1"/>
  <c r="P4" i="1" s="1" a="1"/>
  <c r="P4" i="1" s="1"/>
  <c r="M5" i="1" a="1"/>
  <c r="M5" i="1" s="1"/>
  <c r="N5" i="1" s="1"/>
  <c r="O5" i="1" s="1" a="1"/>
  <c r="O5" i="1" s="1"/>
  <c r="P5" i="1" s="1" a="1"/>
  <c r="P5" i="1" s="1"/>
  <c r="M6" i="1" a="1"/>
  <c r="M6" i="1" s="1"/>
  <c r="N6" i="1" s="1"/>
  <c r="O6" i="1" s="1" a="1"/>
  <c r="O6" i="1" s="1"/>
  <c r="P6" i="1" s="1" a="1"/>
  <c r="P6" i="1" s="1"/>
  <c r="M7" i="1" a="1"/>
  <c r="M7" i="1" s="1"/>
  <c r="N7" i="1" s="1"/>
  <c r="O7" i="1" s="1" a="1"/>
  <c r="O7" i="1" s="1"/>
  <c r="P7" i="1" s="1" a="1"/>
  <c r="P7" i="1" s="1"/>
  <c r="M8" i="1" a="1"/>
  <c r="M8" i="1" s="1"/>
  <c r="N8" i="1" s="1"/>
  <c r="O8" i="1" s="1" a="1"/>
  <c r="O8" i="1" s="1"/>
  <c r="P8" i="1" s="1" a="1"/>
  <c r="P8" i="1" s="1"/>
  <c r="M9" i="1" a="1"/>
  <c r="M9" i="1" s="1"/>
  <c r="N9" i="1" s="1"/>
  <c r="O9" i="1" s="1" a="1"/>
  <c r="O9" i="1" s="1"/>
  <c r="P9" i="1" s="1" a="1"/>
  <c r="P9" i="1" s="1"/>
  <c r="M10" i="1" a="1"/>
  <c r="M10" i="1" s="1"/>
  <c r="N10" i="1" s="1"/>
  <c r="O10" i="1" s="1" a="1"/>
  <c r="O10" i="1" s="1"/>
  <c r="P10" i="1" s="1" a="1"/>
  <c r="P10" i="1" s="1"/>
  <c r="M11" i="1" a="1"/>
  <c r="M11" i="1" s="1"/>
  <c r="N11" i="1" s="1"/>
  <c r="O11" i="1" s="1" a="1"/>
  <c r="O11" i="1" s="1"/>
  <c r="P11" i="1" s="1" a="1"/>
  <c r="P11" i="1" s="1"/>
  <c r="M12" i="1" a="1"/>
  <c r="M12" i="1" s="1"/>
  <c r="N12" i="1" s="1"/>
  <c r="O12" i="1" s="1" a="1"/>
  <c r="O12" i="1" s="1"/>
  <c r="P12" i="1" s="1" a="1"/>
  <c r="P12" i="1" s="1"/>
  <c r="M13" i="1" a="1"/>
  <c r="M13" i="1" s="1"/>
  <c r="N13" i="1" s="1"/>
  <c r="O13" i="1" s="1" a="1"/>
  <c r="O13" i="1" s="1"/>
  <c r="P13" i="1" s="1" a="1"/>
  <c r="P13" i="1" s="1"/>
  <c r="M14" i="1" a="1"/>
  <c r="M14" i="1" s="1"/>
  <c r="N14" i="1" s="1"/>
  <c r="O14" i="1" s="1" a="1"/>
  <c r="O14" i="1" s="1"/>
  <c r="P14" i="1" s="1" a="1"/>
  <c r="P14" i="1" s="1"/>
  <c r="M15" i="1" a="1"/>
  <c r="M15" i="1" s="1"/>
  <c r="N15" i="1" s="1"/>
  <c r="O15" i="1" s="1" a="1"/>
  <c r="O15" i="1" s="1"/>
  <c r="P15" i="1" s="1" a="1"/>
  <c r="P15" i="1" s="1"/>
  <c r="M16" i="1" a="1"/>
  <c r="M16" i="1" s="1"/>
  <c r="N16" i="1" s="1"/>
  <c r="O16" i="1" s="1" a="1"/>
  <c r="O16" i="1" s="1"/>
  <c r="P16" i="1" s="1" a="1"/>
  <c r="P16" i="1" s="1"/>
  <c r="M17" i="1" a="1"/>
  <c r="M17" i="1" s="1"/>
  <c r="N17" i="1" s="1"/>
  <c r="O17" i="1" s="1" a="1"/>
  <c r="O17" i="1" s="1"/>
  <c r="P17" i="1" s="1" a="1"/>
  <c r="P17" i="1" s="1"/>
  <c r="M18" i="1" a="1"/>
  <c r="M18" i="1" s="1"/>
  <c r="N18" i="1" s="1"/>
  <c r="O18" i="1" s="1" a="1"/>
  <c r="O18" i="1" s="1"/>
  <c r="P18" i="1" s="1" a="1"/>
  <c r="P18" i="1" s="1"/>
  <c r="M19" i="1" a="1"/>
  <c r="M19" i="1" s="1"/>
  <c r="N19" i="1" s="1"/>
  <c r="O19" i="1" s="1" a="1"/>
  <c r="O19" i="1" s="1"/>
  <c r="P19" i="1" s="1" a="1"/>
  <c r="P19" i="1" s="1"/>
  <c r="M20" i="1" a="1"/>
  <c r="M20" i="1" s="1"/>
  <c r="N20" i="1" s="1"/>
  <c r="O20" i="1" s="1" a="1"/>
  <c r="O20" i="1" s="1"/>
  <c r="P20" i="1" s="1" a="1"/>
  <c r="P20" i="1" s="1"/>
  <c r="M21" i="1" a="1"/>
  <c r="M21" i="1" s="1"/>
  <c r="N21" i="1" s="1"/>
  <c r="O21" i="1" s="1" a="1"/>
  <c r="O21" i="1" s="1"/>
  <c r="P21" i="1" s="1" a="1"/>
  <c r="P21" i="1" s="1"/>
  <c r="M22" i="1" a="1"/>
  <c r="M22" i="1" s="1"/>
  <c r="N22" i="1" s="1"/>
  <c r="O22" i="1" s="1" a="1"/>
  <c r="O22" i="1" s="1"/>
  <c r="P22" i="1" s="1" a="1"/>
  <c r="P22" i="1" s="1"/>
  <c r="M23" i="1" a="1"/>
  <c r="M23" i="1" s="1"/>
  <c r="N23" i="1" s="1"/>
  <c r="O23" i="1" s="1" a="1"/>
  <c r="O23" i="1" s="1"/>
  <c r="P23" i="1" s="1" a="1"/>
  <c r="P23" i="1" s="1"/>
  <c r="M24" i="1" a="1"/>
  <c r="M24" i="1" s="1"/>
  <c r="N24" i="1" s="1"/>
  <c r="O24" i="1" s="1" a="1"/>
  <c r="O24" i="1" s="1"/>
  <c r="P24" i="1" s="1" a="1"/>
  <c r="P24" i="1" s="1"/>
  <c r="M25" i="1" a="1"/>
  <c r="M25" i="1" s="1"/>
  <c r="N25" i="1" s="1"/>
  <c r="O25" i="1" s="1" a="1"/>
  <c r="O25" i="1" s="1"/>
  <c r="P25" i="1" s="1" a="1"/>
  <c r="P25" i="1" s="1"/>
  <c r="M26" i="1" a="1"/>
  <c r="M26" i="1" s="1"/>
  <c r="N26" i="1" s="1"/>
  <c r="O26" i="1" s="1" a="1"/>
  <c r="O26" i="1" s="1"/>
  <c r="P26" i="1" s="1" a="1"/>
  <c r="P26" i="1" s="1"/>
  <c r="M27" i="1" a="1"/>
  <c r="M27" i="1" s="1"/>
  <c r="N27" i="1" s="1"/>
  <c r="O27" i="1" s="1" a="1"/>
  <c r="O27" i="1" s="1"/>
  <c r="P27" i="1" s="1" a="1"/>
  <c r="P27" i="1" s="1"/>
  <c r="M28" i="1" a="1"/>
  <c r="M28" i="1" s="1"/>
  <c r="N28" i="1" s="1"/>
  <c r="O28" i="1" s="1" a="1"/>
  <c r="O28" i="1" s="1"/>
  <c r="P28" i="1" s="1" a="1"/>
  <c r="P28" i="1" s="1"/>
  <c r="M29" i="1" a="1"/>
  <c r="M29" i="1" s="1"/>
  <c r="N29" i="1" s="1"/>
  <c r="O29" i="1" s="1" a="1"/>
  <c r="O29" i="1" s="1"/>
  <c r="P29" i="1" s="1" a="1"/>
  <c r="P29" i="1" s="1"/>
  <c r="M30" i="1" a="1"/>
  <c r="M30" i="1" s="1"/>
  <c r="N30" i="1" s="1"/>
  <c r="O30" i="1" s="1" a="1"/>
  <c r="O30" i="1" s="1"/>
  <c r="P30" i="1" s="1" a="1"/>
  <c r="P30" i="1" s="1"/>
  <c r="M31" i="1" a="1"/>
  <c r="M31" i="1" s="1"/>
  <c r="N31" i="1" s="1"/>
  <c r="O31" i="1" s="1" a="1"/>
  <c r="O31" i="1" s="1"/>
  <c r="P31" i="1" s="1" a="1"/>
  <c r="P31" i="1" s="1"/>
  <c r="M32" i="1" a="1"/>
  <c r="M32" i="1" s="1"/>
  <c r="N32" i="1" s="1"/>
  <c r="O32" i="1" s="1" a="1"/>
  <c r="O32" i="1" s="1"/>
  <c r="P32" i="1" s="1" a="1"/>
  <c r="P32" i="1" s="1"/>
  <c r="M33" i="1" a="1"/>
  <c r="M33" i="1" s="1"/>
  <c r="N33" i="1" s="1"/>
  <c r="O33" i="1" s="1" a="1"/>
  <c r="O33" i="1" s="1"/>
  <c r="P33" i="1" s="1" a="1"/>
  <c r="P33" i="1" s="1"/>
  <c r="M34" i="1" a="1"/>
  <c r="M34" i="1" s="1"/>
  <c r="N34" i="1" s="1"/>
  <c r="O34" i="1" s="1" a="1"/>
  <c r="O34" i="1" s="1"/>
  <c r="P34" i="1" s="1" a="1"/>
  <c r="P34" i="1" s="1"/>
  <c r="M35" i="1" a="1"/>
  <c r="M35" i="1" s="1"/>
  <c r="N35" i="1" s="1"/>
  <c r="O35" i="1" s="1" a="1"/>
  <c r="O35" i="1" s="1"/>
  <c r="P35" i="1" s="1" a="1"/>
  <c r="P35" i="1" s="1"/>
  <c r="M36" i="1" a="1"/>
  <c r="M36" i="1" s="1"/>
  <c r="N36" i="1" s="1"/>
  <c r="O36" i="1" s="1" a="1"/>
  <c r="O36" i="1" s="1"/>
  <c r="P36" i="1" s="1" a="1"/>
  <c r="P36" i="1" s="1"/>
  <c r="M37" i="1" a="1"/>
  <c r="M37" i="1" s="1"/>
  <c r="N37" i="1" s="1"/>
  <c r="O37" i="1" s="1" a="1"/>
  <c r="O37" i="1" s="1"/>
  <c r="P37" i="1" s="1" a="1"/>
  <c r="P37" i="1" s="1"/>
  <c r="M38" i="1" a="1"/>
  <c r="M38" i="1" s="1"/>
  <c r="N38" i="1" s="1"/>
  <c r="O38" i="1" s="1" a="1"/>
  <c r="O38" i="1" s="1"/>
  <c r="P38" i="1" s="1" a="1"/>
  <c r="P38" i="1" s="1"/>
  <c r="M39" i="1" a="1"/>
  <c r="M39" i="1" s="1"/>
  <c r="N39" i="1" s="1"/>
  <c r="O39" i="1" s="1" a="1"/>
  <c r="O39" i="1" s="1"/>
  <c r="P39" i="1" s="1" a="1"/>
  <c r="P39" i="1" s="1"/>
  <c r="M40" i="1" a="1"/>
  <c r="M40" i="1" s="1"/>
  <c r="N40" i="1" s="1"/>
  <c r="O40" i="1" s="1" a="1"/>
  <c r="O40" i="1" s="1"/>
  <c r="P40" i="1" s="1" a="1"/>
  <c r="P40" i="1" s="1"/>
  <c r="M41" i="1" a="1"/>
  <c r="M41" i="1" s="1"/>
  <c r="N41" i="1" s="1"/>
  <c r="O41" i="1" s="1" a="1"/>
  <c r="O41" i="1" s="1"/>
  <c r="P41" i="1" s="1" a="1"/>
  <c r="P41" i="1" s="1"/>
  <c r="M42" i="1" a="1"/>
  <c r="M42" i="1" s="1"/>
  <c r="N42" i="1" s="1"/>
  <c r="O42" i="1" s="1" a="1"/>
  <c r="O42" i="1" s="1"/>
  <c r="P42" i="1" s="1" a="1"/>
  <c r="P42" i="1" s="1"/>
  <c r="M43" i="1" a="1"/>
  <c r="M43" i="1" s="1"/>
  <c r="N43" i="1" s="1"/>
  <c r="O43" i="1" s="1" a="1"/>
  <c r="O43" i="1" s="1"/>
  <c r="P43" i="1" s="1" a="1"/>
  <c r="P43" i="1" s="1"/>
  <c r="M44" i="1" a="1"/>
  <c r="M44" i="1" s="1"/>
  <c r="N44" i="1" s="1"/>
  <c r="O44" i="1" s="1" a="1"/>
  <c r="O44" i="1" s="1"/>
  <c r="P44" i="1" s="1" a="1"/>
  <c r="P44" i="1" s="1"/>
  <c r="M45" i="1" a="1"/>
  <c r="M45" i="1" s="1"/>
  <c r="N45" i="1" s="1"/>
  <c r="O45" i="1" s="1" a="1"/>
  <c r="O45" i="1" s="1"/>
  <c r="P45" i="1" s="1" a="1"/>
  <c r="P45" i="1" s="1"/>
  <c r="M46" i="1" a="1"/>
  <c r="M46" i="1" s="1"/>
  <c r="N46" i="1" s="1"/>
  <c r="O46" i="1" s="1" a="1"/>
  <c r="O46" i="1" s="1"/>
  <c r="P46" i="1" s="1" a="1"/>
  <c r="P46" i="1" s="1"/>
  <c r="M47" i="1" a="1"/>
  <c r="M47" i="1" s="1"/>
  <c r="N47" i="1" s="1"/>
  <c r="O47" i="1" s="1" a="1"/>
  <c r="O47" i="1" s="1"/>
  <c r="P47" i="1" s="1" a="1"/>
  <c r="P47" i="1" s="1"/>
  <c r="M48" i="1" a="1"/>
  <c r="M48" i="1" s="1"/>
  <c r="N48" i="1" s="1"/>
  <c r="O48" i="1" s="1" a="1"/>
  <c r="O48" i="1" s="1"/>
  <c r="P48" i="1" s="1" a="1"/>
  <c r="P48" i="1" s="1"/>
  <c r="M49" i="1" a="1"/>
  <c r="M49" i="1" s="1"/>
  <c r="N49" i="1" s="1"/>
  <c r="O49" i="1" s="1" a="1"/>
  <c r="O49" i="1" s="1"/>
  <c r="P49" i="1" s="1" a="1"/>
  <c r="P49" i="1" s="1"/>
  <c r="M50" i="1" a="1"/>
  <c r="M50" i="1" s="1"/>
  <c r="N50" i="1" s="1"/>
  <c r="O50" i="1" s="1" a="1"/>
  <c r="O50" i="1" s="1"/>
  <c r="P50" i="1" s="1" a="1"/>
  <c r="P50" i="1" s="1"/>
  <c r="M51" i="1" a="1"/>
  <c r="M51" i="1" s="1"/>
  <c r="N51" i="1" s="1"/>
  <c r="O51" i="1" s="1" a="1"/>
  <c r="O51" i="1" s="1"/>
  <c r="P51" i="1" s="1" a="1"/>
  <c r="P51" i="1" s="1"/>
  <c r="M52" i="1" a="1"/>
  <c r="M52" i="1" s="1"/>
  <c r="N52" i="1" s="1"/>
  <c r="O52" i="1" s="1" a="1"/>
  <c r="O52" i="1" s="1"/>
  <c r="P52" i="1" s="1" a="1"/>
  <c r="P52" i="1" s="1"/>
  <c r="M53" i="1" a="1"/>
  <c r="M53" i="1" s="1"/>
  <c r="N53" i="1" s="1"/>
  <c r="O53" i="1" s="1" a="1"/>
  <c r="O53" i="1" s="1"/>
  <c r="P53" i="1" s="1" a="1"/>
  <c r="P53" i="1" s="1"/>
  <c r="M54" i="1" a="1"/>
  <c r="M54" i="1" s="1"/>
  <c r="N54" i="1" s="1"/>
  <c r="O54" i="1" s="1" a="1"/>
  <c r="O54" i="1" s="1"/>
  <c r="P54" i="1" s="1" a="1"/>
  <c r="P54" i="1" s="1"/>
  <c r="M55" i="1" a="1"/>
  <c r="M55" i="1" s="1"/>
  <c r="N55" i="1" s="1"/>
  <c r="O55" i="1" s="1" a="1"/>
  <c r="O55" i="1" s="1"/>
  <c r="P55" i="1" s="1" a="1"/>
  <c r="P55" i="1" s="1"/>
  <c r="M56" i="1" a="1"/>
  <c r="M56" i="1" s="1"/>
  <c r="N56" i="1" s="1"/>
  <c r="O56" i="1" s="1" a="1"/>
  <c r="O56" i="1" s="1"/>
  <c r="P56" i="1" s="1" a="1"/>
  <c r="P56" i="1" s="1"/>
  <c r="M57" i="1" a="1"/>
  <c r="M57" i="1" s="1"/>
  <c r="N57" i="1" s="1"/>
  <c r="O57" i="1" s="1" a="1"/>
  <c r="O57" i="1" s="1"/>
  <c r="P57" i="1" s="1" a="1"/>
  <c r="P57" i="1" s="1"/>
  <c r="M58" i="1" a="1"/>
  <c r="M58" i="1" s="1"/>
  <c r="N58" i="1" s="1"/>
  <c r="O58" i="1" s="1" a="1"/>
  <c r="O58" i="1" s="1"/>
  <c r="P58" i="1" s="1" a="1"/>
  <c r="P58" i="1" s="1"/>
  <c r="M59" i="1" a="1"/>
  <c r="M59" i="1" s="1"/>
  <c r="N59" i="1" s="1"/>
  <c r="O59" i="1" s="1" a="1"/>
  <c r="O59" i="1" s="1"/>
  <c r="P59" i="1" s="1" a="1"/>
  <c r="P59" i="1" s="1"/>
  <c r="M60" i="1" a="1"/>
  <c r="M60" i="1" s="1"/>
  <c r="N60" i="1" s="1"/>
  <c r="O60" i="1" s="1" a="1"/>
  <c r="O60" i="1" s="1"/>
  <c r="P60" i="1" s="1" a="1"/>
  <c r="P60" i="1" s="1"/>
  <c r="M61" i="1" a="1"/>
  <c r="M61" i="1" s="1"/>
  <c r="N61" i="1" s="1"/>
  <c r="O61" i="1" s="1" a="1"/>
  <c r="O61" i="1" s="1"/>
  <c r="P61" i="1" s="1" a="1"/>
  <c r="P61" i="1" s="1"/>
  <c r="M62" i="1" a="1"/>
  <c r="M62" i="1" s="1"/>
  <c r="N62" i="1" s="1"/>
  <c r="O62" i="1" s="1" a="1"/>
  <c r="O62" i="1" s="1"/>
  <c r="P62" i="1" s="1" a="1"/>
  <c r="P62" i="1" s="1"/>
  <c r="M63" i="1" a="1"/>
  <c r="M63" i="1" s="1"/>
  <c r="N63" i="1" s="1"/>
  <c r="O63" i="1" s="1" a="1"/>
  <c r="O63" i="1" s="1"/>
  <c r="P63" i="1" s="1" a="1"/>
  <c r="P63" i="1" s="1"/>
  <c r="M64" i="1" a="1"/>
  <c r="M64" i="1" s="1"/>
  <c r="N64" i="1" s="1"/>
  <c r="O64" i="1" s="1" a="1"/>
  <c r="O64" i="1" s="1"/>
  <c r="P64" i="1" s="1" a="1"/>
  <c r="P64" i="1" s="1"/>
  <c r="M65" i="1" a="1"/>
  <c r="M65" i="1" s="1"/>
  <c r="N65" i="1" s="1"/>
  <c r="O65" i="1" s="1" a="1"/>
  <c r="O65" i="1" s="1"/>
  <c r="P65" i="1" s="1" a="1"/>
  <c r="P65" i="1" s="1"/>
  <c r="M66" i="1" a="1"/>
  <c r="M66" i="1" s="1"/>
  <c r="N66" i="1" s="1"/>
  <c r="O66" i="1" s="1" a="1"/>
  <c r="O66" i="1" s="1"/>
  <c r="P66" i="1" s="1" a="1"/>
  <c r="P66" i="1" s="1"/>
  <c r="M67" i="1" a="1"/>
  <c r="M67" i="1" s="1"/>
  <c r="N67" i="1" s="1"/>
  <c r="O67" i="1" s="1" a="1"/>
  <c r="O67" i="1" s="1"/>
  <c r="P67" i="1" s="1" a="1"/>
  <c r="P67" i="1" s="1"/>
  <c r="M68" i="1" a="1"/>
  <c r="M68" i="1" s="1"/>
  <c r="N68" i="1" s="1"/>
  <c r="O68" i="1" s="1" a="1"/>
  <c r="O68" i="1" s="1"/>
  <c r="P68" i="1" s="1" a="1"/>
  <c r="P68" i="1" s="1"/>
  <c r="M69" i="1" a="1"/>
  <c r="M69" i="1" s="1"/>
  <c r="N69" i="1" s="1"/>
  <c r="O69" i="1" s="1" a="1"/>
  <c r="O69" i="1" s="1"/>
  <c r="P69" i="1" s="1" a="1"/>
  <c r="P69" i="1" s="1"/>
  <c r="M70" i="1" a="1"/>
  <c r="M70" i="1" s="1"/>
  <c r="N70" i="1" s="1"/>
  <c r="O70" i="1" s="1" a="1"/>
  <c r="O70" i="1" s="1"/>
  <c r="P70" i="1" s="1" a="1"/>
  <c r="P70" i="1" s="1"/>
  <c r="M71" i="1" a="1"/>
  <c r="M71" i="1" s="1"/>
  <c r="N71" i="1" s="1"/>
  <c r="O71" i="1" s="1" a="1"/>
  <c r="O71" i="1" s="1"/>
  <c r="P71" i="1" s="1" a="1"/>
  <c r="P71" i="1" s="1"/>
  <c r="M72" i="1" a="1"/>
  <c r="M72" i="1" s="1"/>
  <c r="N72" i="1" s="1"/>
  <c r="O72" i="1" s="1" a="1"/>
  <c r="O72" i="1" s="1"/>
  <c r="P72" i="1" s="1" a="1"/>
  <c r="P72" i="1" s="1"/>
  <c r="M73" i="1" a="1"/>
  <c r="M73" i="1" s="1"/>
  <c r="N73" i="1" s="1"/>
  <c r="O73" i="1" s="1" a="1"/>
  <c r="O73" i="1" s="1"/>
  <c r="P73" i="1" s="1" a="1"/>
  <c r="P73" i="1" s="1"/>
  <c r="M74" i="1" a="1"/>
  <c r="M74" i="1" s="1"/>
  <c r="N74" i="1" s="1"/>
  <c r="O74" i="1" s="1" a="1"/>
  <c r="O74" i="1" s="1"/>
  <c r="P74" i="1" s="1" a="1"/>
  <c r="P74" i="1" s="1"/>
  <c r="M75" i="1" a="1"/>
  <c r="M75" i="1" s="1"/>
  <c r="N75" i="1" s="1"/>
  <c r="O75" i="1" s="1" a="1"/>
  <c r="O75" i="1" s="1"/>
  <c r="P75" i="1" s="1" a="1"/>
  <c r="P75" i="1" s="1"/>
  <c r="M76" i="1" a="1"/>
  <c r="M76" i="1" s="1"/>
  <c r="N76" i="1" s="1"/>
  <c r="O76" i="1" s="1" a="1"/>
  <c r="O76" i="1" s="1"/>
  <c r="P76" i="1" s="1" a="1"/>
  <c r="P76" i="1" s="1"/>
  <c r="M77" i="1" a="1"/>
  <c r="M77" i="1" s="1"/>
  <c r="N77" i="1" s="1"/>
  <c r="O77" i="1" s="1" a="1"/>
  <c r="O77" i="1" s="1"/>
  <c r="P77" i="1" s="1" a="1"/>
  <c r="P77" i="1" s="1"/>
  <c r="M78" i="1" a="1"/>
  <c r="M78" i="1" s="1"/>
  <c r="N78" i="1" s="1"/>
  <c r="O78" i="1" s="1" a="1"/>
  <c r="O78" i="1" s="1"/>
  <c r="P78" i="1" s="1" a="1"/>
  <c r="P78" i="1" s="1"/>
  <c r="M79" i="1" a="1"/>
  <c r="M79" i="1" s="1"/>
  <c r="N79" i="1" s="1"/>
  <c r="O79" i="1" s="1" a="1"/>
  <c r="O79" i="1" s="1"/>
  <c r="P79" i="1" s="1" a="1"/>
  <c r="P79" i="1" s="1"/>
  <c r="M80" i="1" a="1"/>
  <c r="M80" i="1" s="1"/>
  <c r="N80" i="1" s="1"/>
  <c r="O80" i="1" s="1" a="1"/>
  <c r="O80" i="1" s="1"/>
  <c r="P80" i="1" s="1" a="1"/>
  <c r="P80" i="1" s="1"/>
  <c r="M81" i="1" a="1"/>
  <c r="M81" i="1" s="1"/>
  <c r="N81" i="1" s="1"/>
  <c r="O81" i="1" s="1" a="1"/>
  <c r="O81" i="1" s="1"/>
  <c r="P81" i="1" s="1" a="1"/>
  <c r="P81" i="1" s="1"/>
  <c r="M82" i="1" a="1"/>
  <c r="M82" i="1" s="1"/>
  <c r="N82" i="1" s="1"/>
  <c r="O82" i="1" s="1" a="1"/>
  <c r="O82" i="1" s="1"/>
  <c r="P82" i="1" s="1" a="1"/>
  <c r="P82" i="1" s="1"/>
  <c r="M83" i="1" a="1"/>
  <c r="M83" i="1" s="1"/>
  <c r="N83" i="1" s="1"/>
  <c r="O83" i="1" s="1" a="1"/>
  <c r="O83" i="1" s="1"/>
  <c r="P83" i="1" s="1" a="1"/>
  <c r="P83" i="1" s="1"/>
  <c r="M84" i="1" a="1"/>
  <c r="M84" i="1" s="1"/>
  <c r="N84" i="1" s="1"/>
  <c r="O84" i="1" s="1" a="1"/>
  <c r="O84" i="1" s="1"/>
  <c r="P84" i="1" s="1" a="1"/>
  <c r="P84" i="1" s="1"/>
  <c r="M85" i="1" a="1"/>
  <c r="M85" i="1" s="1"/>
  <c r="N85" i="1" s="1"/>
  <c r="O85" i="1" s="1" a="1"/>
  <c r="O85" i="1" s="1"/>
  <c r="P85" i="1" s="1" a="1"/>
  <c r="P85" i="1" s="1"/>
  <c r="M86" i="1" a="1"/>
  <c r="M86" i="1" s="1"/>
  <c r="N86" i="1" s="1"/>
  <c r="O86" i="1" s="1" a="1"/>
  <c r="O86" i="1" s="1"/>
  <c r="P86" i="1" s="1" a="1"/>
  <c r="P86" i="1" s="1"/>
  <c r="M87" i="1" a="1"/>
  <c r="M87" i="1" s="1"/>
  <c r="N87" i="1" s="1"/>
  <c r="O87" i="1" s="1" a="1"/>
  <c r="O87" i="1" s="1"/>
  <c r="P87" i="1" s="1" a="1"/>
  <c r="P87" i="1" s="1"/>
  <c r="M88" i="1" a="1"/>
  <c r="M88" i="1" s="1"/>
  <c r="N88" i="1" s="1"/>
  <c r="O88" i="1" s="1" a="1"/>
  <c r="O88" i="1" s="1"/>
  <c r="P88" i="1" s="1" a="1"/>
  <c r="P88" i="1" s="1"/>
  <c r="M89" i="1" a="1"/>
  <c r="M89" i="1" s="1"/>
  <c r="N89" i="1" s="1"/>
  <c r="O89" i="1" s="1" a="1"/>
  <c r="O89" i="1" s="1"/>
  <c r="P89" i="1" s="1" a="1"/>
  <c r="P89" i="1" s="1"/>
  <c r="M90" i="1" a="1"/>
  <c r="M90" i="1" s="1"/>
  <c r="N90" i="1" s="1"/>
  <c r="O90" i="1" s="1" a="1"/>
  <c r="O90" i="1" s="1"/>
  <c r="P90" i="1" s="1" a="1"/>
  <c r="P90" i="1" s="1"/>
  <c r="M91" i="1" a="1"/>
  <c r="M91" i="1" s="1"/>
  <c r="N91" i="1" s="1"/>
  <c r="O91" i="1" s="1" a="1"/>
  <c r="O91" i="1" s="1"/>
  <c r="P91" i="1" s="1" a="1"/>
  <c r="P91" i="1" s="1"/>
  <c r="M92" i="1" a="1"/>
  <c r="M92" i="1" s="1"/>
  <c r="N92" i="1" s="1"/>
  <c r="O92" i="1" s="1" a="1"/>
  <c r="O92" i="1" s="1"/>
  <c r="P92" i="1" s="1" a="1"/>
  <c r="P92" i="1" s="1"/>
  <c r="M93" i="1" a="1"/>
  <c r="M93" i="1" s="1"/>
  <c r="N93" i="1" s="1"/>
  <c r="O93" i="1" s="1" a="1"/>
  <c r="O93" i="1" s="1"/>
  <c r="P93" i="1" s="1" a="1"/>
  <c r="P93" i="1" s="1"/>
  <c r="M94" i="1" a="1"/>
  <c r="M94" i="1" s="1"/>
  <c r="N94" i="1" s="1"/>
  <c r="O94" i="1" s="1" a="1"/>
  <c r="O94" i="1" s="1"/>
  <c r="P94" i="1" s="1" a="1"/>
  <c r="P94" i="1" s="1"/>
  <c r="M95" i="1" a="1"/>
  <c r="M95" i="1" s="1"/>
  <c r="N95" i="1" s="1"/>
  <c r="O95" i="1" s="1" a="1"/>
  <c r="O95" i="1" s="1"/>
  <c r="P95" i="1" s="1" a="1"/>
  <c r="P95" i="1" s="1"/>
  <c r="M96" i="1" a="1"/>
  <c r="M96" i="1" s="1"/>
  <c r="N96" i="1" s="1"/>
  <c r="O96" i="1" s="1" a="1"/>
  <c r="O96" i="1" s="1"/>
  <c r="P96" i="1" s="1" a="1"/>
  <c r="P96" i="1" s="1"/>
  <c r="M97" i="1" a="1"/>
  <c r="M97" i="1" s="1"/>
  <c r="N97" i="1" s="1"/>
  <c r="O97" i="1" s="1" a="1"/>
  <c r="O97" i="1" s="1"/>
  <c r="P97" i="1" s="1" a="1"/>
  <c r="P97" i="1" s="1"/>
  <c r="M98" i="1" a="1"/>
  <c r="M98" i="1" s="1"/>
  <c r="N98" i="1" s="1"/>
  <c r="O98" i="1" s="1" a="1"/>
  <c r="O98" i="1" s="1"/>
  <c r="P98" i="1" s="1" a="1"/>
  <c r="P98" i="1" s="1"/>
  <c r="M99" i="1" a="1"/>
  <c r="M99" i="1" s="1"/>
  <c r="N99" i="1" s="1"/>
  <c r="O99" i="1" s="1" a="1"/>
  <c r="O99" i="1" s="1"/>
  <c r="P99" i="1" s="1" a="1"/>
  <c r="P99" i="1" s="1"/>
  <c r="M100" i="1" a="1"/>
  <c r="M100" i="1" s="1"/>
  <c r="N100" i="1" s="1"/>
  <c r="O100" i="1" s="1" a="1"/>
  <c r="O100" i="1" s="1"/>
  <c r="P100" i="1" s="1" a="1"/>
  <c r="P100" i="1" s="1"/>
  <c r="M101" i="1" a="1"/>
  <c r="M101" i="1" s="1"/>
  <c r="N101" i="1" s="1"/>
  <c r="O101" i="1" s="1" a="1"/>
  <c r="O101" i="1" s="1"/>
  <c r="P101" i="1" s="1" a="1"/>
  <c r="P101" i="1" s="1"/>
  <c r="M102" i="1" a="1"/>
  <c r="M102" i="1" s="1"/>
  <c r="N102" i="1" s="1"/>
  <c r="O102" i="1" s="1" a="1"/>
  <c r="O102" i="1" s="1"/>
  <c r="P102" i="1" s="1" a="1"/>
  <c r="P102" i="1" s="1"/>
  <c r="M103" i="1" a="1"/>
  <c r="M103" i="1" s="1"/>
  <c r="N103" i="1" s="1"/>
  <c r="O103" i="1" s="1" a="1"/>
  <c r="O103" i="1" s="1"/>
  <c r="P103" i="1" s="1" a="1"/>
  <c r="P103" i="1" s="1"/>
  <c r="M104" i="1" a="1"/>
  <c r="M104" i="1" s="1"/>
  <c r="N104" i="1" s="1"/>
  <c r="O104" i="1" s="1" a="1"/>
  <c r="O104" i="1" s="1"/>
  <c r="P104" i="1" s="1" a="1"/>
  <c r="P104" i="1" s="1"/>
  <c r="M105" i="1" a="1"/>
  <c r="M105" i="1" s="1"/>
  <c r="N105" i="1" s="1"/>
  <c r="O105" i="1" s="1" a="1"/>
  <c r="O105" i="1" s="1"/>
  <c r="P105" i="1" s="1" a="1"/>
  <c r="P105" i="1" s="1"/>
  <c r="M106" i="1" a="1"/>
  <c r="M106" i="1" s="1"/>
  <c r="N106" i="1" s="1"/>
  <c r="O106" i="1" s="1" a="1"/>
  <c r="O106" i="1" s="1"/>
  <c r="P106" i="1" s="1" a="1"/>
  <c r="P106" i="1" s="1"/>
  <c r="M107" i="1" a="1"/>
  <c r="M107" i="1" s="1"/>
  <c r="N107" i="1" s="1"/>
  <c r="O107" i="1" s="1" a="1"/>
  <c r="O107" i="1" s="1"/>
  <c r="P107" i="1" s="1" a="1"/>
  <c r="P107" i="1" s="1"/>
  <c r="M108" i="1" a="1"/>
  <c r="M108" i="1" s="1"/>
  <c r="N108" i="1" s="1"/>
  <c r="O108" i="1" s="1" a="1"/>
  <c r="O108" i="1" s="1"/>
  <c r="P108" i="1" s="1" a="1"/>
  <c r="P108" i="1" s="1"/>
  <c r="M109" i="1" a="1"/>
  <c r="M109" i="1" s="1"/>
  <c r="N109" i="1" s="1"/>
  <c r="O109" i="1" s="1" a="1"/>
  <c r="O109" i="1" s="1"/>
  <c r="P109" i="1" s="1" a="1"/>
  <c r="P109" i="1" s="1"/>
  <c r="M110" i="1" a="1"/>
  <c r="M110" i="1" s="1"/>
  <c r="N110" i="1" s="1"/>
  <c r="O110" i="1" s="1" a="1"/>
  <c r="O110" i="1" s="1"/>
  <c r="P110" i="1" s="1" a="1"/>
  <c r="P110" i="1" s="1"/>
  <c r="M111" i="1" a="1"/>
  <c r="M111" i="1" s="1"/>
  <c r="N111" i="1" s="1"/>
  <c r="O111" i="1" s="1" a="1"/>
  <c r="O111" i="1" s="1"/>
  <c r="P111" i="1" s="1" a="1"/>
  <c r="P111" i="1" s="1"/>
  <c r="M112" i="1" a="1"/>
  <c r="M112" i="1" s="1"/>
  <c r="N112" i="1" s="1"/>
  <c r="O112" i="1" s="1" a="1"/>
  <c r="O112" i="1" s="1"/>
  <c r="P112" i="1" s="1" a="1"/>
  <c r="P112" i="1" s="1"/>
  <c r="M113" i="1" a="1"/>
  <c r="M113" i="1" s="1"/>
  <c r="N113" i="1" s="1"/>
  <c r="O113" i="1" s="1" a="1"/>
  <c r="O113" i="1" s="1"/>
  <c r="P113" i="1" s="1" a="1"/>
  <c r="P113" i="1" s="1"/>
  <c r="M114" i="1" a="1"/>
  <c r="M114" i="1" s="1"/>
  <c r="N114" i="1" s="1"/>
  <c r="O114" i="1" s="1" a="1"/>
  <c r="O114" i="1" s="1"/>
  <c r="P114" i="1" s="1" a="1"/>
  <c r="P114" i="1" s="1"/>
  <c r="M115" i="1" a="1"/>
  <c r="M115" i="1" s="1"/>
  <c r="N115" i="1" s="1"/>
  <c r="O115" i="1" s="1" a="1"/>
  <c r="O115" i="1" s="1"/>
  <c r="P115" i="1" s="1" a="1"/>
  <c r="P115" i="1" s="1"/>
  <c r="M116" i="1" a="1"/>
  <c r="M116" i="1" s="1"/>
  <c r="N116" i="1" s="1"/>
  <c r="O116" i="1" s="1" a="1"/>
  <c r="O116" i="1" s="1"/>
  <c r="P116" i="1" s="1" a="1"/>
  <c r="P116" i="1" s="1"/>
  <c r="M117" i="1" a="1"/>
  <c r="M117" i="1" s="1"/>
  <c r="N117" i="1" s="1"/>
  <c r="O117" i="1" s="1" a="1"/>
  <c r="O117" i="1" s="1"/>
  <c r="P117" i="1" s="1" a="1"/>
  <c r="P117" i="1" s="1"/>
  <c r="M118" i="1" a="1"/>
  <c r="M118" i="1" s="1"/>
  <c r="N118" i="1" s="1"/>
  <c r="O118" i="1" s="1" a="1"/>
  <c r="O118" i="1" s="1"/>
  <c r="P118" i="1" s="1" a="1"/>
  <c r="P118" i="1" s="1"/>
  <c r="M119" i="1" a="1"/>
  <c r="M119" i="1" s="1"/>
  <c r="N119" i="1" s="1"/>
  <c r="O119" i="1" s="1" a="1"/>
  <c r="O119" i="1" s="1"/>
  <c r="P119" i="1" s="1" a="1"/>
  <c r="P119" i="1" s="1"/>
  <c r="M120" i="1" a="1"/>
  <c r="M120" i="1" s="1"/>
  <c r="N120" i="1" s="1"/>
  <c r="O120" i="1" s="1" a="1"/>
  <c r="O120" i="1" s="1"/>
  <c r="P120" i="1" s="1" a="1"/>
  <c r="P120" i="1" s="1"/>
  <c r="M121" i="1" a="1"/>
  <c r="M121" i="1" s="1"/>
  <c r="N121" i="1" s="1"/>
  <c r="O121" i="1" s="1" a="1"/>
  <c r="O121" i="1" s="1"/>
  <c r="P121" i="1" s="1" a="1"/>
  <c r="P121" i="1" s="1"/>
  <c r="M122" i="1" a="1"/>
  <c r="M122" i="1" s="1"/>
  <c r="N122" i="1" s="1"/>
  <c r="O122" i="1" s="1" a="1"/>
  <c r="O122" i="1" s="1"/>
  <c r="P122" i="1" s="1" a="1"/>
  <c r="P122" i="1" s="1"/>
  <c r="M123" i="1" a="1"/>
  <c r="M123" i="1" s="1"/>
  <c r="N123" i="1" s="1"/>
  <c r="O123" i="1" s="1" a="1"/>
  <c r="O123" i="1" s="1"/>
  <c r="P123" i="1" s="1" a="1"/>
  <c r="P123" i="1" s="1"/>
  <c r="M124" i="1" a="1"/>
  <c r="M124" i="1" s="1"/>
  <c r="N124" i="1" s="1"/>
  <c r="O124" i="1" s="1" a="1"/>
  <c r="O124" i="1" s="1"/>
  <c r="P124" i="1" s="1" a="1"/>
  <c r="P124" i="1" s="1"/>
  <c r="M125" i="1" a="1"/>
  <c r="M125" i="1" s="1"/>
  <c r="N125" i="1" s="1"/>
  <c r="O125" i="1" s="1" a="1"/>
  <c r="O125" i="1" s="1"/>
  <c r="P125" i="1" s="1" a="1"/>
  <c r="P125" i="1" s="1"/>
  <c r="M126" i="1" a="1"/>
  <c r="M126" i="1" s="1"/>
  <c r="N126" i="1" s="1"/>
  <c r="O126" i="1" s="1" a="1"/>
  <c r="O126" i="1" s="1"/>
  <c r="P126" i="1" s="1" a="1"/>
  <c r="P126" i="1" s="1"/>
  <c r="M127" i="1" a="1"/>
  <c r="M127" i="1" s="1"/>
  <c r="N127" i="1" s="1"/>
  <c r="O127" i="1" s="1" a="1"/>
  <c r="O127" i="1" s="1"/>
  <c r="P127" i="1" s="1" a="1"/>
  <c r="P127" i="1" s="1"/>
  <c r="M128" i="1" a="1"/>
  <c r="M128" i="1" s="1"/>
  <c r="N128" i="1" s="1"/>
  <c r="O128" i="1" s="1" a="1"/>
  <c r="O128" i="1" s="1"/>
  <c r="P128" i="1" s="1" a="1"/>
  <c r="P128" i="1" s="1"/>
  <c r="M129" i="1" a="1"/>
  <c r="M129" i="1" s="1"/>
  <c r="N129" i="1" s="1"/>
  <c r="O129" i="1" s="1" a="1"/>
  <c r="O129" i="1" s="1"/>
  <c r="P129" i="1" s="1" a="1"/>
  <c r="P129" i="1" s="1"/>
  <c r="M130" i="1" a="1"/>
  <c r="M130" i="1" s="1"/>
  <c r="N130" i="1" s="1"/>
  <c r="O130" i="1" s="1" a="1"/>
  <c r="O130" i="1" s="1"/>
  <c r="P130" i="1" s="1" a="1"/>
  <c r="P130" i="1" s="1"/>
  <c r="M131" i="1" a="1"/>
  <c r="M131" i="1" s="1"/>
  <c r="N131" i="1" s="1"/>
  <c r="O131" i="1" s="1" a="1"/>
  <c r="O131" i="1" s="1"/>
  <c r="P131" i="1" s="1" a="1"/>
  <c r="P131" i="1" s="1"/>
  <c r="M132" i="1" a="1"/>
  <c r="M132" i="1" s="1"/>
  <c r="N132" i="1" s="1"/>
  <c r="O132" i="1" s="1" a="1"/>
  <c r="O132" i="1" s="1"/>
  <c r="P132" i="1" s="1" a="1"/>
  <c r="P132" i="1" s="1"/>
  <c r="M133" i="1" a="1"/>
  <c r="M133" i="1" s="1"/>
  <c r="N133" i="1" s="1"/>
  <c r="O133" i="1" s="1" a="1"/>
  <c r="O133" i="1" s="1"/>
  <c r="P133" i="1" s="1" a="1"/>
  <c r="P133" i="1" s="1"/>
  <c r="M134" i="1" a="1"/>
  <c r="M134" i="1" s="1"/>
  <c r="N134" i="1" s="1"/>
  <c r="O134" i="1" s="1" a="1"/>
  <c r="O134" i="1" s="1"/>
  <c r="P134" i="1" s="1" a="1"/>
  <c r="P134" i="1" s="1"/>
  <c r="M135" i="1" a="1"/>
  <c r="M135" i="1" s="1"/>
  <c r="N135" i="1" s="1"/>
  <c r="O135" i="1" s="1" a="1"/>
  <c r="O135" i="1" s="1"/>
  <c r="P135" i="1" s="1" a="1"/>
  <c r="P135" i="1" s="1"/>
  <c r="M136" i="1" a="1"/>
  <c r="M136" i="1" s="1"/>
  <c r="N136" i="1" s="1"/>
  <c r="O136" i="1" s="1" a="1"/>
  <c r="O136" i="1" s="1"/>
  <c r="P136" i="1" s="1" a="1"/>
  <c r="P136" i="1" s="1"/>
  <c r="M137" i="1" a="1"/>
  <c r="M137" i="1" s="1"/>
  <c r="N137" i="1" s="1"/>
  <c r="O137" i="1" s="1" a="1"/>
  <c r="O137" i="1" s="1"/>
  <c r="P137" i="1" s="1" a="1"/>
  <c r="P137" i="1" s="1"/>
  <c r="M138" i="1" a="1"/>
  <c r="M138" i="1" s="1"/>
  <c r="N138" i="1" s="1"/>
  <c r="O138" i="1" s="1" a="1"/>
  <c r="O138" i="1" s="1"/>
  <c r="P138" i="1" s="1" a="1"/>
  <c r="P138" i="1" s="1"/>
  <c r="M139" i="1" a="1"/>
  <c r="M139" i="1" s="1"/>
  <c r="N139" i="1" s="1"/>
  <c r="O139" i="1" s="1" a="1"/>
  <c r="O139" i="1" s="1"/>
  <c r="P139" i="1" s="1" a="1"/>
  <c r="P139" i="1" s="1"/>
  <c r="M140" i="1" a="1"/>
  <c r="M140" i="1" s="1"/>
  <c r="N140" i="1" s="1"/>
  <c r="O140" i="1" s="1" a="1"/>
  <c r="O140" i="1" s="1"/>
  <c r="P140" i="1" s="1" a="1"/>
  <c r="P140" i="1" s="1"/>
  <c r="M141" i="1" a="1"/>
  <c r="M141" i="1" s="1"/>
  <c r="N141" i="1" s="1"/>
  <c r="O141" i="1" s="1" a="1"/>
  <c r="O141" i="1" s="1"/>
  <c r="P141" i="1" s="1" a="1"/>
  <c r="P141" i="1" s="1"/>
  <c r="M142" i="1" a="1"/>
  <c r="M142" i="1" s="1"/>
  <c r="N142" i="1" s="1"/>
  <c r="O142" i="1" s="1" a="1"/>
  <c r="O142" i="1" s="1"/>
  <c r="P142" i="1" s="1" a="1"/>
  <c r="P142" i="1" s="1"/>
  <c r="M143" i="1" a="1"/>
  <c r="M143" i="1" s="1"/>
  <c r="N143" i="1" s="1"/>
  <c r="O143" i="1" s="1" a="1"/>
  <c r="O143" i="1" s="1"/>
  <c r="P143" i="1" s="1" a="1"/>
  <c r="P143" i="1" s="1"/>
  <c r="M144" i="1" a="1"/>
  <c r="M144" i="1" s="1"/>
  <c r="N144" i="1" s="1"/>
  <c r="O144" i="1" s="1" a="1"/>
  <c r="O144" i="1" s="1"/>
  <c r="P144" i="1" s="1" a="1"/>
  <c r="P144" i="1" s="1"/>
  <c r="M145" i="1" a="1"/>
  <c r="M145" i="1" s="1"/>
  <c r="N145" i="1" s="1"/>
  <c r="O145" i="1" s="1" a="1"/>
  <c r="O145" i="1" s="1"/>
  <c r="P145" i="1" s="1" a="1"/>
  <c r="P145" i="1" s="1"/>
  <c r="M146" i="1" a="1"/>
  <c r="M146" i="1" s="1"/>
  <c r="N146" i="1" s="1"/>
  <c r="O146" i="1" s="1" a="1"/>
  <c r="O146" i="1" s="1"/>
  <c r="P146" i="1" s="1" a="1"/>
  <c r="P146" i="1" s="1"/>
  <c r="M147" i="1" a="1"/>
  <c r="M147" i="1" s="1"/>
  <c r="N147" i="1" s="1"/>
  <c r="O147" i="1" s="1" a="1"/>
  <c r="O147" i="1" s="1"/>
  <c r="P147" i="1" s="1" a="1"/>
  <c r="P147" i="1" s="1"/>
  <c r="M148" i="1" a="1"/>
  <c r="M148" i="1" s="1"/>
  <c r="N148" i="1" s="1"/>
  <c r="O148" i="1" s="1" a="1"/>
  <c r="O148" i="1" s="1"/>
  <c r="P148" i="1" s="1" a="1"/>
  <c r="P148" i="1" s="1"/>
  <c r="M149" i="1" a="1"/>
  <c r="M149" i="1" s="1"/>
  <c r="N149" i="1" s="1"/>
  <c r="O149" i="1" s="1" a="1"/>
  <c r="O149" i="1" s="1"/>
  <c r="P149" i="1" s="1" a="1"/>
  <c r="P149" i="1" s="1"/>
  <c r="M150" i="1" a="1"/>
  <c r="M150" i="1" s="1"/>
  <c r="N150" i="1" s="1"/>
  <c r="O150" i="1" s="1" a="1"/>
  <c r="O150" i="1" s="1"/>
  <c r="P150" i="1" s="1" a="1"/>
  <c r="P150" i="1" s="1"/>
  <c r="M151" i="1" a="1"/>
  <c r="M151" i="1" s="1"/>
  <c r="N151" i="1" s="1"/>
  <c r="O151" i="1" s="1" a="1"/>
  <c r="O151" i="1" s="1"/>
  <c r="P151" i="1" s="1" a="1"/>
  <c r="P151" i="1" s="1"/>
  <c r="M152" i="1" a="1"/>
  <c r="M152" i="1" s="1"/>
  <c r="N152" i="1" s="1"/>
  <c r="O152" i="1" s="1" a="1"/>
  <c r="O152" i="1" s="1"/>
  <c r="P152" i="1" s="1" a="1"/>
  <c r="P152" i="1" s="1"/>
  <c r="M153" i="1" a="1"/>
  <c r="M153" i="1" s="1"/>
  <c r="N153" i="1" s="1"/>
  <c r="O153" i="1" s="1" a="1"/>
  <c r="O153" i="1" s="1"/>
  <c r="P153" i="1" s="1" a="1"/>
  <c r="P153" i="1" s="1"/>
  <c r="M154" i="1" a="1"/>
  <c r="M154" i="1" s="1"/>
  <c r="N154" i="1" s="1"/>
  <c r="O154" i="1" s="1" a="1"/>
  <c r="O154" i="1" s="1"/>
  <c r="P154" i="1" s="1" a="1"/>
  <c r="P154" i="1" s="1"/>
  <c r="M155" i="1" a="1"/>
  <c r="M155" i="1" s="1"/>
  <c r="N155" i="1" s="1"/>
  <c r="O155" i="1" s="1" a="1"/>
  <c r="O155" i="1" s="1"/>
  <c r="P155" i="1" s="1" a="1"/>
  <c r="P155" i="1" s="1"/>
  <c r="M156" i="1" a="1"/>
  <c r="M156" i="1" s="1"/>
  <c r="N156" i="1" s="1"/>
  <c r="O156" i="1" s="1" a="1"/>
  <c r="O156" i="1" s="1"/>
  <c r="P156" i="1" s="1" a="1"/>
  <c r="P156" i="1" s="1"/>
  <c r="M157" i="1" a="1"/>
  <c r="M157" i="1" s="1"/>
  <c r="N157" i="1" s="1"/>
  <c r="O157" i="1" s="1" a="1"/>
  <c r="O157" i="1" s="1"/>
  <c r="P157" i="1" s="1" a="1"/>
  <c r="P157" i="1" s="1"/>
  <c r="M158" i="1" a="1"/>
  <c r="M158" i="1" s="1"/>
  <c r="N158" i="1" s="1"/>
  <c r="O158" i="1" s="1" a="1"/>
  <c r="O158" i="1" s="1"/>
  <c r="P158" i="1" s="1" a="1"/>
  <c r="P158" i="1" s="1"/>
  <c r="M159" i="1" a="1"/>
  <c r="M159" i="1" s="1"/>
  <c r="N159" i="1" s="1"/>
  <c r="O159" i="1" s="1" a="1"/>
  <c r="O159" i="1" s="1"/>
  <c r="P159" i="1" s="1" a="1"/>
  <c r="P159" i="1" s="1"/>
  <c r="M160" i="1" a="1"/>
  <c r="M160" i="1" s="1"/>
  <c r="N160" i="1" s="1"/>
  <c r="O160" i="1" s="1" a="1"/>
  <c r="O160" i="1" s="1"/>
  <c r="P160" i="1" s="1" a="1"/>
  <c r="P160" i="1" s="1"/>
  <c r="M161" i="1" a="1"/>
  <c r="M161" i="1" s="1"/>
  <c r="N161" i="1" s="1"/>
  <c r="O161" i="1" s="1" a="1"/>
  <c r="O161" i="1" s="1"/>
  <c r="P161" i="1" s="1" a="1"/>
  <c r="P161" i="1" s="1"/>
  <c r="M162" i="1" a="1"/>
  <c r="M162" i="1" s="1"/>
  <c r="N162" i="1" s="1"/>
  <c r="O162" i="1" s="1" a="1"/>
  <c r="O162" i="1" s="1"/>
  <c r="P162" i="1" s="1" a="1"/>
  <c r="P162" i="1" s="1"/>
  <c r="M163" i="1" a="1"/>
  <c r="M163" i="1" s="1"/>
  <c r="N163" i="1" s="1"/>
  <c r="O163" i="1" s="1" a="1"/>
  <c r="O163" i="1" s="1"/>
  <c r="P163" i="1" s="1" a="1"/>
  <c r="P163" i="1" s="1"/>
  <c r="M164" i="1" a="1"/>
  <c r="M164" i="1" s="1"/>
  <c r="N164" i="1" s="1"/>
  <c r="O164" i="1" s="1" a="1"/>
  <c r="O164" i="1" s="1"/>
  <c r="P164" i="1" s="1" a="1"/>
  <c r="P164" i="1" s="1"/>
  <c r="M165" i="1" a="1"/>
  <c r="M165" i="1" s="1"/>
  <c r="N165" i="1" s="1"/>
  <c r="O165" i="1" s="1" a="1"/>
  <c r="O165" i="1" s="1"/>
  <c r="P165" i="1" s="1" a="1"/>
  <c r="P165" i="1" s="1"/>
  <c r="M166" i="1" a="1"/>
  <c r="M166" i="1" s="1"/>
  <c r="N166" i="1" s="1"/>
  <c r="O166" i="1" s="1" a="1"/>
  <c r="O166" i="1" s="1"/>
  <c r="P166" i="1" s="1" a="1"/>
  <c r="P166" i="1" s="1"/>
  <c r="M167" i="1" a="1"/>
  <c r="M167" i="1" s="1"/>
  <c r="N167" i="1" s="1"/>
  <c r="O167" i="1" s="1" a="1"/>
  <c r="O167" i="1" s="1"/>
  <c r="P167" i="1" s="1" a="1"/>
  <c r="P167" i="1" s="1"/>
  <c r="M168" i="1" a="1"/>
  <c r="M168" i="1" s="1"/>
  <c r="N168" i="1" s="1"/>
  <c r="O168" i="1" s="1" a="1"/>
  <c r="O168" i="1" s="1"/>
  <c r="P168" i="1" s="1" a="1"/>
  <c r="P168" i="1" s="1"/>
  <c r="M169" i="1" a="1"/>
  <c r="M169" i="1" s="1"/>
  <c r="N169" i="1" s="1"/>
  <c r="O169" i="1" s="1" a="1"/>
  <c r="O169" i="1" s="1"/>
  <c r="P169" i="1" s="1" a="1"/>
  <c r="P169" i="1" s="1"/>
  <c r="M170" i="1" a="1"/>
  <c r="M170" i="1" s="1"/>
  <c r="N170" i="1" s="1"/>
  <c r="O170" i="1" s="1" a="1"/>
  <c r="O170" i="1" s="1"/>
  <c r="P170" i="1" s="1" a="1"/>
  <c r="P170" i="1" s="1"/>
  <c r="M171" i="1" a="1"/>
  <c r="M171" i="1" s="1"/>
  <c r="N171" i="1" s="1"/>
  <c r="O171" i="1" s="1" a="1"/>
  <c r="O171" i="1" s="1"/>
  <c r="P171" i="1" s="1" a="1"/>
  <c r="P171" i="1" s="1"/>
  <c r="M172" i="1" a="1"/>
  <c r="M172" i="1" s="1"/>
  <c r="N172" i="1" s="1"/>
  <c r="O172" i="1" s="1" a="1"/>
  <c r="O172" i="1" s="1"/>
  <c r="P172" i="1" s="1" a="1"/>
  <c r="P172" i="1" s="1"/>
  <c r="M173" i="1" a="1"/>
  <c r="M173" i="1" s="1"/>
  <c r="N173" i="1" s="1"/>
  <c r="O173" i="1" s="1" a="1"/>
  <c r="O173" i="1" s="1"/>
  <c r="P173" i="1" s="1" a="1"/>
  <c r="P173" i="1" s="1"/>
  <c r="M174" i="1" a="1"/>
  <c r="M174" i="1" s="1"/>
  <c r="N174" i="1" s="1"/>
  <c r="O174" i="1" s="1" a="1"/>
  <c r="O174" i="1" s="1"/>
  <c r="P174" i="1" s="1" a="1"/>
  <c r="P174" i="1" s="1"/>
  <c r="M175" i="1" a="1"/>
  <c r="M175" i="1" s="1"/>
  <c r="N175" i="1" s="1"/>
  <c r="O175" i="1" s="1" a="1"/>
  <c r="O175" i="1" s="1"/>
  <c r="P175" i="1" s="1" a="1"/>
  <c r="P175" i="1" s="1"/>
  <c r="M176" i="1" a="1"/>
  <c r="M176" i="1" s="1"/>
  <c r="N176" i="1" s="1"/>
  <c r="O176" i="1" s="1" a="1"/>
  <c r="O176" i="1" s="1"/>
  <c r="P176" i="1" s="1" a="1"/>
  <c r="P176" i="1" s="1"/>
  <c r="M177" i="1" a="1"/>
  <c r="M177" i="1" s="1"/>
  <c r="N177" i="1" s="1"/>
  <c r="O177" i="1" s="1" a="1"/>
  <c r="O177" i="1" s="1"/>
  <c r="P177" i="1" s="1" a="1"/>
  <c r="P177" i="1" s="1"/>
  <c r="M178" i="1" a="1"/>
  <c r="M178" i="1" s="1"/>
  <c r="N178" i="1" s="1"/>
  <c r="O178" i="1" s="1" a="1"/>
  <c r="O178" i="1" s="1"/>
  <c r="P178" i="1" s="1" a="1"/>
  <c r="P178" i="1" s="1"/>
  <c r="M179" i="1" a="1"/>
  <c r="M179" i="1" s="1"/>
  <c r="N179" i="1" s="1"/>
  <c r="O179" i="1" s="1" a="1"/>
  <c r="O179" i="1" s="1"/>
  <c r="P179" i="1" s="1" a="1"/>
  <c r="P179" i="1" s="1"/>
  <c r="M180" i="1" a="1"/>
  <c r="M180" i="1" s="1"/>
  <c r="N180" i="1" s="1"/>
  <c r="O180" i="1" s="1" a="1"/>
  <c r="O180" i="1" s="1"/>
  <c r="P180" i="1" s="1" a="1"/>
  <c r="P180" i="1" s="1"/>
  <c r="M181" i="1" a="1"/>
  <c r="M181" i="1" s="1"/>
  <c r="N181" i="1" s="1"/>
  <c r="O181" i="1" s="1" a="1"/>
  <c r="O181" i="1" s="1"/>
  <c r="P181" i="1" s="1" a="1"/>
  <c r="P181" i="1" s="1"/>
  <c r="M182" i="1" a="1"/>
  <c r="M182" i="1" s="1"/>
  <c r="N182" i="1" s="1"/>
  <c r="O182" i="1" s="1" a="1"/>
  <c r="O182" i="1" s="1"/>
  <c r="P182" i="1" s="1" a="1"/>
  <c r="P182" i="1" s="1"/>
  <c r="M183" i="1" a="1"/>
  <c r="M183" i="1" s="1"/>
  <c r="N183" i="1" s="1"/>
  <c r="O183" i="1" s="1" a="1"/>
  <c r="O183" i="1" s="1"/>
  <c r="P183" i="1" s="1" a="1"/>
  <c r="P183" i="1" s="1"/>
  <c r="M184" i="1" a="1"/>
  <c r="M184" i="1" s="1"/>
  <c r="N184" i="1" s="1"/>
  <c r="O184" i="1" s="1" a="1"/>
  <c r="O184" i="1" s="1"/>
  <c r="P184" i="1" s="1" a="1"/>
  <c r="P184" i="1" s="1"/>
  <c r="M185" i="1" a="1"/>
  <c r="M185" i="1" s="1"/>
  <c r="N185" i="1" s="1"/>
  <c r="O185" i="1" s="1" a="1"/>
  <c r="O185" i="1" s="1"/>
  <c r="P185" i="1" s="1" a="1"/>
  <c r="P185" i="1" s="1"/>
  <c r="M186" i="1" a="1"/>
  <c r="M186" i="1" s="1"/>
  <c r="N186" i="1" s="1"/>
  <c r="O186" i="1" s="1" a="1"/>
  <c r="O186" i="1" s="1"/>
  <c r="P186" i="1" s="1" a="1"/>
  <c r="P186" i="1" s="1"/>
  <c r="M187" i="1" a="1"/>
  <c r="M187" i="1" s="1"/>
  <c r="N187" i="1" s="1"/>
  <c r="O187" i="1" s="1" a="1"/>
  <c r="O187" i="1" s="1"/>
  <c r="P187" i="1" s="1" a="1"/>
  <c r="P187" i="1" s="1"/>
  <c r="M188" i="1" a="1"/>
  <c r="M188" i="1" s="1"/>
  <c r="N188" i="1" s="1"/>
  <c r="O188" i="1" s="1" a="1"/>
  <c r="O188" i="1" s="1"/>
  <c r="P188" i="1" s="1" a="1"/>
  <c r="P188" i="1" s="1"/>
  <c r="M189" i="1" a="1"/>
  <c r="M189" i="1" s="1"/>
  <c r="N189" i="1" s="1"/>
  <c r="O189" i="1" s="1" a="1"/>
  <c r="O189" i="1" s="1"/>
  <c r="P189" i="1" s="1" a="1"/>
  <c r="P189" i="1" s="1"/>
  <c r="M190" i="1" a="1"/>
  <c r="M190" i="1" s="1"/>
  <c r="N190" i="1" s="1"/>
  <c r="O190" i="1" s="1" a="1"/>
  <c r="O190" i="1" s="1"/>
  <c r="P190" i="1" s="1" a="1"/>
  <c r="P190" i="1" s="1"/>
  <c r="M191" i="1" a="1"/>
  <c r="M191" i="1" s="1"/>
  <c r="N191" i="1" s="1"/>
  <c r="O191" i="1" s="1" a="1"/>
  <c r="O191" i="1" s="1"/>
  <c r="P191" i="1" s="1" a="1"/>
  <c r="P191" i="1" s="1"/>
  <c r="M192" i="1" a="1"/>
  <c r="M192" i="1" s="1"/>
  <c r="N192" i="1" s="1"/>
  <c r="O192" i="1" s="1" a="1"/>
  <c r="O192" i="1" s="1"/>
  <c r="P192" i="1" s="1" a="1"/>
  <c r="P192" i="1" s="1"/>
  <c r="M193" i="1" a="1"/>
  <c r="M193" i="1" s="1"/>
  <c r="N193" i="1" s="1"/>
  <c r="O193" i="1" s="1" a="1"/>
  <c r="O193" i="1" s="1"/>
  <c r="P193" i="1" s="1" a="1"/>
  <c r="P193" i="1" s="1"/>
  <c r="M194" i="1" a="1"/>
  <c r="M194" i="1" s="1"/>
  <c r="N194" i="1" s="1"/>
  <c r="O194" i="1" s="1" a="1"/>
  <c r="O194" i="1" s="1"/>
  <c r="P194" i="1" s="1" a="1"/>
  <c r="P194" i="1" s="1"/>
  <c r="M195" i="1" a="1"/>
  <c r="M195" i="1" s="1"/>
  <c r="N195" i="1" s="1"/>
  <c r="O195" i="1" s="1" a="1"/>
  <c r="O195" i="1" s="1"/>
  <c r="P195" i="1" s="1" a="1"/>
  <c r="P195" i="1" s="1"/>
  <c r="M196" i="1" a="1"/>
  <c r="M196" i="1" s="1"/>
  <c r="N196" i="1" s="1"/>
  <c r="O196" i="1" s="1" a="1"/>
  <c r="O196" i="1" s="1"/>
  <c r="P196" i="1" s="1" a="1"/>
  <c r="P196" i="1" s="1"/>
  <c r="M197" i="1" a="1"/>
  <c r="M197" i="1" s="1"/>
  <c r="N197" i="1" s="1"/>
  <c r="O197" i="1" s="1" a="1"/>
  <c r="O197" i="1" s="1"/>
  <c r="P197" i="1" s="1" a="1"/>
  <c r="P197" i="1" s="1"/>
  <c r="M198" i="1" a="1"/>
  <c r="M198" i="1" s="1"/>
  <c r="N198" i="1" s="1"/>
  <c r="O198" i="1" s="1" a="1"/>
  <c r="O198" i="1" s="1"/>
  <c r="P198" i="1" s="1" a="1"/>
  <c r="P198" i="1" s="1"/>
  <c r="M199" i="1" a="1"/>
  <c r="M199" i="1" s="1"/>
  <c r="N199" i="1" s="1"/>
  <c r="O199" i="1" s="1" a="1"/>
  <c r="O199" i="1" s="1"/>
  <c r="P199" i="1" s="1" a="1"/>
  <c r="P199" i="1" s="1"/>
  <c r="M200" i="1" a="1"/>
  <c r="M200" i="1" s="1"/>
  <c r="N200" i="1" s="1"/>
  <c r="O200" i="1" s="1" a="1"/>
  <c r="O200" i="1" s="1"/>
  <c r="P200" i="1" s="1" a="1"/>
  <c r="P200" i="1" s="1"/>
  <c r="M201" i="1" a="1"/>
  <c r="M201" i="1" s="1"/>
  <c r="N201" i="1" s="1"/>
  <c r="O201" i="1" s="1" a="1"/>
  <c r="O201" i="1" s="1"/>
  <c r="P201" i="1" s="1" a="1"/>
  <c r="P201" i="1" s="1"/>
  <c r="M202" i="1" a="1"/>
  <c r="M202" i="1" s="1"/>
  <c r="N202" i="1" s="1"/>
  <c r="O202" i="1" s="1" a="1"/>
  <c r="O202" i="1" s="1"/>
  <c r="P202" i="1" s="1" a="1"/>
  <c r="P202" i="1" s="1"/>
  <c r="M203" i="1" a="1"/>
  <c r="M203" i="1" s="1"/>
  <c r="N203" i="1" s="1"/>
  <c r="O203" i="1" s="1" a="1"/>
  <c r="O203" i="1" s="1"/>
  <c r="P203" i="1" s="1" a="1"/>
  <c r="P203" i="1" s="1"/>
  <c r="M204" i="1" a="1"/>
  <c r="M204" i="1" s="1"/>
  <c r="N204" i="1" s="1"/>
  <c r="O204" i="1" s="1" a="1"/>
  <c r="O204" i="1" s="1"/>
  <c r="P204" i="1" s="1" a="1"/>
  <c r="P204" i="1" s="1"/>
  <c r="M205" i="1" a="1"/>
  <c r="M205" i="1" s="1"/>
  <c r="N205" i="1" s="1"/>
  <c r="O205" i="1" s="1" a="1"/>
  <c r="O205" i="1" s="1"/>
  <c r="P205" i="1" s="1" a="1"/>
  <c r="P205" i="1" s="1"/>
  <c r="M206" i="1" a="1"/>
  <c r="M206" i="1" s="1"/>
  <c r="N206" i="1" s="1"/>
  <c r="O206" i="1" s="1" a="1"/>
  <c r="O206" i="1" s="1"/>
  <c r="P206" i="1" s="1" a="1"/>
  <c r="P206" i="1" s="1"/>
  <c r="M207" i="1" a="1"/>
  <c r="M207" i="1" s="1"/>
  <c r="N207" i="1" s="1"/>
  <c r="O207" i="1" s="1" a="1"/>
  <c r="O207" i="1" s="1"/>
  <c r="P207" i="1" s="1" a="1"/>
  <c r="P207" i="1" s="1"/>
  <c r="M208" i="1" a="1"/>
  <c r="M208" i="1" s="1"/>
  <c r="N208" i="1" s="1"/>
  <c r="O208" i="1" s="1" a="1"/>
  <c r="O208" i="1" s="1"/>
  <c r="P208" i="1" s="1" a="1"/>
  <c r="P208" i="1" s="1"/>
  <c r="M209" i="1" a="1"/>
  <c r="M209" i="1" s="1"/>
  <c r="N209" i="1" s="1"/>
  <c r="O209" i="1" s="1" a="1"/>
  <c r="O209" i="1" s="1"/>
  <c r="P209" i="1" s="1" a="1"/>
  <c r="P209" i="1" s="1"/>
  <c r="M210" i="1" a="1"/>
  <c r="M210" i="1" s="1"/>
  <c r="N210" i="1" s="1"/>
  <c r="O210" i="1" s="1" a="1"/>
  <c r="O210" i="1" s="1"/>
  <c r="P210" i="1" s="1" a="1"/>
  <c r="P210" i="1" s="1"/>
  <c r="M211" i="1" a="1"/>
  <c r="M211" i="1" s="1"/>
  <c r="N211" i="1" s="1"/>
  <c r="O211" i="1" s="1" a="1"/>
  <c r="O211" i="1" s="1"/>
  <c r="P211" i="1" s="1" a="1"/>
  <c r="P211" i="1" s="1"/>
  <c r="M212" i="1" a="1"/>
  <c r="M212" i="1" s="1"/>
  <c r="N212" i="1" s="1"/>
  <c r="O212" i="1" s="1" a="1"/>
  <c r="O212" i="1" s="1"/>
  <c r="P212" i="1" s="1" a="1"/>
  <c r="P212" i="1" s="1"/>
  <c r="M213" i="1" a="1"/>
  <c r="M213" i="1" s="1"/>
  <c r="N213" i="1" s="1"/>
  <c r="O213" i="1" s="1" a="1"/>
  <c r="O213" i="1" s="1"/>
  <c r="P213" i="1" s="1" a="1"/>
  <c r="P213" i="1" s="1"/>
  <c r="M214" i="1" a="1"/>
  <c r="M214" i="1" s="1"/>
  <c r="N214" i="1" s="1"/>
  <c r="O214" i="1" s="1" a="1"/>
  <c r="O214" i="1" s="1"/>
  <c r="P214" i="1" s="1" a="1"/>
  <c r="P214" i="1" s="1"/>
  <c r="M215" i="1" a="1"/>
  <c r="M215" i="1" s="1"/>
  <c r="N215" i="1" s="1"/>
  <c r="O215" i="1" s="1" a="1"/>
  <c r="O215" i="1" s="1"/>
  <c r="P215" i="1" s="1" a="1"/>
  <c r="P215" i="1" s="1"/>
  <c r="M216" i="1" a="1"/>
  <c r="M216" i="1" s="1"/>
  <c r="N216" i="1" s="1"/>
  <c r="O216" i="1" s="1" a="1"/>
  <c r="O216" i="1" s="1"/>
  <c r="P216" i="1" s="1" a="1"/>
  <c r="P216" i="1" s="1"/>
  <c r="M217" i="1" a="1"/>
  <c r="M217" i="1" s="1"/>
  <c r="N217" i="1" s="1"/>
  <c r="O217" i="1" s="1" a="1"/>
  <c r="O217" i="1" s="1"/>
  <c r="P217" i="1" s="1" a="1"/>
  <c r="P217" i="1" s="1"/>
  <c r="M218" i="1" a="1"/>
  <c r="M218" i="1" s="1"/>
  <c r="N218" i="1" s="1"/>
  <c r="O218" i="1" s="1" a="1"/>
  <c r="O218" i="1" s="1"/>
  <c r="P218" i="1" s="1" a="1"/>
  <c r="P218" i="1" s="1"/>
  <c r="M219" i="1" a="1"/>
  <c r="M219" i="1" s="1"/>
  <c r="N219" i="1" s="1"/>
  <c r="O219" i="1" s="1" a="1"/>
  <c r="O219" i="1" s="1"/>
  <c r="P219" i="1" s="1" a="1"/>
  <c r="P219" i="1" s="1"/>
  <c r="M220" i="1" a="1"/>
  <c r="M220" i="1" s="1"/>
  <c r="N220" i="1" s="1"/>
  <c r="O220" i="1" s="1" a="1"/>
  <c r="O220" i="1" s="1"/>
  <c r="P220" i="1" s="1" a="1"/>
  <c r="P220" i="1" s="1"/>
  <c r="M221" i="1" a="1"/>
  <c r="M221" i="1" s="1"/>
  <c r="N221" i="1" s="1"/>
  <c r="O221" i="1" s="1" a="1"/>
  <c r="O221" i="1" s="1"/>
  <c r="P221" i="1" s="1" a="1"/>
  <c r="P221" i="1" s="1"/>
  <c r="M222" i="1" a="1"/>
  <c r="M222" i="1" s="1"/>
  <c r="N222" i="1" s="1"/>
  <c r="O222" i="1" s="1" a="1"/>
  <c r="O222" i="1" s="1"/>
  <c r="P222" i="1" s="1" a="1"/>
  <c r="P222" i="1" s="1"/>
  <c r="M223" i="1" a="1"/>
  <c r="M223" i="1" s="1"/>
  <c r="N223" i="1" s="1"/>
  <c r="O223" i="1" s="1" a="1"/>
  <c r="O223" i="1" s="1"/>
  <c r="P223" i="1" s="1" a="1"/>
  <c r="P223" i="1" s="1"/>
  <c r="M224" i="1" a="1"/>
  <c r="M224" i="1" s="1"/>
  <c r="N224" i="1" s="1"/>
  <c r="O224" i="1" s="1" a="1"/>
  <c r="O224" i="1" s="1"/>
  <c r="P224" i="1" s="1" a="1"/>
  <c r="P224" i="1" s="1"/>
  <c r="M225" i="1" a="1"/>
  <c r="M225" i="1" s="1"/>
  <c r="N225" i="1" s="1"/>
  <c r="O225" i="1" s="1" a="1"/>
  <c r="O225" i="1" s="1"/>
  <c r="P225" i="1" s="1" a="1"/>
  <c r="P225" i="1" s="1"/>
  <c r="M226" i="1" a="1"/>
  <c r="M226" i="1" s="1"/>
  <c r="N226" i="1" s="1"/>
  <c r="O226" i="1" s="1" a="1"/>
  <c r="O226" i="1" s="1"/>
  <c r="P226" i="1" s="1" a="1"/>
  <c r="P226" i="1" s="1"/>
  <c r="M227" i="1" a="1"/>
  <c r="M227" i="1" s="1"/>
  <c r="N227" i="1" s="1"/>
  <c r="O227" i="1" s="1" a="1"/>
  <c r="O227" i="1" s="1"/>
  <c r="P227" i="1" s="1" a="1"/>
  <c r="P227" i="1" s="1"/>
  <c r="M228" i="1" a="1"/>
  <c r="M228" i="1" s="1"/>
  <c r="N228" i="1" s="1"/>
  <c r="O228" i="1" s="1" a="1"/>
  <c r="O228" i="1" s="1"/>
  <c r="P228" i="1" s="1" a="1"/>
  <c r="P228" i="1" s="1"/>
  <c r="M229" i="1" a="1"/>
  <c r="M229" i="1" s="1"/>
  <c r="N229" i="1" s="1"/>
  <c r="O229" i="1" s="1" a="1"/>
  <c r="O229" i="1" s="1"/>
  <c r="P229" i="1" s="1" a="1"/>
  <c r="P229" i="1" s="1"/>
  <c r="M230" i="1" a="1"/>
  <c r="M230" i="1" s="1"/>
  <c r="N230" i="1" s="1"/>
  <c r="O230" i="1" s="1" a="1"/>
  <c r="O230" i="1" s="1"/>
  <c r="P230" i="1" s="1" a="1"/>
  <c r="P230" i="1" s="1"/>
  <c r="M231" i="1" a="1"/>
  <c r="M231" i="1" s="1"/>
  <c r="N231" i="1" s="1"/>
  <c r="O231" i="1" s="1" a="1"/>
  <c r="O231" i="1" s="1"/>
  <c r="P231" i="1" s="1" a="1"/>
  <c r="P231" i="1" s="1"/>
  <c r="M232" i="1" a="1"/>
  <c r="M232" i="1" s="1"/>
  <c r="N232" i="1" s="1"/>
  <c r="O232" i="1" s="1" a="1"/>
  <c r="O232" i="1" s="1"/>
  <c r="P232" i="1" s="1" a="1"/>
  <c r="P232" i="1" s="1"/>
  <c r="M233" i="1" a="1"/>
  <c r="M233" i="1" s="1"/>
  <c r="N233" i="1" s="1"/>
  <c r="O233" i="1" s="1" a="1"/>
  <c r="O233" i="1" s="1"/>
  <c r="P233" i="1" s="1" a="1"/>
  <c r="P233" i="1" s="1"/>
  <c r="M234" i="1" a="1"/>
  <c r="M234" i="1" s="1"/>
  <c r="N234" i="1" s="1"/>
  <c r="O234" i="1" s="1" a="1"/>
  <c r="O234" i="1" s="1"/>
  <c r="P234" i="1" s="1" a="1"/>
  <c r="P234" i="1" s="1"/>
  <c r="M235" i="1" a="1"/>
  <c r="M235" i="1" s="1"/>
  <c r="N235" i="1" s="1"/>
  <c r="O235" i="1" s="1" a="1"/>
  <c r="O235" i="1" s="1"/>
  <c r="P235" i="1" s="1" a="1"/>
  <c r="P235" i="1" s="1"/>
  <c r="M236" i="1" a="1"/>
  <c r="M236" i="1" s="1"/>
  <c r="N236" i="1" s="1"/>
  <c r="O236" i="1" s="1" a="1"/>
  <c r="O236" i="1" s="1"/>
  <c r="P236" i="1" s="1" a="1"/>
  <c r="P236" i="1" s="1"/>
  <c r="M237" i="1" a="1"/>
  <c r="M237" i="1" s="1"/>
  <c r="N237" i="1" s="1"/>
  <c r="O237" i="1" s="1" a="1"/>
  <c r="O237" i="1" s="1"/>
  <c r="P237" i="1" s="1" a="1"/>
  <c r="P237" i="1" s="1"/>
  <c r="M238" i="1" a="1"/>
  <c r="M238" i="1" s="1"/>
  <c r="N238" i="1" s="1"/>
  <c r="O238" i="1" s="1" a="1"/>
  <c r="O238" i="1" s="1"/>
  <c r="P238" i="1" s="1" a="1"/>
  <c r="P238" i="1" s="1"/>
  <c r="M239" i="1" a="1"/>
  <c r="M239" i="1" s="1"/>
  <c r="N239" i="1" s="1"/>
  <c r="O239" i="1" s="1" a="1"/>
  <c r="O239" i="1" s="1"/>
  <c r="P239" i="1" s="1" a="1"/>
  <c r="P239" i="1" s="1"/>
  <c r="M240" i="1" a="1"/>
  <c r="M240" i="1" s="1"/>
  <c r="N240" i="1" s="1"/>
  <c r="O240" i="1" s="1" a="1"/>
  <c r="O240" i="1" s="1"/>
  <c r="P240" i="1" s="1" a="1"/>
  <c r="P240" i="1" s="1"/>
  <c r="M241" i="1" a="1"/>
  <c r="M241" i="1" s="1"/>
  <c r="N241" i="1" s="1"/>
  <c r="O241" i="1" s="1" a="1"/>
  <c r="O241" i="1" s="1"/>
  <c r="P241" i="1" s="1" a="1"/>
  <c r="P241" i="1" s="1"/>
  <c r="M242" i="1" a="1"/>
  <c r="M242" i="1" s="1"/>
  <c r="N242" i="1" s="1"/>
  <c r="O242" i="1" s="1" a="1"/>
  <c r="O242" i="1" s="1"/>
  <c r="P242" i="1" s="1" a="1"/>
  <c r="P242" i="1" s="1"/>
  <c r="M243" i="1" a="1"/>
  <c r="M243" i="1" s="1"/>
  <c r="N243" i="1" s="1"/>
  <c r="O243" i="1" s="1" a="1"/>
  <c r="O243" i="1" s="1"/>
  <c r="P243" i="1" s="1" a="1"/>
  <c r="P243" i="1" s="1"/>
  <c r="M244" i="1" a="1"/>
  <c r="M244" i="1" s="1"/>
  <c r="N244" i="1" s="1"/>
  <c r="O244" i="1" s="1" a="1"/>
  <c r="O244" i="1" s="1"/>
  <c r="P244" i="1" s="1" a="1"/>
  <c r="P244" i="1" s="1"/>
  <c r="M245" i="1" a="1"/>
  <c r="M245" i="1" s="1"/>
  <c r="N245" i="1" s="1"/>
  <c r="O245" i="1" s="1" a="1"/>
  <c r="O245" i="1" s="1"/>
  <c r="P245" i="1" s="1" a="1"/>
  <c r="P245" i="1" s="1"/>
  <c r="M246" i="1" a="1"/>
  <c r="M246" i="1" s="1"/>
  <c r="N246" i="1" s="1"/>
  <c r="O246" i="1" s="1" a="1"/>
  <c r="O246" i="1" s="1"/>
  <c r="P246" i="1" s="1" a="1"/>
  <c r="P246" i="1" s="1"/>
  <c r="M247" i="1" a="1"/>
  <c r="M247" i="1" s="1"/>
  <c r="N247" i="1" s="1"/>
  <c r="O247" i="1" s="1" a="1"/>
  <c r="O247" i="1" s="1"/>
  <c r="P247" i="1" s="1" a="1"/>
  <c r="P247" i="1" s="1"/>
  <c r="M248" i="1" a="1"/>
  <c r="M248" i="1" s="1"/>
  <c r="N248" i="1" s="1"/>
  <c r="O248" i="1" s="1" a="1"/>
  <c r="O248" i="1" s="1"/>
  <c r="P248" i="1" s="1" a="1"/>
  <c r="P248" i="1" s="1"/>
  <c r="M249" i="1" a="1"/>
  <c r="M249" i="1" s="1"/>
  <c r="N249" i="1" s="1"/>
  <c r="O249" i="1" s="1" a="1"/>
  <c r="O249" i="1" s="1"/>
  <c r="P249" i="1" s="1" a="1"/>
  <c r="P249" i="1" s="1"/>
  <c r="M250" i="1" a="1"/>
  <c r="M250" i="1" s="1"/>
  <c r="N250" i="1" s="1"/>
  <c r="O250" i="1" s="1" a="1"/>
  <c r="O250" i="1" s="1"/>
  <c r="P250" i="1" s="1" a="1"/>
  <c r="P250" i="1" s="1"/>
  <c r="M251" i="1" a="1"/>
  <c r="M251" i="1" s="1"/>
  <c r="N251" i="1" s="1"/>
  <c r="O251" i="1" s="1" a="1"/>
  <c r="O251" i="1" s="1"/>
  <c r="P251" i="1" s="1" a="1"/>
  <c r="P251" i="1" s="1"/>
  <c r="M252" i="1" a="1"/>
  <c r="M252" i="1" s="1"/>
  <c r="N252" i="1" s="1"/>
  <c r="O252" i="1" s="1" a="1"/>
  <c r="O252" i="1" s="1"/>
  <c r="P252" i="1" s="1" a="1"/>
  <c r="P252" i="1" s="1"/>
  <c r="M253" i="1" a="1"/>
  <c r="M253" i="1" s="1"/>
  <c r="N253" i="1" s="1"/>
  <c r="O253" i="1" s="1" a="1"/>
  <c r="O253" i="1" s="1"/>
  <c r="P253" i="1" s="1" a="1"/>
  <c r="P253" i="1" s="1"/>
  <c r="M254" i="1" a="1"/>
  <c r="M254" i="1" s="1"/>
  <c r="N254" i="1" s="1"/>
  <c r="O254" i="1" s="1" a="1"/>
  <c r="O254" i="1" s="1"/>
  <c r="P254" i="1" s="1" a="1"/>
  <c r="P254" i="1" s="1"/>
  <c r="M255" i="1" a="1"/>
  <c r="M255" i="1" s="1"/>
  <c r="N255" i="1" s="1"/>
  <c r="O255" i="1" s="1" a="1"/>
  <c r="O255" i="1" s="1"/>
  <c r="P255" i="1" s="1" a="1"/>
  <c r="P255" i="1" s="1"/>
  <c r="M256" i="1" a="1"/>
  <c r="M256" i="1" s="1"/>
  <c r="N256" i="1" s="1"/>
  <c r="O256" i="1" s="1" a="1"/>
  <c r="O256" i="1" s="1"/>
  <c r="P256" i="1" s="1" a="1"/>
  <c r="P256" i="1" s="1"/>
  <c r="M257" i="1" a="1"/>
  <c r="M257" i="1" s="1"/>
  <c r="N257" i="1" s="1"/>
  <c r="O257" i="1" s="1" a="1"/>
  <c r="O257" i="1" s="1"/>
  <c r="P257" i="1" s="1" a="1"/>
  <c r="P257" i="1" s="1"/>
  <c r="M258" i="1" a="1"/>
  <c r="M258" i="1" s="1"/>
  <c r="N258" i="1" s="1"/>
  <c r="O258" i="1" s="1" a="1"/>
  <c r="O258" i="1" s="1"/>
  <c r="P258" i="1" s="1" a="1"/>
  <c r="P258" i="1" s="1"/>
  <c r="M259" i="1" a="1"/>
  <c r="M259" i="1" s="1"/>
  <c r="N259" i="1" s="1"/>
  <c r="O259" i="1" s="1" a="1"/>
  <c r="O259" i="1" s="1"/>
  <c r="P259" i="1" s="1" a="1"/>
  <c r="P259" i="1" s="1"/>
  <c r="M260" i="1" a="1"/>
  <c r="M260" i="1" s="1"/>
  <c r="N260" i="1" s="1"/>
  <c r="O260" i="1" s="1" a="1"/>
  <c r="O260" i="1" s="1"/>
  <c r="P260" i="1" s="1" a="1"/>
  <c r="P260" i="1" s="1"/>
  <c r="M261" i="1" a="1"/>
  <c r="M261" i="1" s="1"/>
  <c r="N261" i="1" s="1"/>
  <c r="O261" i="1" s="1" a="1"/>
  <c r="O261" i="1" s="1"/>
  <c r="P261" i="1" s="1" a="1"/>
  <c r="P261" i="1" s="1"/>
  <c r="M262" i="1" a="1"/>
  <c r="M262" i="1" s="1"/>
  <c r="N262" i="1" s="1"/>
  <c r="O262" i="1" s="1" a="1"/>
  <c r="O262" i="1" s="1"/>
  <c r="P262" i="1" s="1" a="1"/>
  <c r="P262" i="1" s="1"/>
  <c r="M263" i="1" a="1"/>
  <c r="M263" i="1" s="1"/>
  <c r="N263" i="1" s="1"/>
  <c r="O263" i="1" s="1" a="1"/>
  <c r="O263" i="1" s="1"/>
  <c r="P263" i="1" s="1" a="1"/>
  <c r="P263" i="1" s="1"/>
  <c r="M264" i="1" a="1"/>
  <c r="M264" i="1" s="1"/>
  <c r="N264" i="1" s="1"/>
  <c r="O264" i="1" s="1" a="1"/>
  <c r="O264" i="1" s="1"/>
  <c r="P264" i="1" s="1" a="1"/>
  <c r="P264" i="1" s="1"/>
  <c r="M265" i="1" a="1"/>
  <c r="M265" i="1" s="1"/>
  <c r="N265" i="1" s="1"/>
  <c r="O265" i="1" s="1" a="1"/>
  <c r="O265" i="1" s="1"/>
  <c r="P265" i="1" s="1" a="1"/>
  <c r="P265" i="1" s="1"/>
  <c r="M266" i="1" a="1"/>
  <c r="M266" i="1" s="1"/>
  <c r="N266" i="1" s="1"/>
  <c r="O266" i="1" s="1" a="1"/>
  <c r="O266" i="1" s="1"/>
  <c r="P266" i="1" s="1" a="1"/>
  <c r="P266" i="1" s="1"/>
  <c r="M267" i="1" a="1"/>
  <c r="M267" i="1" s="1"/>
  <c r="N267" i="1" s="1"/>
  <c r="O267" i="1" s="1" a="1"/>
  <c r="O267" i="1" s="1"/>
  <c r="P267" i="1" s="1" a="1"/>
  <c r="P267" i="1" s="1"/>
  <c r="M268" i="1" a="1"/>
  <c r="M268" i="1" s="1"/>
  <c r="N268" i="1" s="1"/>
  <c r="O268" i="1" s="1" a="1"/>
  <c r="O268" i="1" s="1"/>
  <c r="P268" i="1" s="1" a="1"/>
  <c r="P268" i="1" s="1"/>
  <c r="M269" i="1" a="1"/>
  <c r="M269" i="1" s="1"/>
  <c r="N269" i="1" s="1"/>
  <c r="O269" i="1" s="1" a="1"/>
  <c r="O269" i="1" s="1"/>
  <c r="P269" i="1" s="1" a="1"/>
  <c r="P269" i="1" s="1"/>
  <c r="M270" i="1" a="1"/>
  <c r="M270" i="1" s="1"/>
  <c r="N270" i="1" s="1"/>
  <c r="O270" i="1" s="1" a="1"/>
  <c r="O270" i="1" s="1"/>
  <c r="P270" i="1" s="1" a="1"/>
  <c r="P270" i="1" s="1"/>
  <c r="M271" i="1" a="1"/>
  <c r="M271" i="1" s="1"/>
  <c r="N271" i="1" s="1"/>
  <c r="O271" i="1" s="1" a="1"/>
  <c r="O271" i="1" s="1"/>
  <c r="P271" i="1" s="1" a="1"/>
  <c r="P271" i="1" s="1"/>
  <c r="M272" i="1" a="1"/>
  <c r="M272" i="1" s="1"/>
  <c r="N272" i="1" s="1"/>
  <c r="O272" i="1" s="1" a="1"/>
  <c r="O272" i="1" s="1"/>
  <c r="P272" i="1" s="1" a="1"/>
  <c r="P272" i="1" s="1"/>
  <c r="M273" i="1" a="1"/>
  <c r="M273" i="1" s="1"/>
  <c r="N273" i="1" s="1"/>
  <c r="O273" i="1" s="1" a="1"/>
  <c r="O273" i="1" s="1"/>
  <c r="P273" i="1" s="1" a="1"/>
  <c r="P273" i="1" s="1"/>
  <c r="M274" i="1" a="1"/>
  <c r="M274" i="1" s="1"/>
  <c r="N274" i="1" s="1"/>
  <c r="O274" i="1" s="1" a="1"/>
  <c r="O274" i="1" s="1"/>
  <c r="P274" i="1" s="1" a="1"/>
  <c r="P274" i="1" s="1"/>
  <c r="M275" i="1" a="1"/>
  <c r="M275" i="1" s="1"/>
  <c r="N275" i="1" s="1"/>
  <c r="O275" i="1" s="1" a="1"/>
  <c r="O275" i="1" s="1"/>
  <c r="P275" i="1" s="1" a="1"/>
  <c r="P275" i="1" s="1"/>
  <c r="M276" i="1" a="1"/>
  <c r="M276" i="1" s="1"/>
  <c r="N276" i="1" s="1"/>
  <c r="O276" i="1" s="1" a="1"/>
  <c r="O276" i="1" s="1"/>
  <c r="P276" i="1" s="1" a="1"/>
  <c r="P276" i="1" s="1"/>
  <c r="M277" i="1" a="1"/>
  <c r="M277" i="1" s="1"/>
  <c r="N277" i="1" s="1"/>
  <c r="O277" i="1" s="1" a="1"/>
  <c r="O277" i="1" s="1"/>
  <c r="P277" i="1" s="1" a="1"/>
  <c r="P277" i="1" s="1"/>
  <c r="M278" i="1" a="1"/>
  <c r="M278" i="1" s="1"/>
  <c r="N278" i="1" s="1"/>
  <c r="O278" i="1" s="1" a="1"/>
  <c r="O278" i="1" s="1"/>
  <c r="P278" i="1" s="1" a="1"/>
  <c r="P278" i="1" s="1"/>
  <c r="M279" i="1" a="1"/>
  <c r="M279" i="1" s="1"/>
  <c r="N279" i="1" s="1"/>
  <c r="O279" i="1" s="1" a="1"/>
  <c r="O279" i="1" s="1"/>
  <c r="P279" i="1" s="1" a="1"/>
  <c r="P279" i="1" s="1"/>
  <c r="M280" i="1" a="1"/>
  <c r="M280" i="1" s="1"/>
  <c r="N280" i="1" s="1"/>
  <c r="O280" i="1" s="1" a="1"/>
  <c r="O280" i="1" s="1"/>
  <c r="P280" i="1" s="1" a="1"/>
  <c r="P280" i="1" s="1"/>
  <c r="M281" i="1" a="1"/>
  <c r="M281" i="1" s="1"/>
  <c r="N281" i="1" s="1"/>
  <c r="O281" i="1" s="1" a="1"/>
  <c r="O281" i="1" s="1"/>
  <c r="P281" i="1" s="1" a="1"/>
  <c r="P281" i="1" s="1"/>
  <c r="M282" i="1" a="1"/>
  <c r="M282" i="1" s="1"/>
  <c r="N282" i="1" s="1"/>
  <c r="O282" i="1" s="1" a="1"/>
  <c r="O282" i="1" s="1"/>
  <c r="P282" i="1" s="1" a="1"/>
  <c r="P282" i="1" s="1"/>
  <c r="M283" i="1" a="1"/>
  <c r="M283" i="1" s="1"/>
  <c r="N283" i="1" s="1"/>
  <c r="O283" i="1" s="1" a="1"/>
  <c r="O283" i="1" s="1"/>
  <c r="P283" i="1" s="1" a="1"/>
  <c r="P283" i="1" s="1"/>
  <c r="M284" i="1" a="1"/>
  <c r="M284" i="1" s="1"/>
  <c r="N284" i="1" s="1"/>
  <c r="O284" i="1" s="1" a="1"/>
  <c r="O284" i="1" s="1"/>
  <c r="P284" i="1" s="1" a="1"/>
  <c r="P284" i="1" s="1"/>
  <c r="M285" i="1" a="1"/>
  <c r="M285" i="1" s="1"/>
  <c r="N285" i="1" s="1"/>
  <c r="O285" i="1" s="1" a="1"/>
  <c r="O285" i="1" s="1"/>
  <c r="P285" i="1" s="1" a="1"/>
  <c r="P285" i="1" s="1"/>
  <c r="M286" i="1" a="1"/>
  <c r="M286" i="1" s="1"/>
  <c r="N286" i="1" s="1"/>
  <c r="O286" i="1" s="1" a="1"/>
  <c r="O286" i="1" s="1"/>
  <c r="P286" i="1" s="1" a="1"/>
  <c r="P286" i="1" s="1"/>
  <c r="M287" i="1" a="1"/>
  <c r="M287" i="1" s="1"/>
  <c r="N287" i="1" s="1"/>
  <c r="O287" i="1" s="1" a="1"/>
  <c r="O287" i="1" s="1"/>
  <c r="P287" i="1" s="1" a="1"/>
  <c r="P287" i="1" s="1"/>
  <c r="M288" i="1" a="1"/>
  <c r="M288" i="1" s="1"/>
  <c r="N288" i="1" s="1"/>
  <c r="O288" i="1" s="1" a="1"/>
  <c r="O288" i="1" s="1"/>
  <c r="P288" i="1" s="1" a="1"/>
  <c r="P288" i="1" s="1"/>
  <c r="M289" i="1" a="1"/>
  <c r="M289" i="1" s="1"/>
  <c r="N289" i="1" s="1"/>
  <c r="O289" i="1" s="1" a="1"/>
  <c r="O289" i="1" s="1"/>
  <c r="P289" i="1" s="1" a="1"/>
  <c r="P289" i="1" s="1"/>
  <c r="M290" i="1" a="1"/>
  <c r="M290" i="1" s="1"/>
  <c r="N290" i="1" s="1"/>
  <c r="O290" i="1" s="1" a="1"/>
  <c r="O290" i="1" s="1"/>
  <c r="P290" i="1" s="1" a="1"/>
  <c r="P290" i="1" s="1"/>
  <c r="M291" i="1" a="1"/>
  <c r="M291" i="1" s="1"/>
  <c r="N291" i="1" s="1"/>
  <c r="O291" i="1" s="1" a="1"/>
  <c r="O291" i="1" s="1"/>
  <c r="P291" i="1" s="1" a="1"/>
  <c r="P291" i="1" s="1"/>
  <c r="M292" i="1" a="1"/>
  <c r="M292" i="1" s="1"/>
  <c r="N292" i="1" s="1"/>
  <c r="O292" i="1" s="1" a="1"/>
  <c r="O292" i="1" s="1"/>
  <c r="P292" i="1" s="1" a="1"/>
  <c r="P292" i="1" s="1"/>
  <c r="M293" i="1" a="1"/>
  <c r="M293" i="1" s="1"/>
  <c r="N293" i="1" s="1"/>
  <c r="O293" i="1" s="1" a="1"/>
  <c r="O293" i="1" s="1"/>
  <c r="P293" i="1" s="1" a="1"/>
  <c r="P293" i="1" s="1"/>
  <c r="M294" i="1" a="1"/>
  <c r="M294" i="1" s="1"/>
  <c r="N294" i="1" s="1"/>
  <c r="O294" i="1" s="1" a="1"/>
  <c r="O294" i="1" s="1"/>
  <c r="P294" i="1" s="1" a="1"/>
  <c r="P294" i="1" s="1"/>
  <c r="M295" i="1" a="1"/>
  <c r="M295" i="1" s="1"/>
  <c r="N295" i="1" s="1"/>
  <c r="O295" i="1" s="1" a="1"/>
  <c r="O295" i="1" s="1"/>
  <c r="P295" i="1" s="1" a="1"/>
  <c r="P295" i="1" s="1"/>
  <c r="M296" i="1" a="1"/>
  <c r="M296" i="1" s="1"/>
  <c r="N296" i="1" s="1"/>
  <c r="O296" i="1" s="1" a="1"/>
  <c r="O296" i="1" s="1"/>
  <c r="P296" i="1" s="1" a="1"/>
  <c r="P296" i="1" s="1"/>
  <c r="M297" i="1" a="1"/>
  <c r="M297" i="1" s="1"/>
  <c r="N297" i="1" s="1"/>
  <c r="O297" i="1" s="1" a="1"/>
  <c r="O297" i="1" s="1"/>
  <c r="P297" i="1" s="1" a="1"/>
  <c r="P297" i="1" s="1"/>
  <c r="M298" i="1" a="1"/>
  <c r="M298" i="1" s="1"/>
  <c r="N298" i="1" s="1"/>
  <c r="O298" i="1" s="1" a="1"/>
  <c r="O298" i="1" s="1"/>
  <c r="P298" i="1" s="1" a="1"/>
  <c r="P298" i="1" s="1"/>
  <c r="M299" i="1" a="1"/>
  <c r="M299" i="1" s="1"/>
  <c r="N299" i="1" s="1"/>
  <c r="O299" i="1" s="1" a="1"/>
  <c r="O299" i="1" s="1"/>
  <c r="P299" i="1" s="1" a="1"/>
  <c r="P299" i="1" s="1"/>
  <c r="M300" i="1" a="1"/>
  <c r="M300" i="1" s="1"/>
  <c r="N300" i="1" s="1"/>
  <c r="O300" i="1" s="1" a="1"/>
  <c r="O300" i="1" s="1"/>
  <c r="P300" i="1" s="1" a="1"/>
  <c r="P300" i="1" s="1"/>
  <c r="M301" i="1" a="1"/>
  <c r="M301" i="1" s="1"/>
  <c r="N301" i="1" s="1"/>
  <c r="O301" i="1" s="1" a="1"/>
  <c r="O301" i="1" s="1"/>
  <c r="P301" i="1" s="1" a="1"/>
  <c r="P301" i="1" s="1"/>
  <c r="M302" i="1" a="1"/>
  <c r="M302" i="1" s="1"/>
  <c r="N302" i="1" s="1"/>
  <c r="O302" i="1" s="1" a="1"/>
  <c r="O302" i="1" s="1"/>
  <c r="P302" i="1" s="1" a="1"/>
  <c r="P302" i="1" s="1"/>
  <c r="M303" i="1" a="1"/>
  <c r="M303" i="1" s="1"/>
  <c r="N303" i="1" s="1"/>
  <c r="O303" i="1" s="1" a="1"/>
  <c r="O303" i="1" s="1"/>
  <c r="P303" i="1" s="1" a="1"/>
  <c r="P303" i="1" s="1"/>
  <c r="M304" i="1" a="1"/>
  <c r="M304" i="1" s="1"/>
  <c r="N304" i="1" s="1"/>
  <c r="O304" i="1" s="1" a="1"/>
  <c r="O304" i="1" s="1"/>
  <c r="P304" i="1" s="1" a="1"/>
  <c r="P304" i="1" s="1"/>
  <c r="M305" i="1" a="1"/>
  <c r="M305" i="1" s="1"/>
  <c r="N305" i="1" s="1"/>
  <c r="O305" i="1" s="1" a="1"/>
  <c r="O305" i="1" s="1"/>
  <c r="P305" i="1" s="1" a="1"/>
  <c r="P305" i="1" s="1"/>
  <c r="M306" i="1" a="1"/>
  <c r="M306" i="1" s="1"/>
  <c r="N306" i="1" s="1"/>
  <c r="O306" i="1" s="1" a="1"/>
  <c r="O306" i="1" s="1"/>
  <c r="P306" i="1" s="1" a="1"/>
  <c r="P306" i="1" s="1"/>
  <c r="M307" i="1" a="1"/>
  <c r="M307" i="1" s="1"/>
  <c r="N307" i="1" s="1"/>
  <c r="O307" i="1" s="1" a="1"/>
  <c r="O307" i="1" s="1"/>
  <c r="P307" i="1" s="1" a="1"/>
  <c r="P307" i="1" s="1"/>
  <c r="M308" i="1" a="1"/>
  <c r="M308" i="1" s="1"/>
  <c r="N308" i="1" s="1"/>
  <c r="O308" i="1" s="1" a="1"/>
  <c r="O308" i="1" s="1"/>
  <c r="P308" i="1" s="1" a="1"/>
  <c r="P308" i="1" s="1"/>
  <c r="M309" i="1" a="1"/>
  <c r="M309" i="1" s="1"/>
  <c r="N309" i="1" s="1"/>
  <c r="O309" i="1" s="1" a="1"/>
  <c r="O309" i="1" s="1"/>
  <c r="P309" i="1" s="1" a="1"/>
  <c r="P309" i="1" s="1"/>
  <c r="M310" i="1" a="1"/>
  <c r="M310" i="1" s="1"/>
  <c r="N310" i="1" s="1"/>
  <c r="O310" i="1" s="1" a="1"/>
  <c r="O310" i="1" s="1"/>
  <c r="P310" i="1" s="1" a="1"/>
  <c r="P310" i="1" s="1"/>
  <c r="M311" i="1" a="1"/>
  <c r="M311" i="1" s="1"/>
  <c r="N311" i="1" s="1"/>
  <c r="O311" i="1" s="1" a="1"/>
  <c r="O311" i="1" s="1"/>
  <c r="P311" i="1" s="1" a="1"/>
  <c r="P311" i="1" s="1"/>
  <c r="M312" i="1" a="1"/>
  <c r="M312" i="1" s="1"/>
  <c r="N312" i="1" s="1"/>
  <c r="O312" i="1" s="1" a="1"/>
  <c r="O312" i="1" s="1"/>
  <c r="P312" i="1" s="1" a="1"/>
  <c r="P312" i="1" s="1"/>
  <c r="M313" i="1" a="1"/>
  <c r="M313" i="1" s="1"/>
  <c r="N313" i="1" s="1"/>
  <c r="O313" i="1" s="1" a="1"/>
  <c r="O313" i="1" s="1"/>
  <c r="P313" i="1" s="1" a="1"/>
  <c r="P313" i="1" s="1"/>
  <c r="M314" i="1" a="1"/>
  <c r="M314" i="1" s="1"/>
  <c r="N314" i="1" s="1"/>
  <c r="O314" i="1" s="1" a="1"/>
  <c r="O314" i="1" s="1"/>
  <c r="P314" i="1" s="1" a="1"/>
  <c r="P314" i="1" s="1"/>
  <c r="M315" i="1" a="1"/>
  <c r="M315" i="1" s="1"/>
  <c r="N315" i="1" s="1"/>
  <c r="O315" i="1" s="1" a="1"/>
  <c r="O315" i="1" s="1"/>
  <c r="P315" i="1" s="1" a="1"/>
  <c r="P315" i="1" s="1"/>
  <c r="M316" i="1" a="1"/>
  <c r="M316" i="1" s="1"/>
  <c r="N316" i="1" s="1"/>
  <c r="O316" i="1" s="1" a="1"/>
  <c r="O316" i="1" s="1"/>
  <c r="P316" i="1" s="1" a="1"/>
  <c r="P316" i="1" s="1"/>
  <c r="M317" i="1" a="1"/>
  <c r="M317" i="1" s="1"/>
  <c r="N317" i="1" s="1"/>
  <c r="O317" i="1" s="1" a="1"/>
  <c r="O317" i="1" s="1"/>
  <c r="P317" i="1" s="1" a="1"/>
  <c r="P317" i="1" s="1"/>
  <c r="M318" i="1" a="1"/>
  <c r="M318" i="1" s="1"/>
  <c r="N318" i="1" s="1"/>
  <c r="O318" i="1" s="1" a="1"/>
  <c r="O318" i="1" s="1"/>
  <c r="P318" i="1" s="1" a="1"/>
  <c r="P318" i="1" s="1"/>
  <c r="M319" i="1" a="1"/>
  <c r="M319" i="1" s="1"/>
  <c r="N319" i="1" s="1"/>
  <c r="O319" i="1" s="1" a="1"/>
  <c r="O319" i="1" s="1"/>
  <c r="P319" i="1" s="1" a="1"/>
  <c r="P319" i="1" s="1"/>
  <c r="M320" i="1" a="1"/>
  <c r="M320" i="1" s="1"/>
  <c r="N320" i="1" s="1"/>
  <c r="O320" i="1" s="1" a="1"/>
  <c r="O320" i="1" s="1"/>
  <c r="P320" i="1" s="1" a="1"/>
  <c r="P320" i="1" s="1"/>
  <c r="M321" i="1" a="1"/>
  <c r="M321" i="1" s="1"/>
  <c r="N321" i="1" s="1"/>
  <c r="O321" i="1" s="1" a="1"/>
  <c r="O321" i="1" s="1"/>
  <c r="P321" i="1" s="1" a="1"/>
  <c r="P321" i="1" s="1"/>
  <c r="M322" i="1" a="1"/>
  <c r="M322" i="1" s="1"/>
  <c r="N322" i="1" s="1"/>
  <c r="O322" i="1" s="1" a="1"/>
  <c r="O322" i="1" s="1"/>
  <c r="P322" i="1" s="1" a="1"/>
  <c r="P322" i="1" s="1"/>
  <c r="M323" i="1" a="1"/>
  <c r="M323" i="1" s="1"/>
  <c r="N323" i="1" s="1"/>
  <c r="O323" i="1" s="1" a="1"/>
  <c r="O323" i="1" s="1"/>
  <c r="P323" i="1" s="1" a="1"/>
  <c r="P323" i="1" s="1"/>
  <c r="M324" i="1" a="1"/>
  <c r="M324" i="1" s="1"/>
  <c r="N324" i="1" s="1"/>
  <c r="O324" i="1" s="1" a="1"/>
  <c r="O324" i="1" s="1"/>
  <c r="P324" i="1" s="1" a="1"/>
  <c r="P324" i="1" s="1"/>
  <c r="M325" i="1" a="1"/>
  <c r="M325" i="1" s="1"/>
  <c r="N325" i="1" s="1"/>
  <c r="O325" i="1" s="1" a="1"/>
  <c r="O325" i="1" s="1"/>
  <c r="P325" i="1" s="1" a="1"/>
  <c r="P325" i="1" s="1"/>
  <c r="M326" i="1" a="1"/>
  <c r="M326" i="1" s="1"/>
  <c r="N326" i="1" s="1"/>
  <c r="O326" i="1" s="1" a="1"/>
  <c r="O326" i="1" s="1"/>
  <c r="P326" i="1" s="1" a="1"/>
  <c r="P326" i="1" s="1"/>
  <c r="M327" i="1" a="1"/>
  <c r="M327" i="1" s="1"/>
  <c r="N327" i="1" s="1"/>
  <c r="O327" i="1" s="1" a="1"/>
  <c r="O327" i="1" s="1"/>
  <c r="P327" i="1" s="1" a="1"/>
  <c r="P327" i="1" s="1"/>
  <c r="M328" i="1" a="1"/>
  <c r="M328" i="1" s="1"/>
  <c r="N328" i="1" s="1"/>
  <c r="O328" i="1" s="1" a="1"/>
  <c r="O328" i="1" s="1"/>
  <c r="P328" i="1" s="1" a="1"/>
  <c r="P328" i="1" s="1"/>
  <c r="M329" i="1" a="1"/>
  <c r="M329" i="1" s="1"/>
  <c r="N329" i="1" s="1"/>
  <c r="O329" i="1" s="1" a="1"/>
  <c r="O329" i="1" s="1"/>
  <c r="P329" i="1" s="1" a="1"/>
  <c r="P329" i="1" s="1"/>
  <c r="M330" i="1" a="1"/>
  <c r="M330" i="1" s="1"/>
  <c r="N330" i="1" s="1"/>
  <c r="O330" i="1" s="1" a="1"/>
  <c r="O330" i="1" s="1"/>
  <c r="P330" i="1" s="1" a="1"/>
  <c r="P330" i="1" s="1"/>
  <c r="M331" i="1" a="1"/>
  <c r="M331" i="1" s="1"/>
  <c r="N331" i="1" s="1"/>
  <c r="O331" i="1" s="1" a="1"/>
  <c r="O331" i="1" s="1"/>
  <c r="P331" i="1" s="1" a="1"/>
  <c r="P331" i="1" s="1"/>
  <c r="M332" i="1" a="1"/>
  <c r="M332" i="1" s="1"/>
  <c r="N332" i="1" s="1"/>
  <c r="O332" i="1" s="1" a="1"/>
  <c r="O332" i="1" s="1"/>
  <c r="P332" i="1" s="1" a="1"/>
  <c r="P332" i="1" s="1"/>
  <c r="M333" i="1" a="1"/>
  <c r="M333" i="1" s="1"/>
  <c r="N333" i="1" s="1"/>
  <c r="O333" i="1" s="1" a="1"/>
  <c r="O333" i="1" s="1"/>
  <c r="P333" i="1" s="1" a="1"/>
  <c r="P333" i="1" s="1"/>
  <c r="M334" i="1" a="1"/>
  <c r="M334" i="1" s="1"/>
  <c r="N334" i="1" s="1"/>
  <c r="O334" i="1" s="1" a="1"/>
  <c r="O334" i="1" s="1"/>
  <c r="P334" i="1" s="1" a="1"/>
  <c r="P334" i="1" s="1"/>
  <c r="M335" i="1" a="1"/>
  <c r="M335" i="1" s="1"/>
  <c r="N335" i="1" s="1"/>
  <c r="O335" i="1" s="1" a="1"/>
  <c r="O335" i="1" s="1"/>
  <c r="P335" i="1" s="1" a="1"/>
  <c r="P335" i="1" s="1"/>
  <c r="M336" i="1" a="1"/>
  <c r="M336" i="1" s="1"/>
  <c r="N336" i="1" s="1"/>
  <c r="O336" i="1" s="1" a="1"/>
  <c r="O336" i="1" s="1"/>
  <c r="P336" i="1" s="1" a="1"/>
  <c r="P336" i="1" s="1"/>
  <c r="M337" i="1" a="1"/>
  <c r="M337" i="1" s="1"/>
  <c r="N337" i="1" s="1"/>
  <c r="O337" i="1" s="1" a="1"/>
  <c r="O337" i="1" s="1"/>
  <c r="P337" i="1" s="1" a="1"/>
  <c r="P337" i="1" s="1"/>
  <c r="M338" i="1" a="1"/>
  <c r="M338" i="1" s="1"/>
  <c r="N338" i="1" s="1"/>
  <c r="O338" i="1" s="1" a="1"/>
  <c r="O338" i="1" s="1"/>
  <c r="P338" i="1" s="1" a="1"/>
  <c r="P338" i="1" s="1"/>
  <c r="M339" i="1" a="1"/>
  <c r="M339" i="1" s="1"/>
  <c r="N339" i="1" s="1"/>
  <c r="O339" i="1" s="1" a="1"/>
  <c r="O339" i="1" s="1"/>
  <c r="P339" i="1" s="1" a="1"/>
  <c r="P339" i="1" s="1"/>
  <c r="M340" i="1" a="1"/>
  <c r="M340" i="1" s="1"/>
  <c r="N340" i="1" s="1"/>
  <c r="O340" i="1" s="1" a="1"/>
  <c r="O340" i="1" s="1"/>
  <c r="P340" i="1" s="1" a="1"/>
  <c r="P340" i="1" s="1"/>
  <c r="M341" i="1" a="1"/>
  <c r="M341" i="1" s="1"/>
  <c r="N341" i="1" s="1"/>
  <c r="O341" i="1" s="1" a="1"/>
  <c r="O341" i="1" s="1"/>
  <c r="P341" i="1" s="1" a="1"/>
  <c r="P341" i="1" s="1"/>
  <c r="M342" i="1" a="1"/>
  <c r="M342" i="1" s="1"/>
  <c r="N342" i="1" s="1"/>
  <c r="O342" i="1" s="1" a="1"/>
  <c r="O342" i="1" s="1"/>
  <c r="P342" i="1" s="1" a="1"/>
  <c r="P342" i="1" s="1"/>
  <c r="M343" i="1" a="1"/>
  <c r="M343" i="1" s="1"/>
  <c r="N343" i="1" s="1"/>
  <c r="O343" i="1" s="1" a="1"/>
  <c r="O343" i="1" s="1"/>
  <c r="P343" i="1" s="1" a="1"/>
  <c r="P343" i="1" s="1"/>
  <c r="M344" i="1" a="1"/>
  <c r="M344" i="1" s="1"/>
  <c r="N344" i="1" s="1"/>
  <c r="O344" i="1" s="1" a="1"/>
  <c r="O344" i="1" s="1"/>
  <c r="P344" i="1" s="1" a="1"/>
  <c r="P344" i="1" s="1"/>
  <c r="M345" i="1" a="1"/>
  <c r="M345" i="1" s="1"/>
  <c r="N345" i="1" s="1"/>
  <c r="O345" i="1" s="1" a="1"/>
  <c r="O345" i="1" s="1"/>
  <c r="P345" i="1" s="1" a="1"/>
  <c r="P345" i="1" s="1"/>
  <c r="M346" i="1" a="1"/>
  <c r="M346" i="1" s="1"/>
  <c r="N346" i="1" s="1"/>
  <c r="O346" i="1" s="1" a="1"/>
  <c r="O346" i="1" s="1"/>
  <c r="P346" i="1" s="1" a="1"/>
  <c r="P346" i="1" s="1"/>
  <c r="M347" i="1" a="1"/>
  <c r="M347" i="1" s="1"/>
  <c r="N347" i="1" s="1"/>
  <c r="O347" i="1" s="1" a="1"/>
  <c r="O347" i="1" s="1"/>
  <c r="P347" i="1" s="1" a="1"/>
  <c r="P347" i="1" s="1"/>
  <c r="M348" i="1" a="1"/>
  <c r="M348" i="1" s="1"/>
  <c r="N348" i="1" s="1"/>
  <c r="O348" i="1" s="1" a="1"/>
  <c r="O348" i="1" s="1"/>
  <c r="P348" i="1" s="1" a="1"/>
  <c r="P348" i="1" s="1"/>
  <c r="M349" i="1" a="1"/>
  <c r="M349" i="1" s="1"/>
  <c r="N349" i="1" s="1"/>
  <c r="O349" i="1" s="1" a="1"/>
  <c r="O349" i="1" s="1"/>
  <c r="P349" i="1" s="1" a="1"/>
  <c r="P349" i="1" s="1"/>
  <c r="M350" i="1" a="1"/>
  <c r="M350" i="1" s="1"/>
  <c r="N350" i="1" s="1"/>
  <c r="O350" i="1" s="1" a="1"/>
  <c r="O350" i="1" s="1"/>
  <c r="P350" i="1" s="1" a="1"/>
  <c r="P350" i="1" s="1"/>
  <c r="M351" i="1" a="1"/>
  <c r="M351" i="1" s="1"/>
  <c r="N351" i="1" s="1"/>
  <c r="O351" i="1" s="1" a="1"/>
  <c r="O351" i="1" s="1"/>
  <c r="P351" i="1" s="1" a="1"/>
  <c r="P351" i="1" s="1"/>
  <c r="M352" i="1" a="1"/>
  <c r="M352" i="1" s="1"/>
  <c r="N352" i="1" s="1"/>
  <c r="O352" i="1" s="1" a="1"/>
  <c r="O352" i="1" s="1"/>
  <c r="P352" i="1" s="1" a="1"/>
  <c r="P352" i="1" s="1"/>
  <c r="M353" i="1" a="1"/>
  <c r="M353" i="1" s="1"/>
  <c r="N353" i="1" s="1"/>
  <c r="O353" i="1" s="1" a="1"/>
  <c r="O353" i="1" s="1"/>
  <c r="P353" i="1" s="1" a="1"/>
  <c r="P353" i="1" s="1"/>
  <c r="M354" i="1" a="1"/>
  <c r="M354" i="1" s="1"/>
  <c r="N354" i="1" s="1"/>
  <c r="O354" i="1" s="1" a="1"/>
  <c r="O354" i="1" s="1"/>
  <c r="P354" i="1" s="1" a="1"/>
  <c r="P354" i="1" s="1"/>
  <c r="M355" i="1" a="1"/>
  <c r="M355" i="1" s="1"/>
  <c r="N355" i="1" s="1"/>
  <c r="O355" i="1" s="1" a="1"/>
  <c r="O355" i="1" s="1"/>
  <c r="P355" i="1" s="1" a="1"/>
  <c r="P355" i="1" s="1"/>
  <c r="M356" i="1" a="1"/>
  <c r="M356" i="1" s="1"/>
  <c r="N356" i="1" s="1"/>
  <c r="O356" i="1" s="1" a="1"/>
  <c r="O356" i="1" s="1"/>
  <c r="P356" i="1" s="1" a="1"/>
  <c r="P356" i="1" s="1"/>
  <c r="M357" i="1" a="1"/>
  <c r="M357" i="1" s="1"/>
  <c r="N357" i="1" s="1"/>
  <c r="O357" i="1" s="1" a="1"/>
  <c r="O357" i="1" s="1"/>
  <c r="P357" i="1" s="1" a="1"/>
  <c r="P357" i="1" s="1"/>
  <c r="M358" i="1" a="1"/>
  <c r="M358" i="1" s="1"/>
  <c r="N358" i="1" s="1"/>
  <c r="O358" i="1" s="1" a="1"/>
  <c r="O358" i="1" s="1"/>
  <c r="P358" i="1" s="1" a="1"/>
  <c r="P358" i="1" s="1"/>
  <c r="M359" i="1" a="1"/>
  <c r="M359" i="1" s="1"/>
  <c r="N359" i="1" s="1"/>
  <c r="O359" i="1" s="1" a="1"/>
  <c r="O359" i="1" s="1"/>
  <c r="P359" i="1" s="1" a="1"/>
  <c r="P359" i="1" s="1"/>
  <c r="M360" i="1" a="1"/>
  <c r="M360" i="1" s="1"/>
  <c r="N360" i="1" s="1"/>
  <c r="O360" i="1" s="1" a="1"/>
  <c r="O360" i="1" s="1"/>
  <c r="P360" i="1" s="1" a="1"/>
  <c r="P360" i="1" s="1"/>
  <c r="M361" i="1" a="1"/>
  <c r="M361" i="1" s="1"/>
  <c r="N361" i="1" s="1"/>
  <c r="O361" i="1" s="1" a="1"/>
  <c r="O361" i="1" s="1"/>
  <c r="P361" i="1" s="1" a="1"/>
  <c r="P361" i="1" s="1"/>
  <c r="M362" i="1" a="1"/>
  <c r="M362" i="1" s="1"/>
  <c r="N362" i="1" s="1"/>
  <c r="O362" i="1" s="1" a="1"/>
  <c r="O362" i="1" s="1"/>
  <c r="P362" i="1" s="1" a="1"/>
  <c r="P362" i="1" s="1"/>
  <c r="M363" i="1" a="1"/>
  <c r="M363" i="1" s="1"/>
  <c r="N363" i="1" s="1"/>
  <c r="O363" i="1" s="1" a="1"/>
  <c r="O363" i="1" s="1"/>
  <c r="P363" i="1" s="1" a="1"/>
  <c r="P363" i="1" s="1"/>
  <c r="M364" i="1" a="1"/>
  <c r="M364" i="1" s="1"/>
  <c r="N364" i="1" s="1"/>
  <c r="O364" i="1" s="1" a="1"/>
  <c r="O364" i="1" s="1"/>
  <c r="P364" i="1" s="1" a="1"/>
  <c r="P364" i="1" s="1"/>
  <c r="M365" i="1" a="1"/>
  <c r="M365" i="1" s="1"/>
  <c r="N365" i="1" s="1"/>
  <c r="O365" i="1" s="1" a="1"/>
  <c r="O365" i="1" s="1"/>
  <c r="P365" i="1" s="1" a="1"/>
  <c r="P365" i="1" s="1"/>
  <c r="M366" i="1" a="1"/>
  <c r="M366" i="1" s="1"/>
  <c r="N366" i="1" s="1"/>
  <c r="O366" i="1" s="1" a="1"/>
  <c r="O366" i="1" s="1"/>
  <c r="P366" i="1" s="1" a="1"/>
  <c r="P366" i="1" s="1"/>
  <c r="M367" i="1" a="1"/>
  <c r="M367" i="1" s="1"/>
  <c r="N367" i="1" s="1"/>
  <c r="O367" i="1" s="1" a="1"/>
  <c r="O367" i="1" s="1"/>
  <c r="P367" i="1" s="1" a="1"/>
  <c r="P367" i="1" s="1"/>
  <c r="M368" i="1" a="1"/>
  <c r="M368" i="1" s="1"/>
  <c r="N368" i="1" s="1"/>
  <c r="O368" i="1" s="1" a="1"/>
  <c r="O368" i="1" s="1"/>
  <c r="P368" i="1" s="1" a="1"/>
  <c r="P368" i="1" s="1"/>
  <c r="M369" i="1" a="1"/>
  <c r="M369" i="1" s="1"/>
  <c r="N369" i="1" s="1"/>
  <c r="O369" i="1" s="1" a="1"/>
  <c r="O369" i="1" s="1"/>
  <c r="P369" i="1" s="1" a="1"/>
  <c r="P369" i="1" s="1"/>
  <c r="M370" i="1" a="1"/>
  <c r="M370" i="1" s="1"/>
  <c r="N370" i="1" s="1"/>
  <c r="O370" i="1" s="1" a="1"/>
  <c r="O370" i="1" s="1"/>
  <c r="P370" i="1" s="1" a="1"/>
  <c r="P370" i="1" s="1"/>
  <c r="M371" i="1" a="1"/>
  <c r="M371" i="1" s="1"/>
  <c r="N371" i="1" s="1"/>
  <c r="O371" i="1" s="1" a="1"/>
  <c r="O371" i="1" s="1"/>
  <c r="P371" i="1" s="1" a="1"/>
  <c r="P371" i="1" s="1"/>
  <c r="M372" i="1" a="1"/>
  <c r="M372" i="1" s="1"/>
  <c r="N372" i="1" s="1"/>
  <c r="O372" i="1" s="1" a="1"/>
  <c r="O372" i="1" s="1"/>
  <c r="P372" i="1" s="1" a="1"/>
  <c r="P372" i="1" s="1"/>
  <c r="M373" i="1" a="1"/>
  <c r="M373" i="1" s="1"/>
  <c r="N373" i="1" s="1"/>
  <c r="O373" i="1" s="1" a="1"/>
  <c r="O373" i="1" s="1"/>
  <c r="P373" i="1" s="1" a="1"/>
  <c r="P373" i="1" s="1"/>
  <c r="M374" i="1" a="1"/>
  <c r="M374" i="1" s="1"/>
  <c r="N374" i="1" s="1"/>
  <c r="O374" i="1" s="1" a="1"/>
  <c r="O374" i="1" s="1"/>
  <c r="P374" i="1" s="1" a="1"/>
  <c r="P374" i="1" s="1"/>
  <c r="M375" i="1" a="1"/>
  <c r="M375" i="1" s="1"/>
  <c r="N375" i="1" s="1"/>
  <c r="O375" i="1" s="1" a="1"/>
  <c r="O375" i="1" s="1"/>
  <c r="P375" i="1" s="1" a="1"/>
  <c r="P375" i="1" s="1"/>
  <c r="M376" i="1" a="1"/>
  <c r="M376" i="1" s="1"/>
  <c r="N376" i="1" s="1"/>
  <c r="O376" i="1" s="1" a="1"/>
  <c r="O376" i="1" s="1"/>
  <c r="P376" i="1" s="1" a="1"/>
  <c r="P376" i="1" s="1"/>
  <c r="M377" i="1" a="1"/>
  <c r="M377" i="1" s="1"/>
  <c r="N377" i="1" s="1"/>
  <c r="O377" i="1" s="1" a="1"/>
  <c r="O377" i="1" s="1"/>
  <c r="P377" i="1" s="1" a="1"/>
  <c r="P377" i="1" s="1"/>
  <c r="M378" i="1" a="1"/>
  <c r="M378" i="1" s="1"/>
  <c r="N378" i="1" s="1"/>
  <c r="O378" i="1" s="1" a="1"/>
  <c r="O378" i="1" s="1"/>
  <c r="P378" i="1" s="1" a="1"/>
  <c r="P378" i="1" s="1"/>
  <c r="M379" i="1" a="1"/>
  <c r="M379" i="1" s="1"/>
  <c r="N379" i="1" s="1"/>
  <c r="O379" i="1" s="1" a="1"/>
  <c r="O379" i="1" s="1"/>
  <c r="P379" i="1" s="1" a="1"/>
  <c r="P379" i="1" s="1"/>
  <c r="M380" i="1" a="1"/>
  <c r="M380" i="1" s="1"/>
  <c r="N380" i="1" s="1"/>
  <c r="O380" i="1" s="1" a="1"/>
  <c r="O380" i="1" s="1"/>
  <c r="P380" i="1" s="1" a="1"/>
  <c r="P380" i="1" s="1"/>
  <c r="M381" i="1" a="1"/>
  <c r="M381" i="1" s="1"/>
  <c r="N381" i="1" s="1"/>
  <c r="O381" i="1" s="1" a="1"/>
  <c r="O381" i="1" s="1"/>
  <c r="P381" i="1" s="1" a="1"/>
  <c r="P381" i="1" s="1"/>
  <c r="M382" i="1" a="1"/>
  <c r="M382" i="1" s="1"/>
  <c r="N382" i="1" s="1"/>
  <c r="O382" i="1" s="1" a="1"/>
  <c r="O382" i="1" s="1"/>
  <c r="P382" i="1" s="1" a="1"/>
  <c r="P382" i="1" s="1"/>
  <c r="M383" i="1" a="1"/>
  <c r="M383" i="1" s="1"/>
  <c r="N383" i="1" s="1"/>
  <c r="O383" i="1" s="1" a="1"/>
  <c r="O383" i="1" s="1"/>
  <c r="P383" i="1" s="1" a="1"/>
  <c r="P383" i="1" s="1"/>
  <c r="M384" i="1" a="1"/>
  <c r="M384" i="1" s="1"/>
  <c r="N384" i="1" s="1"/>
  <c r="O384" i="1" s="1" a="1"/>
  <c r="O384" i="1" s="1"/>
  <c r="P384" i="1" s="1" a="1"/>
  <c r="P384" i="1" s="1"/>
  <c r="M385" i="1" a="1"/>
  <c r="M385" i="1" s="1"/>
  <c r="N385" i="1" s="1"/>
  <c r="O385" i="1" s="1" a="1"/>
  <c r="O385" i="1" s="1"/>
  <c r="P385" i="1" s="1" a="1"/>
  <c r="P385" i="1" s="1"/>
  <c r="M386" i="1" a="1"/>
  <c r="M386" i="1" s="1"/>
  <c r="N386" i="1" s="1"/>
  <c r="O386" i="1" s="1" a="1"/>
  <c r="O386" i="1" s="1"/>
  <c r="P386" i="1" s="1" a="1"/>
  <c r="P386" i="1" s="1"/>
  <c r="M387" i="1" a="1"/>
  <c r="M387" i="1" s="1"/>
  <c r="N387" i="1" s="1"/>
  <c r="O387" i="1" s="1" a="1"/>
  <c r="O387" i="1" s="1"/>
  <c r="P387" i="1" s="1" a="1"/>
  <c r="P387" i="1" s="1"/>
  <c r="M388" i="1" a="1"/>
  <c r="M388" i="1" s="1"/>
  <c r="N388" i="1" s="1"/>
  <c r="O388" i="1" s="1" a="1"/>
  <c r="O388" i="1" s="1"/>
  <c r="P388" i="1" s="1" a="1"/>
  <c r="P388" i="1" s="1"/>
  <c r="M389" i="1" a="1"/>
  <c r="M389" i="1" s="1"/>
  <c r="N389" i="1" s="1"/>
  <c r="O389" i="1" s="1" a="1"/>
  <c r="O389" i="1" s="1"/>
  <c r="P389" i="1" s="1" a="1"/>
  <c r="P389" i="1" s="1"/>
  <c r="M390" i="1" a="1"/>
  <c r="M390" i="1" s="1"/>
  <c r="N390" i="1" s="1"/>
  <c r="O390" i="1" s="1" a="1"/>
  <c r="O390" i="1" s="1"/>
  <c r="P390" i="1" s="1" a="1"/>
  <c r="P390" i="1" s="1"/>
  <c r="M391" i="1" a="1"/>
  <c r="M391" i="1" s="1"/>
  <c r="N391" i="1" s="1"/>
  <c r="O391" i="1" s="1" a="1"/>
  <c r="O391" i="1" s="1"/>
  <c r="P391" i="1" s="1" a="1"/>
  <c r="P391" i="1" s="1"/>
  <c r="M392" i="1" a="1"/>
  <c r="M392" i="1" s="1"/>
  <c r="N392" i="1" s="1"/>
  <c r="O392" i="1" s="1" a="1"/>
  <c r="O392" i="1" s="1"/>
  <c r="P392" i="1" s="1" a="1"/>
  <c r="P392" i="1" s="1"/>
  <c r="M393" i="1" a="1"/>
  <c r="M393" i="1" s="1"/>
  <c r="N393" i="1" s="1"/>
  <c r="O393" i="1" s="1" a="1"/>
  <c r="O393" i="1" s="1"/>
  <c r="P393" i="1" s="1" a="1"/>
  <c r="P393" i="1" s="1"/>
  <c r="M394" i="1" a="1"/>
  <c r="M394" i="1" s="1"/>
  <c r="N394" i="1" s="1"/>
  <c r="O394" i="1" s="1" a="1"/>
  <c r="O394" i="1" s="1"/>
  <c r="P394" i="1" s="1" a="1"/>
  <c r="P394" i="1" s="1"/>
  <c r="M395" i="1" a="1"/>
  <c r="M395" i="1" s="1"/>
  <c r="N395" i="1" s="1"/>
  <c r="O395" i="1" s="1" a="1"/>
  <c r="O395" i="1" s="1"/>
  <c r="P395" i="1" s="1" a="1"/>
  <c r="P395" i="1" s="1"/>
  <c r="M396" i="1" a="1"/>
  <c r="M396" i="1" s="1"/>
  <c r="N396" i="1" s="1"/>
  <c r="O396" i="1" s="1" a="1"/>
  <c r="O396" i="1" s="1"/>
  <c r="P396" i="1" s="1" a="1"/>
  <c r="P396" i="1" s="1"/>
  <c r="M397" i="1" a="1"/>
  <c r="M397" i="1" s="1"/>
  <c r="N397" i="1" s="1"/>
  <c r="O397" i="1" s="1" a="1"/>
  <c r="O397" i="1" s="1"/>
  <c r="P397" i="1" s="1" a="1"/>
  <c r="P397" i="1" s="1"/>
  <c r="M398" i="1" a="1"/>
  <c r="M398" i="1" s="1"/>
  <c r="N398" i="1" s="1"/>
  <c r="O398" i="1" s="1" a="1"/>
  <c r="O398" i="1" s="1"/>
  <c r="P398" i="1" s="1" a="1"/>
  <c r="P398" i="1" s="1"/>
  <c r="M399" i="1" a="1"/>
  <c r="M399" i="1" s="1"/>
  <c r="N399" i="1" s="1"/>
  <c r="O399" i="1" s="1" a="1"/>
  <c r="O399" i="1" s="1"/>
  <c r="P399" i="1" s="1" a="1"/>
  <c r="P399" i="1" s="1"/>
  <c r="M400" i="1" a="1"/>
  <c r="M400" i="1" s="1"/>
  <c r="N400" i="1" s="1"/>
  <c r="O400" i="1" s="1" a="1"/>
  <c r="O400" i="1" s="1"/>
  <c r="P400" i="1" s="1" a="1"/>
  <c r="P400" i="1" s="1"/>
  <c r="M401" i="1" a="1"/>
  <c r="M401" i="1" s="1"/>
  <c r="N401" i="1" s="1"/>
  <c r="O401" i="1" s="1" a="1"/>
  <c r="O401" i="1" s="1"/>
  <c r="P401" i="1" s="1" a="1"/>
  <c r="P401" i="1" s="1"/>
  <c r="M402" i="1" a="1"/>
  <c r="M402" i="1" s="1"/>
  <c r="N402" i="1" s="1"/>
  <c r="O402" i="1" s="1" a="1"/>
  <c r="O402" i="1" s="1"/>
  <c r="P402" i="1" s="1" a="1"/>
  <c r="P402" i="1" s="1"/>
  <c r="M403" i="1" a="1"/>
  <c r="M403" i="1" s="1"/>
  <c r="N403" i="1" s="1"/>
  <c r="O403" i="1" s="1" a="1"/>
  <c r="O403" i="1" s="1"/>
  <c r="P403" i="1" s="1" a="1"/>
  <c r="P403" i="1" s="1"/>
  <c r="M404" i="1" a="1"/>
  <c r="M404" i="1" s="1"/>
  <c r="N404" i="1" s="1"/>
  <c r="O404" i="1" s="1" a="1"/>
  <c r="O404" i="1" s="1"/>
  <c r="P404" i="1" s="1" a="1"/>
  <c r="P404" i="1" s="1"/>
  <c r="M405" i="1" a="1"/>
  <c r="M405" i="1" s="1"/>
  <c r="N405" i="1" s="1"/>
  <c r="O405" i="1" s="1" a="1"/>
  <c r="O405" i="1" s="1"/>
  <c r="P405" i="1" s="1" a="1"/>
  <c r="P405" i="1" s="1"/>
  <c r="M406" i="1" a="1"/>
  <c r="M406" i="1" s="1"/>
  <c r="N406" i="1" s="1"/>
  <c r="O406" i="1" s="1" a="1"/>
  <c r="O406" i="1" s="1"/>
  <c r="P406" i="1" s="1" a="1"/>
  <c r="P406" i="1" s="1"/>
  <c r="M407" i="1" a="1"/>
  <c r="M407" i="1" s="1"/>
  <c r="N407" i="1" s="1"/>
  <c r="O407" i="1" s="1" a="1"/>
  <c r="O407" i="1" s="1"/>
  <c r="P407" i="1" s="1" a="1"/>
  <c r="P407" i="1" s="1"/>
  <c r="M408" i="1" a="1"/>
  <c r="M408" i="1" s="1"/>
  <c r="N408" i="1" s="1"/>
  <c r="O408" i="1" s="1" a="1"/>
  <c r="O408" i="1" s="1"/>
  <c r="P408" i="1" s="1" a="1"/>
  <c r="P408" i="1" s="1"/>
  <c r="M409" i="1" a="1"/>
  <c r="M409" i="1" s="1"/>
  <c r="N409" i="1" s="1"/>
  <c r="O409" i="1" s="1" a="1"/>
  <c r="O409" i="1" s="1"/>
  <c r="P409" i="1" s="1" a="1"/>
  <c r="P409" i="1" s="1"/>
  <c r="M410" i="1" a="1"/>
  <c r="M410" i="1" s="1"/>
  <c r="N410" i="1" s="1"/>
  <c r="O410" i="1" s="1" a="1"/>
  <c r="O410" i="1" s="1"/>
  <c r="P410" i="1" s="1" a="1"/>
  <c r="P410" i="1" s="1"/>
  <c r="M411" i="1" a="1"/>
  <c r="M411" i="1" s="1"/>
  <c r="N411" i="1" s="1"/>
  <c r="O411" i="1" s="1" a="1"/>
  <c r="O411" i="1" s="1"/>
  <c r="P411" i="1" s="1" a="1"/>
  <c r="P411" i="1" s="1"/>
  <c r="M412" i="1" a="1"/>
  <c r="M412" i="1" s="1"/>
  <c r="N412" i="1" s="1"/>
  <c r="O412" i="1" s="1" a="1"/>
  <c r="O412" i="1" s="1"/>
  <c r="P412" i="1" s="1" a="1"/>
  <c r="P412" i="1" s="1"/>
  <c r="M413" i="1" a="1"/>
  <c r="M413" i="1" s="1"/>
  <c r="N413" i="1" s="1"/>
  <c r="O413" i="1" s="1" a="1"/>
  <c r="O413" i="1" s="1"/>
  <c r="P413" i="1" s="1" a="1"/>
  <c r="P413" i="1" s="1"/>
  <c r="M414" i="1" a="1"/>
  <c r="M414" i="1" s="1"/>
  <c r="N414" i="1" s="1"/>
  <c r="O414" i="1" s="1" a="1"/>
  <c r="O414" i="1" s="1"/>
  <c r="P414" i="1" s="1" a="1"/>
  <c r="P414" i="1" s="1"/>
  <c r="M415" i="1" a="1"/>
  <c r="M415" i="1" s="1"/>
  <c r="N415" i="1" s="1"/>
  <c r="O415" i="1" s="1" a="1"/>
  <c r="O415" i="1" s="1"/>
  <c r="P415" i="1" s="1" a="1"/>
  <c r="P415" i="1" s="1"/>
  <c r="M416" i="1" a="1"/>
  <c r="M416" i="1" s="1"/>
  <c r="N416" i="1" s="1"/>
  <c r="O416" i="1" s="1" a="1"/>
  <c r="O416" i="1" s="1"/>
  <c r="P416" i="1" s="1" a="1"/>
  <c r="P416" i="1" s="1"/>
  <c r="M417" i="1" a="1"/>
  <c r="M417" i="1" s="1"/>
  <c r="N417" i="1" s="1"/>
  <c r="O417" i="1" s="1" a="1"/>
  <c r="O417" i="1" s="1"/>
  <c r="P417" i="1" s="1" a="1"/>
  <c r="P417" i="1" s="1"/>
  <c r="M418" i="1" a="1"/>
  <c r="M418" i="1" s="1"/>
  <c r="N418" i="1" s="1"/>
  <c r="O418" i="1" s="1" a="1"/>
  <c r="O418" i="1" s="1"/>
  <c r="P418" i="1" s="1" a="1"/>
  <c r="P418" i="1" s="1"/>
  <c r="M419" i="1" a="1"/>
  <c r="M419" i="1" s="1"/>
  <c r="N419" i="1" s="1"/>
  <c r="O419" i="1" s="1" a="1"/>
  <c r="O419" i="1" s="1"/>
  <c r="P419" i="1" s="1" a="1"/>
  <c r="P419" i="1" s="1"/>
  <c r="M420" i="1" a="1"/>
  <c r="M420" i="1" s="1"/>
  <c r="N420" i="1" s="1"/>
  <c r="O420" i="1" s="1" a="1"/>
  <c r="O420" i="1" s="1"/>
  <c r="P420" i="1" s="1" a="1"/>
  <c r="P420" i="1" s="1"/>
  <c r="M421" i="1" a="1"/>
  <c r="M421" i="1" s="1"/>
  <c r="N421" i="1" s="1"/>
  <c r="O421" i="1" s="1" a="1"/>
  <c r="O421" i="1" s="1"/>
  <c r="P421" i="1" s="1" a="1"/>
  <c r="P421" i="1" s="1"/>
  <c r="M422" i="1" a="1"/>
  <c r="M422" i="1" s="1"/>
  <c r="N422" i="1" s="1"/>
  <c r="O422" i="1" s="1" a="1"/>
  <c r="O422" i="1" s="1"/>
  <c r="P422" i="1" s="1" a="1"/>
  <c r="P422" i="1" s="1"/>
  <c r="M423" i="1" a="1"/>
  <c r="M423" i="1" s="1"/>
  <c r="N423" i="1" s="1"/>
  <c r="O423" i="1" s="1" a="1"/>
  <c r="O423" i="1" s="1"/>
  <c r="P423" i="1" s="1" a="1"/>
  <c r="P423" i="1" s="1"/>
  <c r="M424" i="1" a="1"/>
  <c r="M424" i="1" s="1"/>
  <c r="N424" i="1" s="1"/>
  <c r="O424" i="1" s="1" a="1"/>
  <c r="O424" i="1" s="1"/>
  <c r="P424" i="1" s="1" a="1"/>
  <c r="P424" i="1" s="1"/>
  <c r="M425" i="1" a="1"/>
  <c r="M425" i="1" s="1"/>
  <c r="N425" i="1" s="1"/>
  <c r="O425" i="1" s="1" a="1"/>
  <c r="O425" i="1" s="1"/>
  <c r="P425" i="1" s="1" a="1"/>
  <c r="P425" i="1" s="1"/>
  <c r="M426" i="1" a="1"/>
  <c r="M426" i="1" s="1"/>
  <c r="N426" i="1" s="1"/>
  <c r="O426" i="1" s="1" a="1"/>
  <c r="O426" i="1" s="1"/>
  <c r="P426" i="1" s="1" a="1"/>
  <c r="P426" i="1" s="1"/>
  <c r="M427" i="1" a="1"/>
  <c r="M427" i="1" s="1"/>
  <c r="N427" i="1" s="1"/>
  <c r="O427" i="1" s="1" a="1"/>
  <c r="O427" i="1" s="1"/>
  <c r="P427" i="1" s="1" a="1"/>
  <c r="P427" i="1" s="1"/>
  <c r="M428" i="1" a="1"/>
  <c r="M428" i="1" s="1"/>
  <c r="N428" i="1" s="1"/>
  <c r="O428" i="1" s="1" a="1"/>
  <c r="O428" i="1" s="1"/>
  <c r="P428" i="1" s="1" a="1"/>
  <c r="P428" i="1" s="1"/>
  <c r="M429" i="1" a="1"/>
  <c r="M429" i="1" s="1"/>
  <c r="N429" i="1" s="1"/>
  <c r="O429" i="1" s="1" a="1"/>
  <c r="O429" i="1" s="1"/>
  <c r="P429" i="1" s="1" a="1"/>
  <c r="P429" i="1" s="1"/>
  <c r="M430" i="1" a="1"/>
  <c r="M430" i="1" s="1"/>
  <c r="N430" i="1" s="1"/>
  <c r="O430" i="1" s="1" a="1"/>
  <c r="O430" i="1" s="1"/>
  <c r="P430" i="1" s="1" a="1"/>
  <c r="P430" i="1" s="1"/>
  <c r="M431" i="1" a="1"/>
  <c r="M431" i="1" s="1"/>
  <c r="N431" i="1" s="1"/>
  <c r="O431" i="1" s="1" a="1"/>
  <c r="O431" i="1" s="1"/>
  <c r="P431" i="1" s="1" a="1"/>
  <c r="P431" i="1" s="1"/>
  <c r="M432" i="1" a="1"/>
  <c r="M432" i="1" s="1"/>
  <c r="N432" i="1" s="1"/>
  <c r="O432" i="1" s="1" a="1"/>
  <c r="O432" i="1" s="1"/>
  <c r="P432" i="1" s="1" a="1"/>
  <c r="P432" i="1" s="1"/>
  <c r="M433" i="1" a="1"/>
  <c r="M433" i="1" s="1"/>
  <c r="N433" i="1" s="1"/>
  <c r="O433" i="1" s="1" a="1"/>
  <c r="O433" i="1" s="1"/>
  <c r="P433" i="1" s="1" a="1"/>
  <c r="P433" i="1" s="1"/>
  <c r="M434" i="1" a="1"/>
  <c r="M434" i="1" s="1"/>
  <c r="N434" i="1" s="1"/>
  <c r="O434" i="1" s="1" a="1"/>
  <c r="O434" i="1" s="1"/>
  <c r="P434" i="1" s="1" a="1"/>
  <c r="P434" i="1" s="1"/>
  <c r="M435" i="1" a="1"/>
  <c r="M435" i="1" s="1"/>
  <c r="N435" i="1" s="1"/>
  <c r="O435" i="1" s="1" a="1"/>
  <c r="O435" i="1" s="1"/>
  <c r="P435" i="1" s="1" a="1"/>
  <c r="P435" i="1" s="1"/>
  <c r="M436" i="1" a="1"/>
  <c r="M436" i="1" s="1"/>
  <c r="N436" i="1" s="1"/>
  <c r="O436" i="1" s="1" a="1"/>
  <c r="O436" i="1" s="1"/>
  <c r="P436" i="1" s="1" a="1"/>
  <c r="P436" i="1" s="1"/>
  <c r="M437" i="1" a="1"/>
  <c r="M437" i="1" s="1"/>
  <c r="N437" i="1" s="1"/>
  <c r="O437" i="1" s="1" a="1"/>
  <c r="O437" i="1" s="1"/>
  <c r="P437" i="1" s="1" a="1"/>
  <c r="P437" i="1" s="1"/>
  <c r="M438" i="1" a="1"/>
  <c r="M438" i="1" s="1"/>
  <c r="N438" i="1" s="1"/>
  <c r="O438" i="1" s="1" a="1"/>
  <c r="O438" i="1" s="1"/>
  <c r="P438" i="1" s="1" a="1"/>
  <c r="P438" i="1" s="1"/>
  <c r="M439" i="1" a="1"/>
  <c r="M439" i="1" s="1"/>
  <c r="N439" i="1" s="1"/>
  <c r="O439" i="1" s="1" a="1"/>
  <c r="O439" i="1" s="1"/>
  <c r="P439" i="1" s="1" a="1"/>
  <c r="P439" i="1" s="1"/>
  <c r="M440" i="1" a="1"/>
  <c r="M440" i="1" s="1"/>
  <c r="N440" i="1" s="1"/>
  <c r="O440" i="1" s="1" a="1"/>
  <c r="O440" i="1" s="1"/>
  <c r="P440" i="1" s="1" a="1"/>
  <c r="P440" i="1" s="1"/>
  <c r="M441" i="1" a="1"/>
  <c r="M441" i="1" s="1"/>
  <c r="N441" i="1" s="1"/>
  <c r="O441" i="1" s="1" a="1"/>
  <c r="O441" i="1" s="1"/>
  <c r="P441" i="1" s="1" a="1"/>
  <c r="P441" i="1" s="1"/>
  <c r="M442" i="1" a="1"/>
  <c r="M442" i="1" s="1"/>
  <c r="N442" i="1" s="1"/>
  <c r="O442" i="1" s="1" a="1"/>
  <c r="O442" i="1" s="1"/>
  <c r="P442" i="1" s="1" a="1"/>
  <c r="P442" i="1" s="1"/>
  <c r="M443" i="1" a="1"/>
  <c r="M443" i="1" s="1"/>
  <c r="N443" i="1" s="1"/>
  <c r="O443" i="1" s="1" a="1"/>
  <c r="O443" i="1" s="1"/>
  <c r="P443" i="1" s="1" a="1"/>
  <c r="P443" i="1" s="1"/>
  <c r="M444" i="1" a="1"/>
  <c r="M444" i="1" s="1"/>
  <c r="N444" i="1" s="1"/>
  <c r="O444" i="1" s="1" a="1"/>
  <c r="O444" i="1" s="1"/>
  <c r="P444" i="1" s="1" a="1"/>
  <c r="P444" i="1" s="1"/>
  <c r="M445" i="1" a="1"/>
  <c r="M445" i="1" s="1"/>
  <c r="N445" i="1" s="1"/>
  <c r="O445" i="1" s="1" a="1"/>
  <c r="O445" i="1" s="1"/>
  <c r="P445" i="1" s="1" a="1"/>
  <c r="P445" i="1" s="1"/>
  <c r="M446" i="1" a="1"/>
  <c r="M446" i="1" s="1"/>
  <c r="N446" i="1" s="1"/>
  <c r="O446" i="1" s="1" a="1"/>
  <c r="O446" i="1" s="1"/>
  <c r="P446" i="1" s="1" a="1"/>
  <c r="P446" i="1" s="1"/>
  <c r="M447" i="1" a="1"/>
  <c r="M447" i="1" s="1"/>
  <c r="N447" i="1" s="1"/>
  <c r="O447" i="1" s="1" a="1"/>
  <c r="O447" i="1" s="1"/>
  <c r="P447" i="1" s="1" a="1"/>
  <c r="P447" i="1" s="1"/>
  <c r="M448" i="1" a="1"/>
  <c r="M448" i="1" s="1"/>
  <c r="N448" i="1" s="1"/>
  <c r="O448" i="1" s="1" a="1"/>
  <c r="O448" i="1" s="1"/>
  <c r="P448" i="1" s="1" a="1"/>
  <c r="P448" i="1" s="1"/>
  <c r="M449" i="1" a="1"/>
  <c r="M449" i="1" s="1"/>
  <c r="N449" i="1" s="1"/>
  <c r="O449" i="1" s="1" a="1"/>
  <c r="O449" i="1" s="1"/>
  <c r="P449" i="1" s="1" a="1"/>
  <c r="P449" i="1" s="1"/>
  <c r="M450" i="1" a="1"/>
  <c r="M450" i="1" s="1"/>
  <c r="N450" i="1" s="1"/>
  <c r="O450" i="1" s="1" a="1"/>
  <c r="O450" i="1" s="1"/>
  <c r="P450" i="1" s="1" a="1"/>
  <c r="P450" i="1" s="1"/>
  <c r="M451" i="1" a="1"/>
  <c r="M451" i="1" s="1"/>
  <c r="N451" i="1" s="1"/>
  <c r="O451" i="1" s="1" a="1"/>
  <c r="O451" i="1" s="1"/>
  <c r="P451" i="1" s="1" a="1"/>
  <c r="P451" i="1" s="1"/>
  <c r="M452" i="1" a="1"/>
  <c r="M452" i="1" s="1"/>
  <c r="N452" i="1" s="1"/>
  <c r="O452" i="1" s="1" a="1"/>
  <c r="O452" i="1" s="1"/>
  <c r="P452" i="1" s="1" a="1"/>
  <c r="P452" i="1" s="1"/>
  <c r="M453" i="1" a="1"/>
  <c r="M453" i="1" s="1"/>
  <c r="N453" i="1" s="1"/>
  <c r="O453" i="1" s="1" a="1"/>
  <c r="O453" i="1" s="1"/>
  <c r="P453" i="1" s="1" a="1"/>
  <c r="P453" i="1" s="1"/>
  <c r="M454" i="1" a="1"/>
  <c r="M454" i="1" s="1"/>
  <c r="N454" i="1" s="1"/>
  <c r="O454" i="1" s="1" a="1"/>
  <c r="O454" i="1" s="1"/>
  <c r="P454" i="1" s="1" a="1"/>
  <c r="P454" i="1" s="1"/>
  <c r="M455" i="1" a="1"/>
  <c r="M455" i="1" s="1"/>
  <c r="N455" i="1" s="1"/>
  <c r="O455" i="1" s="1" a="1"/>
  <c r="O455" i="1" s="1"/>
  <c r="P455" i="1" s="1" a="1"/>
  <c r="P455" i="1" s="1"/>
  <c r="M456" i="1" a="1"/>
  <c r="M456" i="1" s="1"/>
  <c r="N456" i="1" s="1"/>
  <c r="O456" i="1" s="1" a="1"/>
  <c r="O456" i="1" s="1"/>
  <c r="P456" i="1" s="1" a="1"/>
  <c r="P456" i="1" s="1"/>
  <c r="M457" i="1" a="1"/>
  <c r="M457" i="1" s="1"/>
  <c r="N457" i="1" s="1"/>
  <c r="O457" i="1" s="1" a="1"/>
  <c r="O457" i="1" s="1"/>
  <c r="P457" i="1" s="1" a="1"/>
  <c r="P457" i="1" s="1"/>
  <c r="M458" i="1" a="1"/>
  <c r="M458" i="1" s="1"/>
  <c r="N458" i="1" s="1"/>
  <c r="O458" i="1" s="1" a="1"/>
  <c r="O458" i="1" s="1"/>
  <c r="P458" i="1" s="1" a="1"/>
  <c r="P458" i="1" s="1"/>
  <c r="M459" i="1" a="1"/>
  <c r="M459" i="1" s="1"/>
  <c r="N459" i="1" s="1"/>
  <c r="O459" i="1" s="1" a="1"/>
  <c r="O459" i="1" s="1"/>
  <c r="P459" i="1" s="1" a="1"/>
  <c r="P459" i="1" s="1"/>
  <c r="M460" i="1" a="1"/>
  <c r="M460" i="1" s="1"/>
  <c r="N460" i="1" s="1"/>
  <c r="O460" i="1" s="1" a="1"/>
  <c r="O460" i="1" s="1"/>
  <c r="P460" i="1" s="1" a="1"/>
  <c r="P460" i="1" s="1"/>
  <c r="M461" i="1" a="1"/>
  <c r="M461" i="1" s="1"/>
  <c r="N461" i="1" s="1"/>
  <c r="O461" i="1" s="1" a="1"/>
  <c r="O461" i="1" s="1"/>
  <c r="P461" i="1" s="1" a="1"/>
  <c r="P461" i="1" s="1"/>
  <c r="M462" i="1" a="1"/>
  <c r="M462" i="1" s="1"/>
  <c r="N462" i="1" s="1"/>
  <c r="O462" i="1" s="1" a="1"/>
  <c r="O462" i="1" s="1"/>
  <c r="P462" i="1" s="1" a="1"/>
  <c r="P462" i="1" s="1"/>
  <c r="M463" i="1" a="1"/>
  <c r="M463" i="1" s="1"/>
  <c r="N463" i="1" s="1"/>
  <c r="O463" i="1" s="1" a="1"/>
  <c r="O463" i="1" s="1"/>
  <c r="P463" i="1" s="1" a="1"/>
  <c r="P463" i="1" s="1"/>
  <c r="M464" i="1" a="1"/>
  <c r="M464" i="1" s="1"/>
  <c r="N464" i="1" s="1"/>
  <c r="O464" i="1" s="1" a="1"/>
  <c r="O464" i="1" s="1"/>
  <c r="P464" i="1" s="1" a="1"/>
  <c r="P464" i="1" s="1"/>
  <c r="M465" i="1" a="1"/>
  <c r="M465" i="1" s="1"/>
  <c r="N465" i="1" s="1"/>
  <c r="O465" i="1" s="1" a="1"/>
  <c r="O465" i="1" s="1"/>
  <c r="P465" i="1" s="1" a="1"/>
  <c r="P465" i="1" s="1"/>
  <c r="M466" i="1" a="1"/>
  <c r="M466" i="1" s="1"/>
  <c r="N466" i="1" s="1"/>
  <c r="O466" i="1" s="1" a="1"/>
  <c r="O466" i="1" s="1"/>
  <c r="P466" i="1" s="1" a="1"/>
  <c r="P466" i="1" s="1"/>
  <c r="M467" i="1" a="1"/>
  <c r="M467" i="1" s="1"/>
  <c r="N467" i="1" s="1"/>
  <c r="O467" i="1" s="1" a="1"/>
  <c r="O467" i="1" s="1"/>
  <c r="P467" i="1" s="1" a="1"/>
  <c r="P467" i="1" s="1"/>
  <c r="M468" i="1" a="1"/>
  <c r="M468" i="1" s="1"/>
  <c r="N468" i="1" s="1"/>
  <c r="O468" i="1" s="1" a="1"/>
  <c r="O468" i="1" s="1"/>
  <c r="P468" i="1" s="1" a="1"/>
  <c r="P468" i="1" s="1"/>
  <c r="M469" i="1" a="1"/>
  <c r="M469" i="1" s="1"/>
  <c r="N469" i="1" s="1"/>
  <c r="O469" i="1" s="1" a="1"/>
  <c r="O469" i="1" s="1"/>
  <c r="P469" i="1" s="1" a="1"/>
  <c r="P469" i="1" s="1"/>
  <c r="M470" i="1" a="1"/>
  <c r="M470" i="1" s="1"/>
  <c r="N470" i="1" s="1"/>
  <c r="O470" i="1" s="1" a="1"/>
  <c r="O470" i="1" s="1"/>
  <c r="P470" i="1" s="1" a="1"/>
  <c r="P470" i="1" s="1"/>
  <c r="M471" i="1" a="1"/>
  <c r="M471" i="1" s="1"/>
  <c r="N471" i="1" s="1"/>
  <c r="O471" i="1" s="1" a="1"/>
  <c r="O471" i="1" s="1"/>
  <c r="P471" i="1" s="1" a="1"/>
  <c r="P471" i="1" s="1"/>
  <c r="M472" i="1" a="1"/>
  <c r="M472" i="1" s="1"/>
  <c r="N472" i="1" s="1"/>
  <c r="O472" i="1" s="1" a="1"/>
  <c r="O472" i="1" s="1"/>
  <c r="P472" i="1" s="1" a="1"/>
  <c r="P472" i="1" s="1"/>
  <c r="M473" i="1" a="1"/>
  <c r="M473" i="1" s="1"/>
  <c r="N473" i="1" s="1"/>
  <c r="O473" i="1" s="1" a="1"/>
  <c r="O473" i="1" s="1"/>
  <c r="P473" i="1" s="1" a="1"/>
  <c r="P473" i="1" s="1"/>
  <c r="M474" i="1" a="1"/>
  <c r="M474" i="1" s="1"/>
  <c r="N474" i="1" s="1"/>
  <c r="O474" i="1" s="1" a="1"/>
  <c r="O474" i="1" s="1"/>
  <c r="P474" i="1" s="1" a="1"/>
  <c r="P474" i="1" s="1"/>
  <c r="M475" i="1" a="1"/>
  <c r="M475" i="1" s="1"/>
  <c r="N475" i="1" s="1"/>
  <c r="O475" i="1" s="1" a="1"/>
  <c r="O475" i="1" s="1"/>
  <c r="P475" i="1" s="1" a="1"/>
  <c r="P475" i="1" s="1"/>
  <c r="M476" i="1" a="1"/>
  <c r="M476" i="1" s="1"/>
  <c r="N476" i="1" s="1"/>
  <c r="O476" i="1" s="1" a="1"/>
  <c r="O476" i="1" s="1"/>
  <c r="P476" i="1" s="1" a="1"/>
  <c r="P476" i="1" s="1"/>
  <c r="M477" i="1" a="1"/>
  <c r="M477" i="1" s="1"/>
  <c r="N477" i="1" s="1"/>
  <c r="O477" i="1" s="1" a="1"/>
  <c r="O477" i="1" s="1"/>
  <c r="P477" i="1" s="1" a="1"/>
  <c r="P477" i="1" s="1"/>
  <c r="M478" i="1" a="1"/>
  <c r="M478" i="1" s="1"/>
  <c r="N478" i="1" s="1"/>
  <c r="O478" i="1" s="1" a="1"/>
  <c r="O478" i="1" s="1"/>
  <c r="P478" i="1" s="1" a="1"/>
  <c r="P478" i="1" s="1"/>
  <c r="M479" i="1" a="1"/>
  <c r="M479" i="1" s="1"/>
  <c r="N479" i="1" s="1"/>
  <c r="O479" i="1" s="1" a="1"/>
  <c r="O479" i="1" s="1"/>
  <c r="P479" i="1" s="1" a="1"/>
  <c r="P479" i="1" s="1"/>
  <c r="M480" i="1" a="1"/>
  <c r="M480" i="1" s="1"/>
  <c r="N480" i="1" s="1"/>
  <c r="O480" i="1" s="1" a="1"/>
  <c r="O480" i="1" s="1"/>
  <c r="P480" i="1" s="1" a="1"/>
  <c r="P480" i="1" s="1"/>
  <c r="M481" i="1" a="1"/>
  <c r="M481" i="1" s="1"/>
  <c r="N481" i="1" s="1"/>
  <c r="O481" i="1" s="1" a="1"/>
  <c r="O481" i="1" s="1"/>
  <c r="P481" i="1" s="1" a="1"/>
  <c r="P481" i="1" s="1"/>
  <c r="M482" i="1" a="1"/>
  <c r="M482" i="1" s="1"/>
  <c r="N482" i="1" s="1"/>
  <c r="O482" i="1" s="1" a="1"/>
  <c r="O482" i="1" s="1"/>
  <c r="P482" i="1" s="1" a="1"/>
  <c r="P482" i="1" s="1"/>
  <c r="M483" i="1" a="1"/>
  <c r="M483" i="1" s="1"/>
  <c r="N483" i="1" s="1"/>
  <c r="O483" i="1" s="1" a="1"/>
  <c r="O483" i="1" s="1"/>
  <c r="P483" i="1" s="1" a="1"/>
  <c r="P483" i="1" s="1"/>
  <c r="M484" i="1" a="1"/>
  <c r="M484" i="1" s="1"/>
  <c r="N484" i="1" s="1"/>
  <c r="O484" i="1" s="1" a="1"/>
  <c r="O484" i="1" s="1"/>
  <c r="P484" i="1" s="1" a="1"/>
  <c r="P484" i="1" s="1"/>
  <c r="M485" i="1" a="1"/>
  <c r="M485" i="1" s="1"/>
  <c r="N485" i="1" s="1"/>
  <c r="O485" i="1" s="1" a="1"/>
  <c r="O485" i="1" s="1"/>
  <c r="P485" i="1" s="1" a="1"/>
  <c r="P485" i="1" s="1"/>
  <c r="M486" i="1" a="1"/>
  <c r="M486" i="1" s="1"/>
  <c r="N486" i="1" s="1"/>
  <c r="O486" i="1" s="1" a="1"/>
  <c r="O486" i="1" s="1"/>
  <c r="P486" i="1" s="1" a="1"/>
  <c r="P486" i="1" s="1"/>
  <c r="M487" i="1" a="1"/>
  <c r="M487" i="1" s="1"/>
  <c r="N487" i="1" s="1"/>
  <c r="O487" i="1" s="1" a="1"/>
  <c r="O487" i="1" s="1"/>
  <c r="P487" i="1" s="1" a="1"/>
  <c r="P487" i="1" s="1"/>
  <c r="M488" i="1" a="1"/>
  <c r="M488" i="1" s="1"/>
  <c r="N488" i="1" s="1"/>
  <c r="O488" i="1" s="1" a="1"/>
  <c r="O488" i="1" s="1"/>
  <c r="P488" i="1" s="1" a="1"/>
  <c r="P488" i="1" s="1"/>
  <c r="M489" i="1" a="1"/>
  <c r="M489" i="1" s="1"/>
  <c r="N489" i="1" s="1"/>
  <c r="O489" i="1" s="1" a="1"/>
  <c r="O489" i="1" s="1"/>
  <c r="P489" i="1" s="1" a="1"/>
  <c r="P489" i="1" s="1"/>
  <c r="M490" i="1" a="1"/>
  <c r="M490" i="1" s="1"/>
  <c r="N490" i="1" s="1"/>
  <c r="O490" i="1" s="1" a="1"/>
  <c r="O490" i="1" s="1"/>
  <c r="P490" i="1" s="1" a="1"/>
  <c r="P490" i="1" s="1"/>
  <c r="M491" i="1" a="1"/>
  <c r="M491" i="1" s="1"/>
  <c r="N491" i="1" s="1"/>
  <c r="O491" i="1" s="1" a="1"/>
  <c r="O491" i="1" s="1"/>
  <c r="P491" i="1" s="1" a="1"/>
  <c r="P491" i="1" s="1"/>
  <c r="M492" i="1" a="1"/>
  <c r="M492" i="1" s="1"/>
  <c r="N492" i="1" s="1"/>
  <c r="O492" i="1" s="1" a="1"/>
  <c r="O492" i="1" s="1"/>
  <c r="P492" i="1" s="1" a="1"/>
  <c r="P492" i="1" s="1"/>
  <c r="M493" i="1" a="1"/>
  <c r="M493" i="1" s="1"/>
  <c r="N493" i="1" s="1"/>
  <c r="O493" i="1" s="1" a="1"/>
  <c r="O493" i="1" s="1"/>
  <c r="P493" i="1" s="1" a="1"/>
  <c r="P493" i="1" s="1"/>
  <c r="M494" i="1" a="1"/>
  <c r="M494" i="1" s="1"/>
  <c r="N494" i="1" s="1"/>
  <c r="O494" i="1" s="1" a="1"/>
  <c r="O494" i="1" s="1"/>
  <c r="P494" i="1" s="1" a="1"/>
  <c r="P494" i="1" s="1"/>
  <c r="M495" i="1" a="1"/>
  <c r="M495" i="1" s="1"/>
  <c r="N495" i="1" s="1"/>
  <c r="O495" i="1" s="1" a="1"/>
  <c r="O495" i="1" s="1"/>
  <c r="P495" i="1" s="1" a="1"/>
  <c r="P495" i="1" s="1"/>
  <c r="M496" i="1" a="1"/>
  <c r="M496" i="1" s="1"/>
  <c r="N496" i="1" s="1"/>
  <c r="O496" i="1" s="1" a="1"/>
  <c r="O496" i="1" s="1"/>
  <c r="P496" i="1" s="1" a="1"/>
  <c r="P496" i="1" s="1"/>
  <c r="M497" i="1" a="1"/>
  <c r="M497" i="1" s="1"/>
  <c r="N497" i="1" s="1"/>
  <c r="O497" i="1" s="1" a="1"/>
  <c r="O497" i="1" s="1"/>
  <c r="P497" i="1" s="1" a="1"/>
  <c r="P497" i="1" s="1"/>
  <c r="M498" i="1" a="1"/>
  <c r="M498" i="1" s="1"/>
  <c r="N498" i="1" s="1"/>
  <c r="O498" i="1" s="1" a="1"/>
  <c r="O498" i="1" s="1"/>
  <c r="P498" i="1" s="1" a="1"/>
  <c r="P498" i="1" s="1"/>
  <c r="M499" i="1" a="1"/>
  <c r="M499" i="1" s="1"/>
  <c r="N499" i="1" s="1"/>
  <c r="O499" i="1" s="1" a="1"/>
  <c r="O499" i="1" s="1"/>
  <c r="P499" i="1" s="1" a="1"/>
  <c r="P499" i="1" s="1"/>
  <c r="M500" i="1" a="1"/>
  <c r="M500" i="1" s="1"/>
  <c r="N500" i="1" s="1"/>
  <c r="O500" i="1" s="1" a="1"/>
  <c r="O500" i="1" s="1"/>
  <c r="P500" i="1" s="1" a="1"/>
  <c r="P500" i="1" s="1"/>
  <c r="M501" i="1" a="1"/>
  <c r="M501" i="1" s="1"/>
  <c r="N501" i="1" s="1"/>
  <c r="O501" i="1" s="1" a="1"/>
  <c r="O501" i="1" s="1"/>
  <c r="P501" i="1" s="1" a="1"/>
  <c r="P501" i="1" s="1"/>
  <c r="M2" i="1" a="1"/>
  <c r="M2" i="1" s="1"/>
  <c r="N2" i="1" s="1"/>
  <c r="O2" i="1" s="1" a="1"/>
  <c r="O2" i="1" s="1"/>
  <c r="P2" i="1" s="1" a="1"/>
  <c r="P2" i="1" s="1"/>
  <c r="F3" i="1" a="1"/>
  <c r="F3" i="1" s="1"/>
  <c r="G3" i="1" s="1"/>
  <c r="H3" i="1" s="1" a="1"/>
  <c r="H3" i="1" s="1"/>
  <c r="I3" i="1" s="1" a="1"/>
  <c r="I3" i="1" s="1"/>
  <c r="F4" i="1" a="1"/>
  <c r="F4" i="1" s="1"/>
  <c r="G4" i="1" s="1"/>
  <c r="H4" i="1" s="1" a="1"/>
  <c r="H4" i="1" s="1"/>
  <c r="I4" i="1" s="1" a="1"/>
  <c r="I4" i="1" s="1"/>
  <c r="F5" i="1" a="1"/>
  <c r="F5" i="1" s="1"/>
  <c r="G5" i="1" s="1"/>
  <c r="H5" i="1" s="1" a="1"/>
  <c r="H5" i="1" s="1"/>
  <c r="I5" i="1" s="1" a="1"/>
  <c r="I5" i="1" s="1"/>
  <c r="F6" i="1" a="1"/>
  <c r="F6" i="1" s="1"/>
  <c r="G6" i="1" s="1"/>
  <c r="H6" i="1" s="1" a="1"/>
  <c r="H6" i="1" s="1"/>
  <c r="I6" i="1" s="1" a="1"/>
  <c r="I6" i="1" s="1"/>
  <c r="F7" i="1" a="1"/>
  <c r="F7" i="1" s="1"/>
  <c r="G7" i="1" s="1"/>
  <c r="H7" i="1" s="1" a="1"/>
  <c r="H7" i="1" s="1"/>
  <c r="I7" i="1" s="1" a="1"/>
  <c r="I7" i="1" s="1"/>
  <c r="F8" i="1" a="1"/>
  <c r="F8" i="1" s="1"/>
  <c r="G8" i="1" s="1"/>
  <c r="H8" i="1" s="1" a="1"/>
  <c r="H8" i="1" s="1"/>
  <c r="I8" i="1" s="1" a="1"/>
  <c r="I8" i="1" s="1"/>
  <c r="F9" i="1" a="1"/>
  <c r="F9" i="1" s="1"/>
  <c r="G9" i="1" s="1"/>
  <c r="H9" i="1" s="1" a="1"/>
  <c r="H9" i="1" s="1"/>
  <c r="I9" i="1" s="1" a="1"/>
  <c r="I9" i="1" s="1"/>
  <c r="F10" i="1" a="1"/>
  <c r="F10" i="1" s="1"/>
  <c r="G10" i="1" s="1"/>
  <c r="H10" i="1" s="1" a="1"/>
  <c r="H10" i="1" s="1"/>
  <c r="I10" i="1" s="1" a="1"/>
  <c r="I10" i="1" s="1"/>
  <c r="F11" i="1" a="1"/>
  <c r="F11" i="1" s="1"/>
  <c r="G11" i="1" s="1"/>
  <c r="H11" i="1" s="1" a="1"/>
  <c r="H11" i="1" s="1"/>
  <c r="I11" i="1" s="1" a="1"/>
  <c r="I11" i="1" s="1"/>
  <c r="F12" i="1" a="1"/>
  <c r="F12" i="1" s="1"/>
  <c r="G12" i="1" s="1"/>
  <c r="H12" i="1" s="1" a="1"/>
  <c r="H12" i="1" s="1"/>
  <c r="I12" i="1" s="1" a="1"/>
  <c r="I12" i="1" s="1"/>
  <c r="F13" i="1" a="1"/>
  <c r="F13" i="1" s="1"/>
  <c r="G13" i="1" s="1"/>
  <c r="H13" i="1" s="1" a="1"/>
  <c r="H13" i="1" s="1"/>
  <c r="I13" i="1" s="1" a="1"/>
  <c r="I13" i="1" s="1"/>
  <c r="F14" i="1" a="1"/>
  <c r="F14" i="1" s="1"/>
  <c r="F15" i="1" a="1"/>
  <c r="F15" i="1" s="1"/>
  <c r="G15" i="1" s="1"/>
  <c r="H15" i="1" s="1" a="1"/>
  <c r="H15" i="1" s="1"/>
  <c r="I15" i="1" s="1" a="1"/>
  <c r="I15" i="1" s="1"/>
  <c r="F16" i="1" a="1"/>
  <c r="F16" i="1" s="1"/>
  <c r="G16" i="1" s="1"/>
  <c r="H16" i="1" s="1" a="1"/>
  <c r="H16" i="1" s="1"/>
  <c r="I16" i="1" s="1" a="1"/>
  <c r="I16" i="1" s="1"/>
  <c r="F17" i="1" a="1"/>
  <c r="F17" i="1" s="1"/>
  <c r="G17" i="1" s="1"/>
  <c r="H17" i="1" s="1" a="1"/>
  <c r="H17" i="1" s="1"/>
  <c r="I17" i="1" s="1" a="1"/>
  <c r="I17" i="1" s="1"/>
  <c r="F18" i="1" a="1"/>
  <c r="F18" i="1" s="1"/>
  <c r="G18" i="1" s="1"/>
  <c r="H18" i="1" s="1" a="1"/>
  <c r="H18" i="1" s="1"/>
  <c r="I18" i="1" s="1" a="1"/>
  <c r="I18" i="1" s="1"/>
  <c r="F19" i="1" a="1"/>
  <c r="F19" i="1" s="1"/>
  <c r="G19" i="1" s="1"/>
  <c r="H19" i="1" s="1" a="1"/>
  <c r="H19" i="1" s="1"/>
  <c r="I19" i="1" s="1" a="1"/>
  <c r="I19" i="1" s="1"/>
  <c r="F20" i="1" a="1"/>
  <c r="F20" i="1" s="1"/>
  <c r="G20" i="1" s="1"/>
  <c r="H20" i="1" s="1" a="1"/>
  <c r="H20" i="1" s="1"/>
  <c r="I20" i="1" s="1" a="1"/>
  <c r="I20" i="1" s="1"/>
  <c r="F21" i="1" a="1"/>
  <c r="F21" i="1" s="1"/>
  <c r="G21" i="1" s="1"/>
  <c r="H21" i="1" s="1" a="1"/>
  <c r="H21" i="1" s="1"/>
  <c r="I21" i="1" s="1" a="1"/>
  <c r="I21" i="1" s="1"/>
  <c r="F22" i="1" a="1"/>
  <c r="F22" i="1" s="1"/>
  <c r="G22" i="1" s="1"/>
  <c r="H22" i="1" s="1" a="1"/>
  <c r="H22" i="1" s="1"/>
  <c r="I22" i="1" s="1" a="1"/>
  <c r="I22" i="1" s="1"/>
  <c r="F23" i="1" a="1"/>
  <c r="F23" i="1" s="1"/>
  <c r="G23" i="1" s="1"/>
  <c r="H23" i="1" s="1" a="1"/>
  <c r="H23" i="1" s="1"/>
  <c r="I23" i="1" s="1" a="1"/>
  <c r="I23" i="1" s="1"/>
  <c r="F24" i="1" a="1"/>
  <c r="F24" i="1" s="1"/>
  <c r="G24" i="1" s="1"/>
  <c r="H24" i="1" s="1" a="1"/>
  <c r="H24" i="1" s="1"/>
  <c r="I24" i="1" s="1" a="1"/>
  <c r="I24" i="1" s="1"/>
  <c r="F25" i="1" a="1"/>
  <c r="F25" i="1" s="1"/>
  <c r="G25" i="1" s="1"/>
  <c r="H25" i="1" s="1" a="1"/>
  <c r="H25" i="1" s="1"/>
  <c r="I25" i="1" s="1" a="1"/>
  <c r="I25" i="1" s="1"/>
  <c r="F26" i="1" a="1"/>
  <c r="F26" i="1" s="1"/>
  <c r="G26" i="1" s="1"/>
  <c r="H26" i="1" s="1" a="1"/>
  <c r="H26" i="1" s="1"/>
  <c r="I26" i="1" s="1" a="1"/>
  <c r="I26" i="1" s="1"/>
  <c r="F27" i="1" a="1"/>
  <c r="F27" i="1" s="1"/>
  <c r="G27" i="1" s="1"/>
  <c r="H27" i="1" s="1" a="1"/>
  <c r="H27" i="1" s="1"/>
  <c r="I27" i="1" s="1" a="1"/>
  <c r="I27" i="1" s="1"/>
  <c r="F28" i="1" a="1"/>
  <c r="F28" i="1" s="1"/>
  <c r="G28" i="1" s="1"/>
  <c r="H28" i="1" s="1" a="1"/>
  <c r="H28" i="1" s="1"/>
  <c r="I28" i="1" s="1" a="1"/>
  <c r="I28" i="1" s="1"/>
  <c r="F29" i="1" a="1"/>
  <c r="F29" i="1" s="1"/>
  <c r="G29" i="1" s="1"/>
  <c r="H29" i="1" s="1" a="1"/>
  <c r="H29" i="1" s="1"/>
  <c r="I29" i="1" s="1" a="1"/>
  <c r="I29" i="1" s="1"/>
  <c r="F30" i="1" a="1"/>
  <c r="F30" i="1" s="1"/>
  <c r="G30" i="1" s="1"/>
  <c r="H30" i="1" s="1" a="1"/>
  <c r="H30" i="1" s="1"/>
  <c r="I30" i="1" s="1" a="1"/>
  <c r="I30" i="1" s="1"/>
  <c r="F31" i="1" a="1"/>
  <c r="F31" i="1" s="1"/>
  <c r="G31" i="1" s="1"/>
  <c r="H31" i="1" s="1" a="1"/>
  <c r="H31" i="1" s="1"/>
  <c r="I31" i="1" s="1" a="1"/>
  <c r="I31" i="1" s="1"/>
  <c r="F32" i="1" a="1"/>
  <c r="F32" i="1" s="1"/>
  <c r="G32" i="1" s="1"/>
  <c r="H32" i="1" s="1" a="1"/>
  <c r="H32" i="1" s="1"/>
  <c r="I32" i="1" s="1" a="1"/>
  <c r="I32" i="1" s="1"/>
  <c r="F33" i="1" a="1"/>
  <c r="F33" i="1" s="1"/>
  <c r="G33" i="1" s="1"/>
  <c r="H33" i="1" s="1" a="1"/>
  <c r="H33" i="1" s="1"/>
  <c r="I33" i="1" s="1" a="1"/>
  <c r="I33" i="1" s="1"/>
  <c r="F34" i="1" a="1"/>
  <c r="F34" i="1" s="1"/>
  <c r="G34" i="1" s="1"/>
  <c r="H34" i="1" s="1" a="1"/>
  <c r="H34" i="1" s="1"/>
  <c r="I34" i="1" s="1" a="1"/>
  <c r="I34" i="1" s="1"/>
  <c r="F35" i="1" a="1"/>
  <c r="F35" i="1" s="1"/>
  <c r="G35" i="1" s="1"/>
  <c r="H35" i="1" s="1" a="1"/>
  <c r="H35" i="1" s="1"/>
  <c r="I35" i="1" s="1" a="1"/>
  <c r="I35" i="1" s="1"/>
  <c r="F36" i="1" a="1"/>
  <c r="F36" i="1" s="1"/>
  <c r="G36" i="1" s="1"/>
  <c r="H36" i="1" s="1" a="1"/>
  <c r="H36" i="1" s="1"/>
  <c r="I36" i="1" s="1" a="1"/>
  <c r="I36" i="1" s="1"/>
  <c r="F37" i="1" a="1"/>
  <c r="F37" i="1" s="1"/>
  <c r="G37" i="1" s="1"/>
  <c r="H37" i="1" s="1" a="1"/>
  <c r="H37" i="1" s="1"/>
  <c r="I37" i="1" s="1" a="1"/>
  <c r="I37" i="1" s="1"/>
  <c r="F38" i="1" a="1"/>
  <c r="F38" i="1" s="1"/>
  <c r="G38" i="1" s="1"/>
  <c r="H38" i="1" s="1" a="1"/>
  <c r="H38" i="1" s="1"/>
  <c r="I38" i="1" s="1" a="1"/>
  <c r="I38" i="1" s="1"/>
  <c r="F39" i="1" a="1"/>
  <c r="F39" i="1" s="1"/>
  <c r="G39" i="1" s="1"/>
  <c r="H39" i="1" s="1" a="1"/>
  <c r="H39" i="1" s="1"/>
  <c r="I39" i="1" s="1" a="1"/>
  <c r="I39" i="1" s="1"/>
  <c r="F40" i="1" a="1"/>
  <c r="F40" i="1" s="1"/>
  <c r="G40" i="1" s="1"/>
  <c r="H40" i="1" s="1" a="1"/>
  <c r="H40" i="1" s="1"/>
  <c r="I40" i="1" s="1" a="1"/>
  <c r="I40" i="1" s="1"/>
  <c r="F41" i="1" a="1"/>
  <c r="F41" i="1" s="1"/>
  <c r="G41" i="1" s="1"/>
  <c r="H41" i="1" s="1" a="1"/>
  <c r="H41" i="1" s="1"/>
  <c r="I41" i="1" s="1" a="1"/>
  <c r="I41" i="1" s="1"/>
  <c r="F42" i="1" a="1"/>
  <c r="F42" i="1" s="1"/>
  <c r="G42" i="1" s="1"/>
  <c r="H42" i="1" s="1" a="1"/>
  <c r="H42" i="1" s="1"/>
  <c r="I42" i="1" s="1" a="1"/>
  <c r="I42" i="1" s="1"/>
  <c r="F43" i="1" a="1"/>
  <c r="F43" i="1" s="1"/>
  <c r="G43" i="1" s="1"/>
  <c r="H43" i="1" s="1" a="1"/>
  <c r="H43" i="1" s="1"/>
  <c r="I43" i="1" s="1" a="1"/>
  <c r="I43" i="1" s="1"/>
  <c r="F44" i="1" a="1"/>
  <c r="F44" i="1" s="1"/>
  <c r="G44" i="1" s="1"/>
  <c r="H44" i="1" s="1" a="1"/>
  <c r="H44" i="1" s="1"/>
  <c r="I44" i="1" s="1" a="1"/>
  <c r="I44" i="1" s="1"/>
  <c r="F45" i="1" a="1"/>
  <c r="F45" i="1" s="1"/>
  <c r="G45" i="1" s="1"/>
  <c r="H45" i="1" s="1" a="1"/>
  <c r="H45" i="1" s="1"/>
  <c r="I45" i="1" s="1" a="1"/>
  <c r="I45" i="1" s="1"/>
  <c r="F46" i="1" a="1"/>
  <c r="F46" i="1" s="1"/>
  <c r="G46" i="1" s="1"/>
  <c r="H46" i="1" s="1" a="1"/>
  <c r="H46" i="1" s="1"/>
  <c r="I46" i="1" s="1" a="1"/>
  <c r="I46" i="1" s="1"/>
  <c r="F47" i="1" a="1"/>
  <c r="F47" i="1" s="1"/>
  <c r="G47" i="1" s="1"/>
  <c r="H47" i="1" s="1" a="1"/>
  <c r="H47" i="1" s="1"/>
  <c r="I47" i="1" s="1" a="1"/>
  <c r="I47" i="1" s="1"/>
  <c r="F48" i="1" a="1"/>
  <c r="F48" i="1" s="1"/>
  <c r="G48" i="1" s="1"/>
  <c r="H48" i="1" s="1" a="1"/>
  <c r="H48" i="1" s="1"/>
  <c r="I48" i="1" s="1" a="1"/>
  <c r="I48" i="1" s="1"/>
  <c r="F49" i="1" a="1"/>
  <c r="F49" i="1" s="1"/>
  <c r="G49" i="1" s="1"/>
  <c r="H49" i="1" s="1" a="1"/>
  <c r="H49" i="1" s="1"/>
  <c r="I49" i="1" s="1" a="1"/>
  <c r="I49" i="1" s="1"/>
  <c r="F50" i="1" a="1"/>
  <c r="F50" i="1" s="1"/>
  <c r="G50" i="1" s="1"/>
  <c r="H50" i="1" s="1" a="1"/>
  <c r="H50" i="1" s="1"/>
  <c r="I50" i="1" s="1" a="1"/>
  <c r="I50" i="1" s="1"/>
  <c r="F51" i="1" a="1"/>
  <c r="F51" i="1" s="1"/>
  <c r="G51" i="1" s="1"/>
  <c r="H51" i="1" s="1" a="1"/>
  <c r="H51" i="1" s="1"/>
  <c r="I51" i="1" s="1" a="1"/>
  <c r="I51" i="1" s="1"/>
  <c r="F52" i="1" a="1"/>
  <c r="F52" i="1" s="1"/>
  <c r="G52" i="1" s="1"/>
  <c r="H52" i="1" s="1" a="1"/>
  <c r="H52" i="1" s="1"/>
  <c r="I52" i="1" s="1" a="1"/>
  <c r="I52" i="1" s="1"/>
  <c r="F53" i="1" a="1"/>
  <c r="F53" i="1" s="1"/>
  <c r="G53" i="1" s="1"/>
  <c r="H53" i="1" s="1" a="1"/>
  <c r="H53" i="1" s="1"/>
  <c r="I53" i="1" s="1" a="1"/>
  <c r="I53" i="1" s="1"/>
  <c r="F54" i="1" a="1"/>
  <c r="F54" i="1" s="1"/>
  <c r="G54" i="1" s="1"/>
  <c r="H54" i="1" s="1" a="1"/>
  <c r="H54" i="1" s="1"/>
  <c r="I54" i="1" s="1" a="1"/>
  <c r="I54" i="1" s="1"/>
  <c r="F55" i="1" a="1"/>
  <c r="F55" i="1" s="1"/>
  <c r="G55" i="1" s="1"/>
  <c r="H55" i="1" s="1" a="1"/>
  <c r="H55" i="1" s="1"/>
  <c r="I55" i="1" s="1" a="1"/>
  <c r="I55" i="1" s="1"/>
  <c r="F56" i="1" a="1"/>
  <c r="F56" i="1" s="1"/>
  <c r="G56" i="1" s="1"/>
  <c r="H56" i="1" s="1" a="1"/>
  <c r="H56" i="1" s="1"/>
  <c r="I56" i="1" s="1" a="1"/>
  <c r="I56" i="1" s="1"/>
  <c r="F57" i="1" a="1"/>
  <c r="F57" i="1" s="1"/>
  <c r="G57" i="1" s="1"/>
  <c r="H57" i="1" s="1" a="1"/>
  <c r="H57" i="1" s="1"/>
  <c r="I57" i="1" s="1" a="1"/>
  <c r="I57" i="1" s="1"/>
  <c r="F58" i="1" a="1"/>
  <c r="F58" i="1" s="1"/>
  <c r="G58" i="1" s="1"/>
  <c r="H58" i="1" s="1" a="1"/>
  <c r="H58" i="1" s="1"/>
  <c r="I58" i="1" s="1" a="1"/>
  <c r="I58" i="1" s="1"/>
  <c r="F59" i="1" a="1"/>
  <c r="F59" i="1" s="1"/>
  <c r="G59" i="1" s="1"/>
  <c r="H59" i="1" s="1" a="1"/>
  <c r="H59" i="1" s="1"/>
  <c r="I59" i="1" s="1" a="1"/>
  <c r="I59" i="1" s="1"/>
  <c r="F60" i="1" a="1"/>
  <c r="F60" i="1" s="1"/>
  <c r="G60" i="1" s="1"/>
  <c r="H60" i="1" s="1" a="1"/>
  <c r="H60" i="1" s="1"/>
  <c r="I60" i="1" s="1" a="1"/>
  <c r="I60" i="1" s="1"/>
  <c r="F61" i="1" a="1"/>
  <c r="F61" i="1" s="1"/>
  <c r="G61" i="1" s="1"/>
  <c r="H61" i="1" s="1" a="1"/>
  <c r="H61" i="1" s="1"/>
  <c r="I61" i="1" s="1" a="1"/>
  <c r="I61" i="1" s="1"/>
  <c r="F62" i="1" a="1"/>
  <c r="F62" i="1" s="1"/>
  <c r="G62" i="1" s="1"/>
  <c r="H62" i="1" s="1" a="1"/>
  <c r="H62" i="1" s="1"/>
  <c r="I62" i="1" s="1" a="1"/>
  <c r="I62" i="1" s="1"/>
  <c r="F63" i="1" a="1"/>
  <c r="F63" i="1" s="1"/>
  <c r="G63" i="1" s="1"/>
  <c r="H63" i="1" s="1" a="1"/>
  <c r="H63" i="1" s="1"/>
  <c r="I63" i="1" s="1" a="1"/>
  <c r="I63" i="1" s="1"/>
  <c r="F64" i="1" a="1"/>
  <c r="F64" i="1" s="1"/>
  <c r="G64" i="1" s="1"/>
  <c r="H64" i="1" s="1" a="1"/>
  <c r="H64" i="1" s="1"/>
  <c r="I64" i="1" s="1" a="1"/>
  <c r="I64" i="1" s="1"/>
  <c r="F65" i="1" a="1"/>
  <c r="F65" i="1" s="1"/>
  <c r="G65" i="1" s="1"/>
  <c r="H65" i="1" s="1" a="1"/>
  <c r="H65" i="1" s="1"/>
  <c r="I65" i="1" s="1" a="1"/>
  <c r="I65" i="1" s="1"/>
  <c r="F66" i="1" a="1"/>
  <c r="F66" i="1" s="1"/>
  <c r="G66" i="1" s="1"/>
  <c r="H66" i="1" s="1" a="1"/>
  <c r="H66" i="1" s="1"/>
  <c r="I66" i="1" s="1" a="1"/>
  <c r="I66" i="1" s="1"/>
  <c r="F67" i="1" a="1"/>
  <c r="F67" i="1" s="1"/>
  <c r="G67" i="1" s="1"/>
  <c r="H67" i="1" s="1" a="1"/>
  <c r="H67" i="1" s="1"/>
  <c r="I67" i="1" s="1" a="1"/>
  <c r="I67" i="1" s="1"/>
  <c r="F68" i="1" a="1"/>
  <c r="F68" i="1" s="1"/>
  <c r="G68" i="1" s="1"/>
  <c r="H68" i="1" s="1" a="1"/>
  <c r="H68" i="1" s="1"/>
  <c r="I68" i="1" s="1" a="1"/>
  <c r="I68" i="1" s="1"/>
  <c r="F69" i="1" a="1"/>
  <c r="F69" i="1" s="1"/>
  <c r="G69" i="1" s="1"/>
  <c r="H69" i="1" s="1" a="1"/>
  <c r="H69" i="1" s="1"/>
  <c r="I69" i="1" s="1" a="1"/>
  <c r="I69" i="1" s="1"/>
  <c r="F70" i="1" a="1"/>
  <c r="F70" i="1" s="1"/>
  <c r="G70" i="1" s="1"/>
  <c r="H70" i="1" s="1" a="1"/>
  <c r="H70" i="1" s="1"/>
  <c r="I70" i="1" s="1" a="1"/>
  <c r="I70" i="1" s="1"/>
  <c r="F71" i="1" a="1"/>
  <c r="F71" i="1" s="1"/>
  <c r="G71" i="1" s="1"/>
  <c r="H71" i="1" s="1" a="1"/>
  <c r="H71" i="1" s="1"/>
  <c r="I71" i="1" s="1" a="1"/>
  <c r="I71" i="1" s="1"/>
  <c r="F72" i="1" a="1"/>
  <c r="F72" i="1" s="1"/>
  <c r="G72" i="1" s="1"/>
  <c r="H72" i="1" s="1" a="1"/>
  <c r="H72" i="1" s="1"/>
  <c r="I72" i="1" s="1" a="1"/>
  <c r="I72" i="1" s="1"/>
  <c r="F73" i="1" a="1"/>
  <c r="F73" i="1" s="1"/>
  <c r="G73" i="1" s="1"/>
  <c r="H73" i="1" s="1" a="1"/>
  <c r="H73" i="1" s="1"/>
  <c r="I73" i="1" s="1" a="1"/>
  <c r="I73" i="1" s="1"/>
  <c r="F74" i="1" a="1"/>
  <c r="F74" i="1" s="1"/>
  <c r="G74" i="1" s="1"/>
  <c r="H74" i="1" s="1" a="1"/>
  <c r="H74" i="1" s="1"/>
  <c r="I74" i="1" s="1" a="1"/>
  <c r="I74" i="1" s="1"/>
  <c r="F75" i="1" a="1"/>
  <c r="F75" i="1" s="1"/>
  <c r="G75" i="1" s="1"/>
  <c r="H75" i="1" s="1" a="1"/>
  <c r="H75" i="1" s="1"/>
  <c r="I75" i="1" s="1" a="1"/>
  <c r="I75" i="1" s="1"/>
  <c r="F76" i="1" a="1"/>
  <c r="F76" i="1" s="1"/>
  <c r="G76" i="1" s="1"/>
  <c r="H76" i="1" s="1" a="1"/>
  <c r="H76" i="1" s="1"/>
  <c r="I76" i="1" s="1" a="1"/>
  <c r="I76" i="1" s="1"/>
  <c r="F77" i="1" a="1"/>
  <c r="F77" i="1" s="1"/>
  <c r="G77" i="1" s="1"/>
  <c r="H77" i="1" s="1" a="1"/>
  <c r="H77" i="1" s="1"/>
  <c r="I77" i="1" s="1" a="1"/>
  <c r="I77" i="1" s="1"/>
  <c r="F78" i="1" a="1"/>
  <c r="F78" i="1" s="1"/>
  <c r="G78" i="1" s="1"/>
  <c r="H78" i="1" s="1" a="1"/>
  <c r="H78" i="1" s="1"/>
  <c r="I78" i="1" s="1" a="1"/>
  <c r="I78" i="1" s="1"/>
  <c r="F79" i="1" a="1"/>
  <c r="F79" i="1" s="1"/>
  <c r="G79" i="1" s="1"/>
  <c r="H79" i="1" s="1" a="1"/>
  <c r="H79" i="1" s="1"/>
  <c r="I79" i="1" s="1" a="1"/>
  <c r="I79" i="1" s="1"/>
  <c r="F80" i="1" a="1"/>
  <c r="F80" i="1" s="1"/>
  <c r="G80" i="1" s="1"/>
  <c r="H80" i="1" s="1" a="1"/>
  <c r="H80" i="1" s="1"/>
  <c r="I80" i="1" s="1" a="1"/>
  <c r="I80" i="1" s="1"/>
  <c r="F81" i="1" a="1"/>
  <c r="F81" i="1" s="1"/>
  <c r="G81" i="1" s="1"/>
  <c r="H81" i="1" s="1" a="1"/>
  <c r="H81" i="1" s="1"/>
  <c r="I81" i="1" s="1" a="1"/>
  <c r="I81" i="1" s="1"/>
  <c r="F82" i="1" a="1"/>
  <c r="F82" i="1" s="1"/>
  <c r="G82" i="1" s="1"/>
  <c r="H82" i="1" s="1" a="1"/>
  <c r="H82" i="1" s="1"/>
  <c r="I82" i="1" s="1" a="1"/>
  <c r="I82" i="1" s="1"/>
  <c r="F83" i="1" a="1"/>
  <c r="F83" i="1" s="1"/>
  <c r="G83" i="1" s="1"/>
  <c r="H83" i="1" s="1" a="1"/>
  <c r="H83" i="1" s="1"/>
  <c r="I83" i="1" s="1" a="1"/>
  <c r="I83" i="1" s="1"/>
  <c r="F84" i="1" a="1"/>
  <c r="F84" i="1" s="1"/>
  <c r="G84" i="1" s="1"/>
  <c r="H84" i="1" s="1" a="1"/>
  <c r="H84" i="1" s="1"/>
  <c r="I84" i="1" s="1" a="1"/>
  <c r="I84" i="1" s="1"/>
  <c r="F85" i="1" a="1"/>
  <c r="F85" i="1" s="1"/>
  <c r="G85" i="1" s="1"/>
  <c r="H85" i="1" s="1" a="1"/>
  <c r="H85" i="1" s="1"/>
  <c r="I85" i="1" s="1" a="1"/>
  <c r="I85" i="1" s="1"/>
  <c r="F86" i="1" a="1"/>
  <c r="F86" i="1" s="1"/>
  <c r="G86" i="1" s="1"/>
  <c r="H86" i="1" s="1" a="1"/>
  <c r="H86" i="1" s="1"/>
  <c r="I86" i="1" s="1" a="1"/>
  <c r="I86" i="1" s="1"/>
  <c r="F87" i="1" a="1"/>
  <c r="F87" i="1" s="1"/>
  <c r="G87" i="1" s="1"/>
  <c r="H87" i="1" s="1" a="1"/>
  <c r="H87" i="1" s="1"/>
  <c r="I87" i="1" s="1" a="1"/>
  <c r="I87" i="1" s="1"/>
  <c r="F88" i="1" a="1"/>
  <c r="F88" i="1" s="1"/>
  <c r="G88" i="1" s="1"/>
  <c r="H88" i="1" s="1" a="1"/>
  <c r="H88" i="1" s="1"/>
  <c r="I88" i="1" s="1" a="1"/>
  <c r="I88" i="1" s="1"/>
  <c r="F89" i="1" a="1"/>
  <c r="F89" i="1" s="1"/>
  <c r="G89" i="1" s="1"/>
  <c r="H89" i="1" s="1" a="1"/>
  <c r="H89" i="1" s="1"/>
  <c r="I89" i="1" s="1" a="1"/>
  <c r="I89" i="1" s="1"/>
  <c r="F90" i="1" a="1"/>
  <c r="F90" i="1" s="1"/>
  <c r="G90" i="1" s="1"/>
  <c r="H90" i="1" s="1" a="1"/>
  <c r="H90" i="1" s="1"/>
  <c r="I90" i="1" s="1" a="1"/>
  <c r="I90" i="1" s="1"/>
  <c r="F91" i="1" a="1"/>
  <c r="F91" i="1" s="1"/>
  <c r="G91" i="1" s="1"/>
  <c r="H91" i="1" s="1" a="1"/>
  <c r="H91" i="1" s="1"/>
  <c r="I91" i="1" s="1" a="1"/>
  <c r="I91" i="1" s="1"/>
  <c r="F92" i="1" a="1"/>
  <c r="F92" i="1" s="1"/>
  <c r="G92" i="1" s="1"/>
  <c r="H92" i="1" s="1" a="1"/>
  <c r="H92" i="1" s="1"/>
  <c r="I92" i="1" s="1" a="1"/>
  <c r="I92" i="1" s="1"/>
  <c r="F93" i="1" a="1"/>
  <c r="F93" i="1" s="1"/>
  <c r="G93" i="1" s="1"/>
  <c r="H93" i="1" s="1" a="1"/>
  <c r="H93" i="1" s="1"/>
  <c r="I93" i="1" s="1" a="1"/>
  <c r="I93" i="1" s="1"/>
  <c r="F94" i="1" a="1"/>
  <c r="F94" i="1" s="1"/>
  <c r="G94" i="1" s="1"/>
  <c r="H94" i="1" s="1" a="1"/>
  <c r="H94" i="1" s="1"/>
  <c r="I94" i="1" s="1" a="1"/>
  <c r="I94" i="1" s="1"/>
  <c r="F95" i="1" a="1"/>
  <c r="F95" i="1" s="1"/>
  <c r="G95" i="1" s="1"/>
  <c r="H95" i="1" s="1" a="1"/>
  <c r="H95" i="1" s="1"/>
  <c r="I95" i="1" s="1" a="1"/>
  <c r="I95" i="1" s="1"/>
  <c r="F96" i="1" a="1"/>
  <c r="F96" i="1" s="1"/>
  <c r="G96" i="1" s="1"/>
  <c r="H96" i="1" s="1" a="1"/>
  <c r="H96" i="1" s="1"/>
  <c r="I96" i="1" s="1" a="1"/>
  <c r="I96" i="1" s="1"/>
  <c r="F97" i="1" a="1"/>
  <c r="F97" i="1" s="1"/>
  <c r="G97" i="1" s="1"/>
  <c r="H97" i="1" s="1" a="1"/>
  <c r="H97" i="1" s="1"/>
  <c r="I97" i="1" s="1" a="1"/>
  <c r="I97" i="1" s="1"/>
  <c r="F98" i="1" a="1"/>
  <c r="F98" i="1" s="1"/>
  <c r="G98" i="1" s="1"/>
  <c r="H98" i="1" s="1" a="1"/>
  <c r="H98" i="1" s="1"/>
  <c r="I98" i="1" s="1" a="1"/>
  <c r="I98" i="1" s="1"/>
  <c r="F99" i="1" a="1"/>
  <c r="F99" i="1" s="1"/>
  <c r="G99" i="1" s="1"/>
  <c r="H99" i="1" s="1" a="1"/>
  <c r="H99" i="1" s="1"/>
  <c r="I99" i="1" s="1" a="1"/>
  <c r="I99" i="1" s="1"/>
  <c r="F100" i="1" a="1"/>
  <c r="F100" i="1" s="1"/>
  <c r="G100" i="1" s="1"/>
  <c r="H100" i="1" s="1" a="1"/>
  <c r="H100" i="1" s="1"/>
  <c r="I100" i="1" s="1" a="1"/>
  <c r="I100" i="1" s="1"/>
  <c r="F101" i="1" a="1"/>
  <c r="F101" i="1" s="1"/>
  <c r="G101" i="1" s="1"/>
  <c r="H101" i="1" s="1" a="1"/>
  <c r="H101" i="1" s="1"/>
  <c r="I101" i="1" s="1" a="1"/>
  <c r="I101" i="1" s="1"/>
  <c r="F102" i="1" a="1"/>
  <c r="F102" i="1" s="1"/>
  <c r="F103" i="1" a="1"/>
  <c r="F103" i="1" s="1"/>
  <c r="G103" i="1" s="1"/>
  <c r="H103" i="1" s="1" a="1"/>
  <c r="H103" i="1" s="1"/>
  <c r="I103" i="1" s="1" a="1"/>
  <c r="I103" i="1" s="1"/>
  <c r="F104" i="1" a="1"/>
  <c r="F104" i="1" s="1"/>
  <c r="G104" i="1" s="1"/>
  <c r="H104" i="1" s="1" a="1"/>
  <c r="H104" i="1" s="1"/>
  <c r="I104" i="1" s="1" a="1"/>
  <c r="I104" i="1" s="1"/>
  <c r="F105" i="1" a="1"/>
  <c r="F105" i="1" s="1"/>
  <c r="G105" i="1" s="1"/>
  <c r="H105" i="1" s="1" a="1"/>
  <c r="H105" i="1" s="1"/>
  <c r="I105" i="1" s="1" a="1"/>
  <c r="I105" i="1" s="1"/>
  <c r="F106" i="1" a="1"/>
  <c r="F106" i="1" s="1"/>
  <c r="G106" i="1" s="1"/>
  <c r="H106" i="1" s="1" a="1"/>
  <c r="H106" i="1" s="1"/>
  <c r="I106" i="1" s="1" a="1"/>
  <c r="I106" i="1" s="1"/>
  <c r="F107" i="1" a="1"/>
  <c r="F107" i="1" s="1"/>
  <c r="G107" i="1" s="1"/>
  <c r="H107" i="1" s="1" a="1"/>
  <c r="H107" i="1" s="1"/>
  <c r="I107" i="1" s="1" a="1"/>
  <c r="I107" i="1" s="1"/>
  <c r="F108" i="1" a="1"/>
  <c r="F108" i="1" s="1"/>
  <c r="G108" i="1" s="1"/>
  <c r="H108" i="1" s="1" a="1"/>
  <c r="H108" i="1" s="1"/>
  <c r="I108" i="1" s="1" a="1"/>
  <c r="I108" i="1" s="1"/>
  <c r="F109" i="1" a="1"/>
  <c r="F109" i="1" s="1"/>
  <c r="G109" i="1" s="1"/>
  <c r="H109" i="1" s="1" a="1"/>
  <c r="H109" i="1" s="1"/>
  <c r="I109" i="1" s="1" a="1"/>
  <c r="I109" i="1" s="1"/>
  <c r="F110" i="1" a="1"/>
  <c r="F110" i="1" s="1"/>
  <c r="G110" i="1" s="1"/>
  <c r="H110" i="1" s="1" a="1"/>
  <c r="H110" i="1" s="1"/>
  <c r="I110" i="1" s="1" a="1"/>
  <c r="I110" i="1" s="1"/>
  <c r="F111" i="1" a="1"/>
  <c r="F111" i="1" s="1"/>
  <c r="G111" i="1" s="1"/>
  <c r="H111" i="1" s="1" a="1"/>
  <c r="H111" i="1" s="1"/>
  <c r="I111" i="1" s="1" a="1"/>
  <c r="I111" i="1" s="1"/>
  <c r="F112" i="1" a="1"/>
  <c r="F112" i="1" s="1"/>
  <c r="G112" i="1" s="1"/>
  <c r="H112" i="1" s="1" a="1"/>
  <c r="H112" i="1" s="1"/>
  <c r="I112" i="1" s="1" a="1"/>
  <c r="I112" i="1" s="1"/>
  <c r="F113" i="1" a="1"/>
  <c r="F113" i="1" s="1"/>
  <c r="G113" i="1" s="1"/>
  <c r="H113" i="1" s="1" a="1"/>
  <c r="H113" i="1" s="1"/>
  <c r="I113" i="1" s="1" a="1"/>
  <c r="I113" i="1" s="1"/>
  <c r="F114" i="1" a="1"/>
  <c r="F114" i="1" s="1"/>
  <c r="G114" i="1" s="1"/>
  <c r="H114" i="1" s="1" a="1"/>
  <c r="H114" i="1" s="1"/>
  <c r="I114" i="1" s="1" a="1"/>
  <c r="I114" i="1" s="1"/>
  <c r="F115" i="1" a="1"/>
  <c r="F115" i="1" s="1"/>
  <c r="G115" i="1" s="1"/>
  <c r="H115" i="1" s="1" a="1"/>
  <c r="H115" i="1" s="1"/>
  <c r="I115" i="1" s="1" a="1"/>
  <c r="I115" i="1" s="1"/>
  <c r="F116" i="1" a="1"/>
  <c r="F116" i="1" s="1"/>
  <c r="G116" i="1" s="1"/>
  <c r="H116" i="1" s="1" a="1"/>
  <c r="H116" i="1" s="1"/>
  <c r="I116" i="1" s="1" a="1"/>
  <c r="I116" i="1" s="1"/>
  <c r="F117" i="1" a="1"/>
  <c r="F117" i="1" s="1"/>
  <c r="G117" i="1" s="1"/>
  <c r="H117" i="1" s="1" a="1"/>
  <c r="H117" i="1" s="1"/>
  <c r="I117" i="1" s="1" a="1"/>
  <c r="I117" i="1" s="1"/>
  <c r="F118" i="1" a="1"/>
  <c r="F118" i="1" s="1"/>
  <c r="G118" i="1" s="1"/>
  <c r="H118" i="1" s="1" a="1"/>
  <c r="H118" i="1" s="1"/>
  <c r="I118" i="1" s="1" a="1"/>
  <c r="I118" i="1" s="1"/>
  <c r="F119" i="1" a="1"/>
  <c r="F119" i="1" s="1"/>
  <c r="G119" i="1" s="1"/>
  <c r="H119" i="1" s="1" a="1"/>
  <c r="H119" i="1" s="1"/>
  <c r="I119" i="1" s="1" a="1"/>
  <c r="I119" i="1" s="1"/>
  <c r="F120" i="1" a="1"/>
  <c r="F120" i="1" s="1"/>
  <c r="G120" i="1" s="1"/>
  <c r="H120" i="1" s="1" a="1"/>
  <c r="H120" i="1" s="1"/>
  <c r="I120" i="1" s="1" a="1"/>
  <c r="I120" i="1" s="1"/>
  <c r="F121" i="1" a="1"/>
  <c r="F121" i="1" s="1"/>
  <c r="G121" i="1" s="1"/>
  <c r="H121" i="1" s="1" a="1"/>
  <c r="H121" i="1" s="1"/>
  <c r="I121" i="1" s="1" a="1"/>
  <c r="I121" i="1" s="1"/>
  <c r="F122" i="1" a="1"/>
  <c r="F122" i="1" s="1"/>
  <c r="G122" i="1" s="1"/>
  <c r="H122" i="1" s="1" a="1"/>
  <c r="H122" i="1" s="1"/>
  <c r="I122" i="1" s="1" a="1"/>
  <c r="I122" i="1" s="1"/>
  <c r="F123" i="1" a="1"/>
  <c r="F123" i="1" s="1"/>
  <c r="G123" i="1" s="1"/>
  <c r="H123" i="1" s="1" a="1"/>
  <c r="H123" i="1" s="1"/>
  <c r="I123" i="1" s="1" a="1"/>
  <c r="I123" i="1" s="1"/>
  <c r="F124" i="1" a="1"/>
  <c r="F124" i="1" s="1"/>
  <c r="G124" i="1" s="1"/>
  <c r="H124" i="1" s="1" a="1"/>
  <c r="H124" i="1" s="1"/>
  <c r="I124" i="1" s="1" a="1"/>
  <c r="I124" i="1" s="1"/>
  <c r="F125" i="1" a="1"/>
  <c r="F125" i="1" s="1"/>
  <c r="G125" i="1" s="1"/>
  <c r="H125" i="1" s="1" a="1"/>
  <c r="H125" i="1" s="1"/>
  <c r="I125" i="1" s="1" a="1"/>
  <c r="I125" i="1" s="1"/>
  <c r="F126" i="1" a="1"/>
  <c r="F126" i="1" s="1"/>
  <c r="G126" i="1" s="1"/>
  <c r="H126" i="1" s="1" a="1"/>
  <c r="H126" i="1" s="1"/>
  <c r="I126" i="1" s="1" a="1"/>
  <c r="I126" i="1" s="1"/>
  <c r="F127" i="1" a="1"/>
  <c r="F127" i="1" s="1"/>
  <c r="G127" i="1" s="1"/>
  <c r="H127" i="1" s="1" a="1"/>
  <c r="H127" i="1" s="1"/>
  <c r="I127" i="1" s="1" a="1"/>
  <c r="I127" i="1" s="1"/>
  <c r="F128" i="1" a="1"/>
  <c r="F128" i="1" s="1"/>
  <c r="G128" i="1" s="1"/>
  <c r="H128" i="1" s="1" a="1"/>
  <c r="H128" i="1" s="1"/>
  <c r="I128" i="1" s="1" a="1"/>
  <c r="I128" i="1" s="1"/>
  <c r="F129" i="1" a="1"/>
  <c r="F129" i="1" s="1"/>
  <c r="G129" i="1" s="1"/>
  <c r="H129" i="1" s="1" a="1"/>
  <c r="H129" i="1" s="1"/>
  <c r="I129" i="1" s="1" a="1"/>
  <c r="I129" i="1" s="1"/>
  <c r="F130" i="1" a="1"/>
  <c r="F130" i="1" s="1"/>
  <c r="G130" i="1" s="1"/>
  <c r="H130" i="1" s="1" a="1"/>
  <c r="H130" i="1" s="1"/>
  <c r="I130" i="1" s="1" a="1"/>
  <c r="I130" i="1" s="1"/>
  <c r="F131" i="1" a="1"/>
  <c r="F131" i="1" s="1"/>
  <c r="G131" i="1" s="1"/>
  <c r="H131" i="1" s="1" a="1"/>
  <c r="H131" i="1" s="1"/>
  <c r="I131" i="1" s="1" a="1"/>
  <c r="I131" i="1" s="1"/>
  <c r="F132" i="1" a="1"/>
  <c r="F132" i="1" s="1"/>
  <c r="G132" i="1" s="1"/>
  <c r="H132" i="1" s="1" a="1"/>
  <c r="H132" i="1" s="1"/>
  <c r="I132" i="1" s="1" a="1"/>
  <c r="I132" i="1" s="1"/>
  <c r="F133" i="1" a="1"/>
  <c r="F133" i="1" s="1"/>
  <c r="G133" i="1" s="1"/>
  <c r="H133" i="1" s="1" a="1"/>
  <c r="H133" i="1" s="1"/>
  <c r="I133" i="1" s="1" a="1"/>
  <c r="I133" i="1" s="1"/>
  <c r="F134" i="1" a="1"/>
  <c r="F134" i="1" s="1"/>
  <c r="G134" i="1" s="1"/>
  <c r="H134" i="1" s="1" a="1"/>
  <c r="H134" i="1" s="1"/>
  <c r="I134" i="1" s="1" a="1"/>
  <c r="I134" i="1" s="1"/>
  <c r="F135" i="1" a="1"/>
  <c r="F135" i="1" s="1"/>
  <c r="G135" i="1" s="1"/>
  <c r="H135" i="1" s="1" a="1"/>
  <c r="H135" i="1" s="1"/>
  <c r="I135" i="1" s="1" a="1"/>
  <c r="I135" i="1" s="1"/>
  <c r="F136" i="1" a="1"/>
  <c r="F136" i="1" s="1"/>
  <c r="G136" i="1" s="1"/>
  <c r="H136" i="1" s="1" a="1"/>
  <c r="H136" i="1" s="1"/>
  <c r="I136" i="1" s="1" a="1"/>
  <c r="I136" i="1" s="1"/>
  <c r="F137" i="1" a="1"/>
  <c r="F137" i="1" s="1"/>
  <c r="G137" i="1" s="1"/>
  <c r="H137" i="1" s="1" a="1"/>
  <c r="H137" i="1" s="1"/>
  <c r="I137" i="1" s="1" a="1"/>
  <c r="I137" i="1" s="1"/>
  <c r="F138" i="1" a="1"/>
  <c r="F138" i="1" s="1"/>
  <c r="G138" i="1" s="1"/>
  <c r="H138" i="1" s="1" a="1"/>
  <c r="H138" i="1" s="1"/>
  <c r="I138" i="1" s="1" a="1"/>
  <c r="I138" i="1" s="1"/>
  <c r="F139" i="1" a="1"/>
  <c r="F139" i="1" s="1"/>
  <c r="G139" i="1" s="1"/>
  <c r="H139" i="1" s="1" a="1"/>
  <c r="H139" i="1" s="1"/>
  <c r="I139" i="1" s="1" a="1"/>
  <c r="I139" i="1" s="1"/>
  <c r="F140" i="1" a="1"/>
  <c r="F140" i="1" s="1"/>
  <c r="G140" i="1" s="1"/>
  <c r="H140" i="1" s="1" a="1"/>
  <c r="H140" i="1" s="1"/>
  <c r="I140" i="1" s="1" a="1"/>
  <c r="I140" i="1" s="1"/>
  <c r="F141" i="1" a="1"/>
  <c r="F141" i="1" s="1"/>
  <c r="G141" i="1" s="1"/>
  <c r="H141" i="1" s="1" a="1"/>
  <c r="H141" i="1" s="1"/>
  <c r="I141" i="1" s="1" a="1"/>
  <c r="I141" i="1" s="1"/>
  <c r="F142" i="1" a="1"/>
  <c r="F142" i="1" s="1"/>
  <c r="G142" i="1" s="1"/>
  <c r="H142" i="1" s="1" a="1"/>
  <c r="H142" i="1" s="1"/>
  <c r="I142" i="1" s="1" a="1"/>
  <c r="I142" i="1" s="1"/>
  <c r="F143" i="1" a="1"/>
  <c r="F143" i="1" s="1"/>
  <c r="G143" i="1" s="1"/>
  <c r="H143" i="1" s="1" a="1"/>
  <c r="H143" i="1" s="1"/>
  <c r="I143" i="1" s="1" a="1"/>
  <c r="I143" i="1" s="1"/>
  <c r="F144" i="1" a="1"/>
  <c r="F144" i="1" s="1"/>
  <c r="G144" i="1" s="1"/>
  <c r="H144" i="1" s="1" a="1"/>
  <c r="H144" i="1" s="1"/>
  <c r="I144" i="1" s="1" a="1"/>
  <c r="I144" i="1" s="1"/>
  <c r="F145" i="1" a="1"/>
  <c r="F145" i="1" s="1"/>
  <c r="G145" i="1" s="1"/>
  <c r="H145" i="1" s="1" a="1"/>
  <c r="H145" i="1" s="1"/>
  <c r="I145" i="1" s="1" a="1"/>
  <c r="I145" i="1" s="1"/>
  <c r="F146" i="1" a="1"/>
  <c r="F146" i="1" s="1"/>
  <c r="G146" i="1" s="1"/>
  <c r="H146" i="1" s="1" a="1"/>
  <c r="H146" i="1" s="1"/>
  <c r="I146" i="1" s="1" a="1"/>
  <c r="I146" i="1" s="1"/>
  <c r="F147" i="1" a="1"/>
  <c r="F147" i="1" s="1"/>
  <c r="G147" i="1" s="1"/>
  <c r="H147" i="1" s="1" a="1"/>
  <c r="H147" i="1" s="1"/>
  <c r="I147" i="1" s="1" a="1"/>
  <c r="I147" i="1" s="1"/>
  <c r="F148" i="1" a="1"/>
  <c r="F148" i="1" s="1"/>
  <c r="G148" i="1" s="1"/>
  <c r="H148" i="1" s="1" a="1"/>
  <c r="H148" i="1" s="1"/>
  <c r="I148" i="1" s="1" a="1"/>
  <c r="I148" i="1" s="1"/>
  <c r="F149" i="1" a="1"/>
  <c r="F149" i="1" s="1"/>
  <c r="G149" i="1" s="1"/>
  <c r="H149" i="1" s="1" a="1"/>
  <c r="H149" i="1" s="1"/>
  <c r="I149" i="1" s="1" a="1"/>
  <c r="I149" i="1" s="1"/>
  <c r="F150" i="1" a="1"/>
  <c r="F150" i="1" s="1"/>
  <c r="G150" i="1" s="1"/>
  <c r="H150" i="1" s="1" a="1"/>
  <c r="H150" i="1" s="1"/>
  <c r="I150" i="1" s="1" a="1"/>
  <c r="I150" i="1" s="1"/>
  <c r="F151" i="1" a="1"/>
  <c r="F151" i="1" s="1"/>
  <c r="G151" i="1" s="1"/>
  <c r="H151" i="1" s="1" a="1"/>
  <c r="H151" i="1" s="1"/>
  <c r="I151" i="1" s="1" a="1"/>
  <c r="I151" i="1" s="1"/>
  <c r="F152" i="1" a="1"/>
  <c r="F152" i="1" s="1"/>
  <c r="G152" i="1" s="1"/>
  <c r="H152" i="1" s="1" a="1"/>
  <c r="H152" i="1" s="1"/>
  <c r="I152" i="1" s="1" a="1"/>
  <c r="I152" i="1" s="1"/>
  <c r="F153" i="1" a="1"/>
  <c r="F153" i="1" s="1"/>
  <c r="G153" i="1" s="1"/>
  <c r="H153" i="1" s="1" a="1"/>
  <c r="H153" i="1" s="1"/>
  <c r="I153" i="1" s="1" a="1"/>
  <c r="I153" i="1" s="1"/>
  <c r="F154" i="1" a="1"/>
  <c r="F154" i="1" s="1"/>
  <c r="G154" i="1" s="1"/>
  <c r="H154" i="1" s="1" a="1"/>
  <c r="H154" i="1" s="1"/>
  <c r="I154" i="1" s="1" a="1"/>
  <c r="I154" i="1" s="1"/>
  <c r="F155" i="1" a="1"/>
  <c r="F155" i="1" s="1"/>
  <c r="G155" i="1" s="1"/>
  <c r="H155" i="1" s="1" a="1"/>
  <c r="H155" i="1" s="1"/>
  <c r="I155" i="1" s="1" a="1"/>
  <c r="I155" i="1" s="1"/>
  <c r="F156" i="1" a="1"/>
  <c r="F156" i="1" s="1"/>
  <c r="G156" i="1" s="1"/>
  <c r="H156" i="1" s="1" a="1"/>
  <c r="H156" i="1" s="1"/>
  <c r="I156" i="1" s="1" a="1"/>
  <c r="I156" i="1" s="1"/>
  <c r="F157" i="1" a="1"/>
  <c r="F157" i="1" s="1"/>
  <c r="G157" i="1" s="1"/>
  <c r="H157" i="1" s="1" a="1"/>
  <c r="H157" i="1" s="1"/>
  <c r="I157" i="1" s="1" a="1"/>
  <c r="I157" i="1" s="1"/>
  <c r="F158" i="1" a="1"/>
  <c r="F158" i="1" s="1"/>
  <c r="G158" i="1" s="1"/>
  <c r="H158" i="1" s="1" a="1"/>
  <c r="H158" i="1" s="1"/>
  <c r="I158" i="1" s="1" a="1"/>
  <c r="I158" i="1" s="1"/>
  <c r="F159" i="1" a="1"/>
  <c r="F159" i="1" s="1"/>
  <c r="G159" i="1" s="1"/>
  <c r="H159" i="1" s="1" a="1"/>
  <c r="H159" i="1" s="1"/>
  <c r="I159" i="1" s="1" a="1"/>
  <c r="I159" i="1" s="1"/>
  <c r="F160" i="1" a="1"/>
  <c r="F160" i="1" s="1"/>
  <c r="G160" i="1" s="1"/>
  <c r="H160" i="1" s="1" a="1"/>
  <c r="H160" i="1" s="1"/>
  <c r="I160" i="1" s="1" a="1"/>
  <c r="I160" i="1" s="1"/>
  <c r="F161" i="1" a="1"/>
  <c r="F161" i="1" s="1"/>
  <c r="G161" i="1" s="1"/>
  <c r="H161" i="1" s="1" a="1"/>
  <c r="H161" i="1" s="1"/>
  <c r="I161" i="1" s="1" a="1"/>
  <c r="I161" i="1" s="1"/>
  <c r="F162" i="1" a="1"/>
  <c r="F162" i="1" s="1"/>
  <c r="G162" i="1" s="1"/>
  <c r="H162" i="1" s="1" a="1"/>
  <c r="H162" i="1" s="1"/>
  <c r="I162" i="1" s="1" a="1"/>
  <c r="I162" i="1" s="1"/>
  <c r="F163" i="1" a="1"/>
  <c r="F163" i="1" s="1"/>
  <c r="G163" i="1" s="1"/>
  <c r="H163" i="1" s="1" a="1"/>
  <c r="H163" i="1" s="1"/>
  <c r="I163" i="1" s="1" a="1"/>
  <c r="I163" i="1" s="1"/>
  <c r="F164" i="1" a="1"/>
  <c r="F164" i="1" s="1"/>
  <c r="G164" i="1" s="1"/>
  <c r="H164" i="1" s="1" a="1"/>
  <c r="H164" i="1" s="1"/>
  <c r="I164" i="1" s="1" a="1"/>
  <c r="I164" i="1" s="1"/>
  <c r="F165" i="1" a="1"/>
  <c r="F165" i="1" s="1"/>
  <c r="G165" i="1" s="1"/>
  <c r="H165" i="1" s="1" a="1"/>
  <c r="H165" i="1" s="1"/>
  <c r="I165" i="1" s="1" a="1"/>
  <c r="I165" i="1" s="1"/>
  <c r="F166" i="1" a="1"/>
  <c r="F166" i="1" s="1"/>
  <c r="G166" i="1" s="1"/>
  <c r="H166" i="1" s="1" a="1"/>
  <c r="H166" i="1" s="1"/>
  <c r="I166" i="1" s="1" a="1"/>
  <c r="I166" i="1" s="1"/>
  <c r="F167" i="1" a="1"/>
  <c r="F167" i="1" s="1"/>
  <c r="G167" i="1" s="1"/>
  <c r="H167" i="1" s="1" a="1"/>
  <c r="H167" i="1" s="1"/>
  <c r="I167" i="1" s="1" a="1"/>
  <c r="I167" i="1" s="1"/>
  <c r="F168" i="1" a="1"/>
  <c r="F168" i="1" s="1"/>
  <c r="G168" i="1" s="1"/>
  <c r="H168" i="1" s="1" a="1"/>
  <c r="H168" i="1" s="1"/>
  <c r="I168" i="1" s="1" a="1"/>
  <c r="I168" i="1" s="1"/>
  <c r="F169" i="1" a="1"/>
  <c r="F169" i="1" s="1"/>
  <c r="G169" i="1" s="1"/>
  <c r="H169" i="1" s="1" a="1"/>
  <c r="H169" i="1" s="1"/>
  <c r="I169" i="1" s="1" a="1"/>
  <c r="I169" i="1" s="1"/>
  <c r="F170" i="1" a="1"/>
  <c r="F170" i="1" s="1"/>
  <c r="G170" i="1" s="1"/>
  <c r="H170" i="1" s="1" a="1"/>
  <c r="H170" i="1" s="1"/>
  <c r="I170" i="1" s="1" a="1"/>
  <c r="I170" i="1" s="1"/>
  <c r="F171" i="1" a="1"/>
  <c r="F171" i="1" s="1"/>
  <c r="G171" i="1" s="1"/>
  <c r="H171" i="1" s="1" a="1"/>
  <c r="H171" i="1" s="1"/>
  <c r="I171" i="1" s="1" a="1"/>
  <c r="I171" i="1" s="1"/>
  <c r="F172" i="1" a="1"/>
  <c r="F172" i="1" s="1"/>
  <c r="G172" i="1" s="1"/>
  <c r="H172" i="1" s="1" a="1"/>
  <c r="H172" i="1" s="1"/>
  <c r="I172" i="1" s="1" a="1"/>
  <c r="I172" i="1" s="1"/>
  <c r="F173" i="1" a="1"/>
  <c r="F173" i="1" s="1"/>
  <c r="G173" i="1" s="1"/>
  <c r="H173" i="1" s="1" a="1"/>
  <c r="H173" i="1" s="1"/>
  <c r="I173" i="1" s="1" a="1"/>
  <c r="I173" i="1" s="1"/>
  <c r="F174" i="1" a="1"/>
  <c r="F174" i="1" s="1"/>
  <c r="G174" i="1" s="1"/>
  <c r="H174" i="1" s="1" a="1"/>
  <c r="H174" i="1" s="1"/>
  <c r="I174" i="1" s="1" a="1"/>
  <c r="I174" i="1" s="1"/>
  <c r="F175" i="1" a="1"/>
  <c r="F175" i="1" s="1"/>
  <c r="G175" i="1" s="1"/>
  <c r="H175" i="1" s="1" a="1"/>
  <c r="H175" i="1" s="1"/>
  <c r="I175" i="1" s="1" a="1"/>
  <c r="I175" i="1" s="1"/>
  <c r="F176" i="1" a="1"/>
  <c r="F176" i="1" s="1"/>
  <c r="G176" i="1" s="1"/>
  <c r="H176" i="1" s="1" a="1"/>
  <c r="H176" i="1" s="1"/>
  <c r="I176" i="1" s="1" a="1"/>
  <c r="I176" i="1" s="1"/>
  <c r="F177" i="1" a="1"/>
  <c r="F177" i="1" s="1"/>
  <c r="G177" i="1" s="1"/>
  <c r="H177" i="1" s="1" a="1"/>
  <c r="H177" i="1" s="1"/>
  <c r="I177" i="1" s="1" a="1"/>
  <c r="I177" i="1" s="1"/>
  <c r="F178" i="1" a="1"/>
  <c r="F178" i="1" s="1"/>
  <c r="G178" i="1" s="1"/>
  <c r="H178" i="1" s="1" a="1"/>
  <c r="H178" i="1" s="1"/>
  <c r="I178" i="1" s="1" a="1"/>
  <c r="I178" i="1" s="1"/>
  <c r="F179" i="1" a="1"/>
  <c r="F179" i="1" s="1"/>
  <c r="G179" i="1" s="1"/>
  <c r="H179" i="1" s="1" a="1"/>
  <c r="H179" i="1" s="1"/>
  <c r="I179" i="1" s="1" a="1"/>
  <c r="I179" i="1" s="1"/>
  <c r="F180" i="1" a="1"/>
  <c r="F180" i="1" s="1"/>
  <c r="G180" i="1" s="1"/>
  <c r="H180" i="1" s="1" a="1"/>
  <c r="H180" i="1" s="1"/>
  <c r="I180" i="1" s="1" a="1"/>
  <c r="I180" i="1" s="1"/>
  <c r="F181" i="1" a="1"/>
  <c r="F181" i="1" s="1"/>
  <c r="G181" i="1" s="1"/>
  <c r="H181" i="1" s="1" a="1"/>
  <c r="H181" i="1" s="1"/>
  <c r="I181" i="1" s="1" a="1"/>
  <c r="I181" i="1" s="1"/>
  <c r="F182" i="1" a="1"/>
  <c r="F182" i="1" s="1"/>
  <c r="G182" i="1" s="1"/>
  <c r="H182" i="1" s="1" a="1"/>
  <c r="H182" i="1" s="1"/>
  <c r="I182" i="1" s="1" a="1"/>
  <c r="I182" i="1" s="1"/>
  <c r="F183" i="1" a="1"/>
  <c r="F183" i="1" s="1"/>
  <c r="G183" i="1" s="1"/>
  <c r="H183" i="1" s="1" a="1"/>
  <c r="H183" i="1" s="1"/>
  <c r="I183" i="1" s="1" a="1"/>
  <c r="I183" i="1" s="1"/>
  <c r="F184" i="1" a="1"/>
  <c r="F184" i="1" s="1"/>
  <c r="G184" i="1" s="1"/>
  <c r="H184" i="1" s="1" a="1"/>
  <c r="H184" i="1" s="1"/>
  <c r="I184" i="1" s="1" a="1"/>
  <c r="I184" i="1" s="1"/>
  <c r="F185" i="1" a="1"/>
  <c r="F185" i="1" s="1"/>
  <c r="G185" i="1" s="1"/>
  <c r="H185" i="1" s="1" a="1"/>
  <c r="H185" i="1" s="1"/>
  <c r="I185" i="1" s="1" a="1"/>
  <c r="I185" i="1" s="1"/>
  <c r="F186" i="1" a="1"/>
  <c r="F186" i="1" s="1"/>
  <c r="G186" i="1" s="1"/>
  <c r="H186" i="1" s="1" a="1"/>
  <c r="H186" i="1" s="1"/>
  <c r="I186" i="1" s="1" a="1"/>
  <c r="I186" i="1" s="1"/>
  <c r="F187" i="1" a="1"/>
  <c r="F187" i="1" s="1"/>
  <c r="G187" i="1" s="1"/>
  <c r="H187" i="1" s="1" a="1"/>
  <c r="H187" i="1" s="1"/>
  <c r="I187" i="1" s="1" a="1"/>
  <c r="I187" i="1" s="1"/>
  <c r="F188" i="1" a="1"/>
  <c r="F188" i="1" s="1"/>
  <c r="G188" i="1" s="1"/>
  <c r="H188" i="1" s="1" a="1"/>
  <c r="H188" i="1" s="1"/>
  <c r="I188" i="1" s="1" a="1"/>
  <c r="I188" i="1" s="1"/>
  <c r="F189" i="1" a="1"/>
  <c r="F189" i="1" s="1"/>
  <c r="G189" i="1" s="1"/>
  <c r="H189" i="1" s="1" a="1"/>
  <c r="H189" i="1" s="1"/>
  <c r="I189" i="1" s="1" a="1"/>
  <c r="I189" i="1" s="1"/>
  <c r="F190" i="1" a="1"/>
  <c r="F190" i="1" s="1"/>
  <c r="G190" i="1" s="1"/>
  <c r="H190" i="1" s="1" a="1"/>
  <c r="H190" i="1" s="1"/>
  <c r="I190" i="1" s="1" a="1"/>
  <c r="I190" i="1" s="1"/>
  <c r="F191" i="1" a="1"/>
  <c r="F191" i="1" s="1"/>
  <c r="G191" i="1" s="1"/>
  <c r="H191" i="1" s="1" a="1"/>
  <c r="H191" i="1" s="1"/>
  <c r="I191" i="1" s="1" a="1"/>
  <c r="I191" i="1" s="1"/>
  <c r="F192" i="1" a="1"/>
  <c r="F192" i="1" s="1"/>
  <c r="G192" i="1" s="1"/>
  <c r="H192" i="1" s="1" a="1"/>
  <c r="H192" i="1" s="1"/>
  <c r="I192" i="1" s="1" a="1"/>
  <c r="I192" i="1" s="1"/>
  <c r="F193" i="1" a="1"/>
  <c r="F193" i="1" s="1"/>
  <c r="G193" i="1" s="1"/>
  <c r="H193" i="1" s="1" a="1"/>
  <c r="H193" i="1" s="1"/>
  <c r="I193" i="1" s="1" a="1"/>
  <c r="I193" i="1" s="1"/>
  <c r="F194" i="1" a="1"/>
  <c r="F194" i="1" s="1"/>
  <c r="G194" i="1" s="1"/>
  <c r="H194" i="1" s="1" a="1"/>
  <c r="H194" i="1" s="1"/>
  <c r="I194" i="1" s="1" a="1"/>
  <c r="I194" i="1" s="1"/>
  <c r="F195" i="1" a="1"/>
  <c r="F195" i="1" s="1"/>
  <c r="G195" i="1" s="1"/>
  <c r="H195" i="1" s="1" a="1"/>
  <c r="H195" i="1" s="1"/>
  <c r="I195" i="1" s="1" a="1"/>
  <c r="I195" i="1" s="1"/>
  <c r="F196" i="1" a="1"/>
  <c r="F196" i="1" s="1"/>
  <c r="G196" i="1" s="1"/>
  <c r="H196" i="1" s="1" a="1"/>
  <c r="H196" i="1" s="1"/>
  <c r="I196" i="1" s="1" a="1"/>
  <c r="I196" i="1" s="1"/>
  <c r="F197" i="1" a="1"/>
  <c r="F197" i="1" s="1"/>
  <c r="G197" i="1" s="1"/>
  <c r="H197" i="1" s="1" a="1"/>
  <c r="H197" i="1" s="1"/>
  <c r="I197" i="1" s="1" a="1"/>
  <c r="I197" i="1" s="1"/>
  <c r="F198" i="1" a="1"/>
  <c r="F198" i="1" s="1"/>
  <c r="G198" i="1" s="1"/>
  <c r="H198" i="1" s="1" a="1"/>
  <c r="H198" i="1" s="1"/>
  <c r="I198" i="1" s="1" a="1"/>
  <c r="I198" i="1" s="1"/>
  <c r="F199" i="1" a="1"/>
  <c r="F199" i="1" s="1"/>
  <c r="G199" i="1" s="1"/>
  <c r="H199" i="1" s="1" a="1"/>
  <c r="H199" i="1" s="1"/>
  <c r="I199" i="1" s="1" a="1"/>
  <c r="I199" i="1" s="1"/>
  <c r="F200" i="1" a="1"/>
  <c r="F200" i="1" s="1"/>
  <c r="G200" i="1" s="1"/>
  <c r="H200" i="1" s="1" a="1"/>
  <c r="H200" i="1" s="1"/>
  <c r="I200" i="1" s="1" a="1"/>
  <c r="I200" i="1" s="1"/>
  <c r="F201" i="1" a="1"/>
  <c r="F201" i="1" s="1"/>
  <c r="G201" i="1" s="1"/>
  <c r="H201" i="1" s="1" a="1"/>
  <c r="H201" i="1" s="1"/>
  <c r="I201" i="1" s="1" a="1"/>
  <c r="I201" i="1" s="1"/>
  <c r="F202" i="1" a="1"/>
  <c r="F202" i="1" s="1"/>
  <c r="G202" i="1" s="1"/>
  <c r="H202" i="1" s="1" a="1"/>
  <c r="H202" i="1" s="1"/>
  <c r="I202" i="1" s="1" a="1"/>
  <c r="I202" i="1" s="1"/>
  <c r="F203" i="1" a="1"/>
  <c r="F203" i="1" s="1"/>
  <c r="G203" i="1" s="1"/>
  <c r="H203" i="1" s="1" a="1"/>
  <c r="H203" i="1" s="1"/>
  <c r="I203" i="1" s="1" a="1"/>
  <c r="I203" i="1" s="1"/>
  <c r="F204" i="1" a="1"/>
  <c r="F204" i="1" s="1"/>
  <c r="G204" i="1" s="1"/>
  <c r="H204" i="1" s="1" a="1"/>
  <c r="H204" i="1" s="1"/>
  <c r="I204" i="1" s="1" a="1"/>
  <c r="I204" i="1" s="1"/>
  <c r="F205" i="1" a="1"/>
  <c r="F205" i="1" s="1"/>
  <c r="G205" i="1" s="1"/>
  <c r="H205" i="1" s="1" a="1"/>
  <c r="H205" i="1" s="1"/>
  <c r="I205" i="1" s="1" a="1"/>
  <c r="I205" i="1" s="1"/>
  <c r="F206" i="1" a="1"/>
  <c r="F206" i="1" s="1"/>
  <c r="G206" i="1" s="1"/>
  <c r="H206" i="1" s="1" a="1"/>
  <c r="H206" i="1" s="1"/>
  <c r="I206" i="1" s="1" a="1"/>
  <c r="I206" i="1" s="1"/>
  <c r="F207" i="1" a="1"/>
  <c r="F207" i="1" s="1"/>
  <c r="G207" i="1" s="1"/>
  <c r="H207" i="1" s="1" a="1"/>
  <c r="H207" i="1" s="1"/>
  <c r="I207" i="1" s="1" a="1"/>
  <c r="I207" i="1" s="1"/>
  <c r="F208" i="1" a="1"/>
  <c r="F208" i="1" s="1"/>
  <c r="G208" i="1" s="1"/>
  <c r="H208" i="1" s="1" a="1"/>
  <c r="H208" i="1" s="1"/>
  <c r="I208" i="1" s="1" a="1"/>
  <c r="I208" i="1" s="1"/>
  <c r="F209" i="1" a="1"/>
  <c r="F209" i="1" s="1"/>
  <c r="G209" i="1" s="1"/>
  <c r="H209" i="1" s="1" a="1"/>
  <c r="H209" i="1" s="1"/>
  <c r="I209" i="1" s="1" a="1"/>
  <c r="I209" i="1" s="1"/>
  <c r="F210" i="1" a="1"/>
  <c r="F210" i="1" s="1"/>
  <c r="G210" i="1" s="1"/>
  <c r="H210" i="1" s="1" a="1"/>
  <c r="H210" i="1" s="1"/>
  <c r="I210" i="1" s="1" a="1"/>
  <c r="I210" i="1" s="1"/>
  <c r="F211" i="1" a="1"/>
  <c r="F211" i="1" s="1"/>
  <c r="G211" i="1" s="1"/>
  <c r="H211" i="1" s="1" a="1"/>
  <c r="H211" i="1" s="1"/>
  <c r="I211" i="1" s="1" a="1"/>
  <c r="I211" i="1" s="1"/>
  <c r="F212" i="1" a="1"/>
  <c r="F212" i="1" s="1"/>
  <c r="G212" i="1" s="1"/>
  <c r="H212" i="1" s="1" a="1"/>
  <c r="H212" i="1" s="1"/>
  <c r="I212" i="1" s="1" a="1"/>
  <c r="I212" i="1" s="1"/>
  <c r="F213" i="1" a="1"/>
  <c r="F213" i="1" s="1"/>
  <c r="G213" i="1" s="1"/>
  <c r="H213" i="1" s="1" a="1"/>
  <c r="H213" i="1" s="1"/>
  <c r="I213" i="1" s="1" a="1"/>
  <c r="I213" i="1" s="1"/>
  <c r="F214" i="1" a="1"/>
  <c r="F214" i="1" s="1"/>
  <c r="G214" i="1" s="1"/>
  <c r="H214" i="1" s="1" a="1"/>
  <c r="H214" i="1" s="1"/>
  <c r="I214" i="1" s="1" a="1"/>
  <c r="I214" i="1" s="1"/>
  <c r="F215" i="1" a="1"/>
  <c r="F215" i="1" s="1"/>
  <c r="G215" i="1" s="1"/>
  <c r="H215" i="1" s="1" a="1"/>
  <c r="H215" i="1" s="1"/>
  <c r="I215" i="1" s="1" a="1"/>
  <c r="I215" i="1" s="1"/>
  <c r="F216" i="1" a="1"/>
  <c r="F216" i="1" s="1"/>
  <c r="G216" i="1" s="1"/>
  <c r="H216" i="1" s="1" a="1"/>
  <c r="H216" i="1" s="1"/>
  <c r="I216" i="1" s="1" a="1"/>
  <c r="I216" i="1" s="1"/>
  <c r="F217" i="1" a="1"/>
  <c r="F217" i="1" s="1"/>
  <c r="G217" i="1" s="1"/>
  <c r="H217" i="1" s="1" a="1"/>
  <c r="H217" i="1" s="1"/>
  <c r="I217" i="1" s="1" a="1"/>
  <c r="I217" i="1" s="1"/>
  <c r="F218" i="1" a="1"/>
  <c r="F218" i="1" s="1"/>
  <c r="G218" i="1" s="1"/>
  <c r="H218" i="1" s="1" a="1"/>
  <c r="H218" i="1" s="1"/>
  <c r="I218" i="1" s="1" a="1"/>
  <c r="I218" i="1" s="1"/>
  <c r="F219" i="1" a="1"/>
  <c r="F219" i="1" s="1"/>
  <c r="G219" i="1" s="1"/>
  <c r="H219" i="1" s="1" a="1"/>
  <c r="H219" i="1" s="1"/>
  <c r="I219" i="1" s="1" a="1"/>
  <c r="I219" i="1" s="1"/>
  <c r="F220" i="1" a="1"/>
  <c r="F220" i="1" s="1"/>
  <c r="G220" i="1" s="1"/>
  <c r="H220" i="1" s="1" a="1"/>
  <c r="H220" i="1" s="1"/>
  <c r="I220" i="1" s="1" a="1"/>
  <c r="I220" i="1" s="1"/>
  <c r="F221" i="1" a="1"/>
  <c r="F221" i="1" s="1"/>
  <c r="G221" i="1" s="1"/>
  <c r="H221" i="1" s="1" a="1"/>
  <c r="H221" i="1" s="1"/>
  <c r="I221" i="1" s="1" a="1"/>
  <c r="I221" i="1" s="1"/>
  <c r="F222" i="1" a="1"/>
  <c r="F222" i="1" s="1"/>
  <c r="G222" i="1" s="1"/>
  <c r="H222" i="1" s="1" a="1"/>
  <c r="H222" i="1" s="1"/>
  <c r="I222" i="1" s="1" a="1"/>
  <c r="I222" i="1" s="1"/>
  <c r="F223" i="1" a="1"/>
  <c r="F223" i="1" s="1"/>
  <c r="G223" i="1" s="1"/>
  <c r="H223" i="1" s="1" a="1"/>
  <c r="H223" i="1" s="1"/>
  <c r="I223" i="1" s="1" a="1"/>
  <c r="I223" i="1" s="1"/>
  <c r="F224" i="1" a="1"/>
  <c r="F224" i="1" s="1"/>
  <c r="G224" i="1" s="1"/>
  <c r="H224" i="1" s="1" a="1"/>
  <c r="H224" i="1" s="1"/>
  <c r="I224" i="1" s="1" a="1"/>
  <c r="I224" i="1" s="1"/>
  <c r="F225" i="1" a="1"/>
  <c r="F225" i="1" s="1"/>
  <c r="G225" i="1" s="1"/>
  <c r="H225" i="1" s="1" a="1"/>
  <c r="H225" i="1" s="1"/>
  <c r="I225" i="1" s="1" a="1"/>
  <c r="I225" i="1" s="1"/>
  <c r="F226" i="1" a="1"/>
  <c r="F226" i="1" s="1"/>
  <c r="G226" i="1" s="1"/>
  <c r="H226" i="1" s="1" a="1"/>
  <c r="H226" i="1" s="1"/>
  <c r="I226" i="1" s="1" a="1"/>
  <c r="I226" i="1" s="1"/>
  <c r="F227" i="1" a="1"/>
  <c r="F227" i="1" s="1"/>
  <c r="G227" i="1" s="1"/>
  <c r="H227" i="1" s="1" a="1"/>
  <c r="H227" i="1" s="1"/>
  <c r="I227" i="1" s="1" a="1"/>
  <c r="I227" i="1" s="1"/>
  <c r="F228" i="1" a="1"/>
  <c r="F228" i="1" s="1"/>
  <c r="G228" i="1" s="1"/>
  <c r="H228" i="1" s="1" a="1"/>
  <c r="H228" i="1" s="1"/>
  <c r="I228" i="1" s="1" a="1"/>
  <c r="I228" i="1" s="1"/>
  <c r="F229" i="1" a="1"/>
  <c r="F229" i="1" s="1"/>
  <c r="G229" i="1" s="1"/>
  <c r="H229" i="1" s="1" a="1"/>
  <c r="H229" i="1" s="1"/>
  <c r="I229" i="1" s="1" a="1"/>
  <c r="I229" i="1" s="1"/>
  <c r="F230" i="1" a="1"/>
  <c r="F230" i="1" s="1"/>
  <c r="G230" i="1" s="1"/>
  <c r="H230" i="1" s="1" a="1"/>
  <c r="H230" i="1" s="1"/>
  <c r="I230" i="1" s="1" a="1"/>
  <c r="I230" i="1" s="1"/>
  <c r="F231" i="1" a="1"/>
  <c r="F231" i="1" s="1"/>
  <c r="G231" i="1" s="1"/>
  <c r="H231" i="1" s="1" a="1"/>
  <c r="H231" i="1" s="1"/>
  <c r="I231" i="1" s="1" a="1"/>
  <c r="I231" i="1" s="1"/>
  <c r="F232" i="1" a="1"/>
  <c r="F232" i="1" s="1"/>
  <c r="G232" i="1" s="1"/>
  <c r="H232" i="1" s="1" a="1"/>
  <c r="H232" i="1" s="1"/>
  <c r="I232" i="1" s="1" a="1"/>
  <c r="I232" i="1" s="1"/>
  <c r="F233" i="1" a="1"/>
  <c r="F233" i="1" s="1"/>
  <c r="G233" i="1" s="1"/>
  <c r="H233" i="1" s="1" a="1"/>
  <c r="H233" i="1" s="1"/>
  <c r="I233" i="1" s="1" a="1"/>
  <c r="I233" i="1" s="1"/>
  <c r="F234" i="1" a="1"/>
  <c r="F234" i="1" s="1"/>
  <c r="G234" i="1" s="1"/>
  <c r="H234" i="1" s="1" a="1"/>
  <c r="H234" i="1" s="1"/>
  <c r="I234" i="1" s="1" a="1"/>
  <c r="I234" i="1" s="1"/>
  <c r="F235" i="1" a="1"/>
  <c r="F235" i="1" s="1"/>
  <c r="G235" i="1" s="1"/>
  <c r="H235" i="1" s="1" a="1"/>
  <c r="H235" i="1" s="1"/>
  <c r="I235" i="1" s="1" a="1"/>
  <c r="I235" i="1" s="1"/>
  <c r="F236" i="1" a="1"/>
  <c r="F236" i="1" s="1"/>
  <c r="G236" i="1" s="1"/>
  <c r="H236" i="1" s="1" a="1"/>
  <c r="H236" i="1" s="1"/>
  <c r="I236" i="1" s="1" a="1"/>
  <c r="I236" i="1" s="1"/>
  <c r="F237" i="1" a="1"/>
  <c r="F237" i="1" s="1"/>
  <c r="G237" i="1" s="1"/>
  <c r="H237" i="1" s="1" a="1"/>
  <c r="H237" i="1" s="1"/>
  <c r="I237" i="1" s="1" a="1"/>
  <c r="I237" i="1" s="1"/>
  <c r="F238" i="1" a="1"/>
  <c r="F238" i="1" s="1"/>
  <c r="G238" i="1" s="1"/>
  <c r="H238" i="1" s="1" a="1"/>
  <c r="H238" i="1" s="1"/>
  <c r="I238" i="1" s="1" a="1"/>
  <c r="I238" i="1" s="1"/>
  <c r="F239" i="1" a="1"/>
  <c r="F239" i="1" s="1"/>
  <c r="G239" i="1" s="1"/>
  <c r="H239" i="1" s="1" a="1"/>
  <c r="H239" i="1" s="1"/>
  <c r="I239" i="1" s="1" a="1"/>
  <c r="I239" i="1" s="1"/>
  <c r="F240" i="1" a="1"/>
  <c r="F240" i="1" s="1"/>
  <c r="G240" i="1" s="1"/>
  <c r="H240" i="1" s="1" a="1"/>
  <c r="H240" i="1" s="1"/>
  <c r="I240" i="1" s="1" a="1"/>
  <c r="I240" i="1" s="1"/>
  <c r="F241" i="1" a="1"/>
  <c r="F241" i="1" s="1"/>
  <c r="G241" i="1" s="1"/>
  <c r="H241" i="1" s="1" a="1"/>
  <c r="H241" i="1" s="1"/>
  <c r="I241" i="1" s="1" a="1"/>
  <c r="I241" i="1" s="1"/>
  <c r="F242" i="1" a="1"/>
  <c r="F242" i="1" s="1"/>
  <c r="G242" i="1" s="1"/>
  <c r="H242" i="1" s="1" a="1"/>
  <c r="H242" i="1" s="1"/>
  <c r="I242" i="1" s="1" a="1"/>
  <c r="I242" i="1" s="1"/>
  <c r="F243" i="1" a="1"/>
  <c r="F243" i="1" s="1"/>
  <c r="G243" i="1" s="1"/>
  <c r="H243" i="1" s="1" a="1"/>
  <c r="H243" i="1" s="1"/>
  <c r="I243" i="1" s="1" a="1"/>
  <c r="I243" i="1" s="1"/>
  <c r="F244" i="1" a="1"/>
  <c r="F244" i="1" s="1"/>
  <c r="G244" i="1" s="1"/>
  <c r="H244" i="1" s="1" a="1"/>
  <c r="H244" i="1" s="1"/>
  <c r="I244" i="1" s="1" a="1"/>
  <c r="I244" i="1" s="1"/>
  <c r="F245" i="1" a="1"/>
  <c r="F245" i="1" s="1"/>
  <c r="G245" i="1" s="1"/>
  <c r="H245" i="1" s="1" a="1"/>
  <c r="H245" i="1" s="1"/>
  <c r="I245" i="1" s="1" a="1"/>
  <c r="I245" i="1" s="1"/>
  <c r="F246" i="1" a="1"/>
  <c r="F246" i="1" s="1"/>
  <c r="G246" i="1" s="1"/>
  <c r="H246" i="1" s="1" a="1"/>
  <c r="H246" i="1" s="1"/>
  <c r="I246" i="1" s="1" a="1"/>
  <c r="I246" i="1" s="1"/>
  <c r="F247" i="1" a="1"/>
  <c r="F247" i="1" s="1"/>
  <c r="G247" i="1" s="1"/>
  <c r="H247" i="1" s="1" a="1"/>
  <c r="H247" i="1" s="1"/>
  <c r="I247" i="1" s="1" a="1"/>
  <c r="I247" i="1" s="1"/>
  <c r="F248" i="1" a="1"/>
  <c r="F248" i="1" s="1"/>
  <c r="G248" i="1" s="1"/>
  <c r="H248" i="1" s="1" a="1"/>
  <c r="H248" i="1" s="1"/>
  <c r="I248" i="1" s="1" a="1"/>
  <c r="I248" i="1" s="1"/>
  <c r="F249" i="1" a="1"/>
  <c r="F249" i="1" s="1"/>
  <c r="G249" i="1" s="1"/>
  <c r="H249" i="1" s="1" a="1"/>
  <c r="H249" i="1" s="1"/>
  <c r="I249" i="1" s="1" a="1"/>
  <c r="I249" i="1" s="1"/>
  <c r="F250" i="1" a="1"/>
  <c r="F250" i="1" s="1"/>
  <c r="G250" i="1" s="1"/>
  <c r="H250" i="1" s="1" a="1"/>
  <c r="H250" i="1" s="1"/>
  <c r="I250" i="1" s="1" a="1"/>
  <c r="I250" i="1" s="1"/>
  <c r="F251" i="1" a="1"/>
  <c r="F251" i="1" s="1"/>
  <c r="G251" i="1" s="1"/>
  <c r="H251" i="1" s="1" a="1"/>
  <c r="H251" i="1" s="1"/>
  <c r="I251" i="1" s="1" a="1"/>
  <c r="I251" i="1" s="1"/>
  <c r="F252" i="1" a="1"/>
  <c r="F252" i="1" s="1"/>
  <c r="G252" i="1" s="1"/>
  <c r="H252" i="1" s="1" a="1"/>
  <c r="H252" i="1" s="1"/>
  <c r="I252" i="1" s="1" a="1"/>
  <c r="I252" i="1" s="1"/>
  <c r="F253" i="1" a="1"/>
  <c r="F253" i="1" s="1"/>
  <c r="G253" i="1" s="1"/>
  <c r="H253" i="1" s="1" a="1"/>
  <c r="H253" i="1" s="1"/>
  <c r="I253" i="1" s="1" a="1"/>
  <c r="I253" i="1" s="1"/>
  <c r="F254" i="1" a="1"/>
  <c r="F254" i="1" s="1"/>
  <c r="G254" i="1" s="1"/>
  <c r="H254" i="1" s="1" a="1"/>
  <c r="H254" i="1" s="1"/>
  <c r="I254" i="1" s="1" a="1"/>
  <c r="I254" i="1" s="1"/>
  <c r="F255" i="1" a="1"/>
  <c r="F255" i="1" s="1"/>
  <c r="G255" i="1" s="1"/>
  <c r="H255" i="1" s="1" a="1"/>
  <c r="H255" i="1" s="1"/>
  <c r="I255" i="1" s="1" a="1"/>
  <c r="I255" i="1" s="1"/>
  <c r="F256" i="1" a="1"/>
  <c r="F256" i="1" s="1"/>
  <c r="G256" i="1" s="1"/>
  <c r="H256" i="1" s="1" a="1"/>
  <c r="H256" i="1" s="1"/>
  <c r="I256" i="1" s="1" a="1"/>
  <c r="I256" i="1" s="1"/>
  <c r="F257" i="1" a="1"/>
  <c r="F257" i="1" s="1"/>
  <c r="G257" i="1" s="1"/>
  <c r="H257" i="1" s="1" a="1"/>
  <c r="H257" i="1" s="1"/>
  <c r="I257" i="1" s="1" a="1"/>
  <c r="I257" i="1" s="1"/>
  <c r="F258" i="1" a="1"/>
  <c r="F258" i="1" s="1"/>
  <c r="G258" i="1" s="1"/>
  <c r="H258" i="1" s="1" a="1"/>
  <c r="H258" i="1" s="1"/>
  <c r="I258" i="1" s="1" a="1"/>
  <c r="I258" i="1" s="1"/>
  <c r="F259" i="1" a="1"/>
  <c r="F259" i="1" s="1"/>
  <c r="G259" i="1" s="1"/>
  <c r="H259" i="1" s="1" a="1"/>
  <c r="H259" i="1" s="1"/>
  <c r="I259" i="1" s="1" a="1"/>
  <c r="I259" i="1" s="1"/>
  <c r="F260" i="1" a="1"/>
  <c r="F260" i="1" s="1"/>
  <c r="G260" i="1" s="1"/>
  <c r="H260" i="1" s="1" a="1"/>
  <c r="H260" i="1" s="1"/>
  <c r="I260" i="1" s="1" a="1"/>
  <c r="I260" i="1" s="1"/>
  <c r="F261" i="1" a="1"/>
  <c r="F261" i="1" s="1"/>
  <c r="G261" i="1" s="1"/>
  <c r="H261" i="1" s="1" a="1"/>
  <c r="H261" i="1" s="1"/>
  <c r="I261" i="1" s="1" a="1"/>
  <c r="I261" i="1" s="1"/>
  <c r="F262" i="1" a="1"/>
  <c r="F262" i="1" s="1"/>
  <c r="G262" i="1" s="1"/>
  <c r="H262" i="1" s="1" a="1"/>
  <c r="H262" i="1" s="1"/>
  <c r="I262" i="1" s="1" a="1"/>
  <c r="I262" i="1" s="1"/>
  <c r="F263" i="1" a="1"/>
  <c r="F263" i="1" s="1"/>
  <c r="G263" i="1" s="1"/>
  <c r="H263" i="1" s="1" a="1"/>
  <c r="H263" i="1" s="1"/>
  <c r="I263" i="1" s="1" a="1"/>
  <c r="I263" i="1" s="1"/>
  <c r="F264" i="1" a="1"/>
  <c r="F264" i="1" s="1"/>
  <c r="G264" i="1" s="1"/>
  <c r="H264" i="1" s="1" a="1"/>
  <c r="H264" i="1" s="1"/>
  <c r="I264" i="1" s="1" a="1"/>
  <c r="I264" i="1" s="1"/>
  <c r="F265" i="1" a="1"/>
  <c r="F265" i="1" s="1"/>
  <c r="G265" i="1" s="1"/>
  <c r="H265" i="1" s="1" a="1"/>
  <c r="H265" i="1" s="1"/>
  <c r="I265" i="1" s="1" a="1"/>
  <c r="I265" i="1" s="1"/>
  <c r="F266" i="1" a="1"/>
  <c r="F266" i="1" s="1"/>
  <c r="G266" i="1" s="1"/>
  <c r="H266" i="1" s="1" a="1"/>
  <c r="H266" i="1" s="1"/>
  <c r="I266" i="1" s="1" a="1"/>
  <c r="I266" i="1" s="1"/>
  <c r="F267" i="1" a="1"/>
  <c r="F267" i="1" s="1"/>
  <c r="G267" i="1" s="1"/>
  <c r="H267" i="1" s="1" a="1"/>
  <c r="H267" i="1" s="1"/>
  <c r="I267" i="1" s="1" a="1"/>
  <c r="I267" i="1" s="1"/>
  <c r="F268" i="1" a="1"/>
  <c r="F268" i="1" s="1"/>
  <c r="G268" i="1" s="1"/>
  <c r="H268" i="1" s="1" a="1"/>
  <c r="H268" i="1" s="1"/>
  <c r="I268" i="1" s="1" a="1"/>
  <c r="I268" i="1" s="1"/>
  <c r="F269" i="1" a="1"/>
  <c r="F269" i="1" s="1"/>
  <c r="G269" i="1" s="1"/>
  <c r="H269" i="1" s="1" a="1"/>
  <c r="H269" i="1" s="1"/>
  <c r="I269" i="1" s="1" a="1"/>
  <c r="I269" i="1" s="1"/>
  <c r="F270" i="1" a="1"/>
  <c r="F270" i="1" s="1"/>
  <c r="G270" i="1" s="1"/>
  <c r="H270" i="1" s="1" a="1"/>
  <c r="H270" i="1" s="1"/>
  <c r="I270" i="1" s="1" a="1"/>
  <c r="I270" i="1" s="1"/>
  <c r="F271" i="1" a="1"/>
  <c r="F271" i="1" s="1"/>
  <c r="G271" i="1" s="1"/>
  <c r="H271" i="1" s="1" a="1"/>
  <c r="H271" i="1" s="1"/>
  <c r="I271" i="1" s="1" a="1"/>
  <c r="I271" i="1" s="1"/>
  <c r="F272" i="1" a="1"/>
  <c r="F272" i="1" s="1"/>
  <c r="G272" i="1" s="1"/>
  <c r="H272" i="1" s="1" a="1"/>
  <c r="H272" i="1" s="1"/>
  <c r="I272" i="1" s="1" a="1"/>
  <c r="I272" i="1" s="1"/>
  <c r="F273" i="1" a="1"/>
  <c r="F273" i="1" s="1"/>
  <c r="G273" i="1" s="1"/>
  <c r="H273" i="1" s="1" a="1"/>
  <c r="H273" i="1" s="1"/>
  <c r="I273" i="1" s="1" a="1"/>
  <c r="I273" i="1" s="1"/>
  <c r="F274" i="1" a="1"/>
  <c r="F274" i="1" s="1"/>
  <c r="G274" i="1" s="1"/>
  <c r="H274" i="1" s="1" a="1"/>
  <c r="H274" i="1" s="1"/>
  <c r="I274" i="1" s="1" a="1"/>
  <c r="I274" i="1" s="1"/>
  <c r="F275" i="1" a="1"/>
  <c r="F275" i="1" s="1"/>
  <c r="G275" i="1" s="1"/>
  <c r="H275" i="1" s="1" a="1"/>
  <c r="H275" i="1" s="1"/>
  <c r="I275" i="1" s="1" a="1"/>
  <c r="I275" i="1" s="1"/>
  <c r="F276" i="1" a="1"/>
  <c r="F276" i="1" s="1"/>
  <c r="G276" i="1" s="1"/>
  <c r="H276" i="1" s="1" a="1"/>
  <c r="H276" i="1" s="1"/>
  <c r="I276" i="1" s="1" a="1"/>
  <c r="I276" i="1" s="1"/>
  <c r="F277" i="1" a="1"/>
  <c r="F277" i="1" s="1"/>
  <c r="G277" i="1" s="1"/>
  <c r="H277" i="1" s="1" a="1"/>
  <c r="H277" i="1" s="1"/>
  <c r="I277" i="1" s="1" a="1"/>
  <c r="I277" i="1" s="1"/>
  <c r="F278" i="1" a="1"/>
  <c r="F278" i="1" s="1"/>
  <c r="G278" i="1" s="1"/>
  <c r="H278" i="1" s="1" a="1"/>
  <c r="H278" i="1" s="1"/>
  <c r="I278" i="1" s="1" a="1"/>
  <c r="I278" i="1" s="1"/>
  <c r="F279" i="1" a="1"/>
  <c r="F279" i="1" s="1"/>
  <c r="G279" i="1" s="1"/>
  <c r="H279" i="1" s="1" a="1"/>
  <c r="H279" i="1" s="1"/>
  <c r="I279" i="1" s="1" a="1"/>
  <c r="I279" i="1" s="1"/>
  <c r="F280" i="1" a="1"/>
  <c r="F280" i="1" s="1"/>
  <c r="G280" i="1" s="1"/>
  <c r="H280" i="1" s="1" a="1"/>
  <c r="H280" i="1" s="1"/>
  <c r="I280" i="1" s="1" a="1"/>
  <c r="I280" i="1" s="1"/>
  <c r="F281" i="1" a="1"/>
  <c r="F281" i="1" s="1"/>
  <c r="G281" i="1" s="1"/>
  <c r="H281" i="1" s="1" a="1"/>
  <c r="H281" i="1" s="1"/>
  <c r="I281" i="1" s="1" a="1"/>
  <c r="I281" i="1" s="1"/>
  <c r="F282" i="1" a="1"/>
  <c r="F282" i="1" s="1"/>
  <c r="G282" i="1" s="1"/>
  <c r="H282" i="1" s="1" a="1"/>
  <c r="H282" i="1" s="1"/>
  <c r="I282" i="1" s="1" a="1"/>
  <c r="I282" i="1" s="1"/>
  <c r="F283" i="1" a="1"/>
  <c r="F283" i="1" s="1"/>
  <c r="G283" i="1" s="1"/>
  <c r="H283" i="1" s="1" a="1"/>
  <c r="H283" i="1" s="1"/>
  <c r="I283" i="1" s="1" a="1"/>
  <c r="I283" i="1" s="1"/>
  <c r="F284" i="1" a="1"/>
  <c r="F284" i="1" s="1"/>
  <c r="G284" i="1" s="1"/>
  <c r="H284" i="1" s="1" a="1"/>
  <c r="H284" i="1" s="1"/>
  <c r="I284" i="1" s="1" a="1"/>
  <c r="I284" i="1" s="1"/>
  <c r="F285" i="1" a="1"/>
  <c r="F285" i="1" s="1"/>
  <c r="G285" i="1" s="1"/>
  <c r="H285" i="1" s="1" a="1"/>
  <c r="H285" i="1" s="1"/>
  <c r="I285" i="1" s="1" a="1"/>
  <c r="I285" i="1" s="1"/>
  <c r="F286" i="1" a="1"/>
  <c r="F286" i="1" s="1"/>
  <c r="G286" i="1" s="1"/>
  <c r="H286" i="1" s="1" a="1"/>
  <c r="H286" i="1" s="1"/>
  <c r="I286" i="1" s="1" a="1"/>
  <c r="I286" i="1" s="1"/>
  <c r="F287" i="1" a="1"/>
  <c r="F287" i="1" s="1"/>
  <c r="G287" i="1" s="1"/>
  <c r="H287" i="1" s="1" a="1"/>
  <c r="H287" i="1" s="1"/>
  <c r="I287" i="1" s="1" a="1"/>
  <c r="I287" i="1" s="1"/>
  <c r="F288" i="1" a="1"/>
  <c r="F288" i="1" s="1"/>
  <c r="G288" i="1" s="1"/>
  <c r="H288" i="1" s="1" a="1"/>
  <c r="H288" i="1" s="1"/>
  <c r="I288" i="1" s="1" a="1"/>
  <c r="I288" i="1" s="1"/>
  <c r="F289" i="1" a="1"/>
  <c r="F289" i="1" s="1"/>
  <c r="G289" i="1" s="1"/>
  <c r="H289" i="1" s="1" a="1"/>
  <c r="H289" i="1" s="1"/>
  <c r="I289" i="1" s="1" a="1"/>
  <c r="I289" i="1" s="1"/>
  <c r="F290" i="1" a="1"/>
  <c r="F290" i="1" s="1"/>
  <c r="G290" i="1" s="1"/>
  <c r="H290" i="1" s="1" a="1"/>
  <c r="H290" i="1" s="1"/>
  <c r="I290" i="1" s="1" a="1"/>
  <c r="I290" i="1" s="1"/>
  <c r="F291" i="1" a="1"/>
  <c r="F291" i="1" s="1"/>
  <c r="G291" i="1" s="1"/>
  <c r="H291" i="1" s="1" a="1"/>
  <c r="H291" i="1" s="1"/>
  <c r="I291" i="1" s="1" a="1"/>
  <c r="I291" i="1" s="1"/>
  <c r="F292" i="1" a="1"/>
  <c r="F292" i="1" s="1"/>
  <c r="G292" i="1" s="1"/>
  <c r="H292" i="1" s="1" a="1"/>
  <c r="H292" i="1" s="1"/>
  <c r="I292" i="1" s="1" a="1"/>
  <c r="I292" i="1" s="1"/>
  <c r="F293" i="1" a="1"/>
  <c r="F293" i="1" s="1"/>
  <c r="G293" i="1" s="1"/>
  <c r="H293" i="1" s="1" a="1"/>
  <c r="H293" i="1" s="1"/>
  <c r="I293" i="1" s="1" a="1"/>
  <c r="I293" i="1" s="1"/>
  <c r="F294" i="1" a="1"/>
  <c r="F294" i="1" s="1"/>
  <c r="G294" i="1" s="1"/>
  <c r="H294" i="1" s="1" a="1"/>
  <c r="H294" i="1" s="1"/>
  <c r="I294" i="1" s="1" a="1"/>
  <c r="I294" i="1" s="1"/>
  <c r="F295" i="1" a="1"/>
  <c r="F295" i="1" s="1"/>
  <c r="G295" i="1" s="1"/>
  <c r="H295" i="1" s="1" a="1"/>
  <c r="H295" i="1" s="1"/>
  <c r="I295" i="1" s="1" a="1"/>
  <c r="I295" i="1" s="1"/>
  <c r="F296" i="1" a="1"/>
  <c r="F296" i="1" s="1"/>
  <c r="G296" i="1" s="1"/>
  <c r="H296" i="1" s="1" a="1"/>
  <c r="H296" i="1" s="1"/>
  <c r="I296" i="1" s="1" a="1"/>
  <c r="I296" i="1" s="1"/>
  <c r="F297" i="1" a="1"/>
  <c r="F297" i="1" s="1"/>
  <c r="G297" i="1" s="1"/>
  <c r="H297" i="1" s="1" a="1"/>
  <c r="H297" i="1" s="1"/>
  <c r="I297" i="1" s="1" a="1"/>
  <c r="I297" i="1" s="1"/>
  <c r="F298" i="1" a="1"/>
  <c r="F298" i="1" s="1"/>
  <c r="G298" i="1" s="1"/>
  <c r="H298" i="1" s="1" a="1"/>
  <c r="H298" i="1" s="1"/>
  <c r="I298" i="1" s="1" a="1"/>
  <c r="I298" i="1" s="1"/>
  <c r="F299" i="1" a="1"/>
  <c r="F299" i="1" s="1"/>
  <c r="G299" i="1" s="1"/>
  <c r="H299" i="1" s="1" a="1"/>
  <c r="H299" i="1" s="1"/>
  <c r="I299" i="1" s="1" a="1"/>
  <c r="I299" i="1" s="1"/>
  <c r="F300" i="1" a="1"/>
  <c r="F300" i="1" s="1"/>
  <c r="G300" i="1" s="1"/>
  <c r="H300" i="1" s="1" a="1"/>
  <c r="H300" i="1" s="1"/>
  <c r="I300" i="1" s="1" a="1"/>
  <c r="I300" i="1" s="1"/>
  <c r="F301" i="1" a="1"/>
  <c r="F301" i="1" s="1"/>
  <c r="G301" i="1" s="1"/>
  <c r="H301" i="1" s="1" a="1"/>
  <c r="H301" i="1" s="1"/>
  <c r="I301" i="1" s="1" a="1"/>
  <c r="I301" i="1" s="1"/>
  <c r="F302" i="1" a="1"/>
  <c r="F302" i="1" s="1"/>
  <c r="G302" i="1" s="1"/>
  <c r="H302" i="1" s="1" a="1"/>
  <c r="H302" i="1" s="1"/>
  <c r="I302" i="1" s="1" a="1"/>
  <c r="I302" i="1" s="1"/>
  <c r="F303" i="1" a="1"/>
  <c r="F303" i="1" s="1"/>
  <c r="G303" i="1" s="1"/>
  <c r="H303" i="1" s="1" a="1"/>
  <c r="H303" i="1" s="1"/>
  <c r="I303" i="1" s="1" a="1"/>
  <c r="I303" i="1" s="1"/>
  <c r="F304" i="1" a="1"/>
  <c r="F304" i="1" s="1"/>
  <c r="G304" i="1" s="1"/>
  <c r="H304" i="1" s="1" a="1"/>
  <c r="H304" i="1" s="1"/>
  <c r="I304" i="1" s="1" a="1"/>
  <c r="I304" i="1" s="1"/>
  <c r="F305" i="1" a="1"/>
  <c r="F305" i="1" s="1"/>
  <c r="G305" i="1" s="1"/>
  <c r="H305" i="1" s="1" a="1"/>
  <c r="H305" i="1" s="1"/>
  <c r="I305" i="1" s="1" a="1"/>
  <c r="I305" i="1" s="1"/>
  <c r="F306" i="1" a="1"/>
  <c r="F306" i="1" s="1"/>
  <c r="G306" i="1" s="1"/>
  <c r="H306" i="1" s="1" a="1"/>
  <c r="H306" i="1" s="1"/>
  <c r="I306" i="1" s="1" a="1"/>
  <c r="I306" i="1" s="1"/>
  <c r="F307" i="1" a="1"/>
  <c r="F307" i="1" s="1"/>
  <c r="G307" i="1" s="1"/>
  <c r="H307" i="1" s="1" a="1"/>
  <c r="H307" i="1" s="1"/>
  <c r="I307" i="1" s="1" a="1"/>
  <c r="I307" i="1" s="1"/>
  <c r="F308" i="1" a="1"/>
  <c r="F308" i="1" s="1"/>
  <c r="G308" i="1" s="1"/>
  <c r="H308" i="1" s="1" a="1"/>
  <c r="H308" i="1" s="1"/>
  <c r="I308" i="1" s="1" a="1"/>
  <c r="I308" i="1" s="1"/>
  <c r="F309" i="1" a="1"/>
  <c r="F309" i="1" s="1"/>
  <c r="G309" i="1" s="1"/>
  <c r="H309" i="1" s="1" a="1"/>
  <c r="H309" i="1" s="1"/>
  <c r="I309" i="1" s="1" a="1"/>
  <c r="I309" i="1" s="1"/>
  <c r="F310" i="1" a="1"/>
  <c r="F310" i="1" s="1"/>
  <c r="G310" i="1" s="1"/>
  <c r="H310" i="1" s="1" a="1"/>
  <c r="H310" i="1" s="1"/>
  <c r="I310" i="1" s="1" a="1"/>
  <c r="I310" i="1" s="1"/>
  <c r="F311" i="1" a="1"/>
  <c r="F311" i="1" s="1"/>
  <c r="G311" i="1" s="1"/>
  <c r="H311" i="1" s="1" a="1"/>
  <c r="H311" i="1" s="1"/>
  <c r="I311" i="1" s="1" a="1"/>
  <c r="I311" i="1" s="1"/>
  <c r="F312" i="1" a="1"/>
  <c r="F312" i="1" s="1"/>
  <c r="G312" i="1" s="1"/>
  <c r="H312" i="1" s="1" a="1"/>
  <c r="H312" i="1" s="1"/>
  <c r="I312" i="1" s="1" a="1"/>
  <c r="I312" i="1" s="1"/>
  <c r="F313" i="1" a="1"/>
  <c r="F313" i="1" s="1"/>
  <c r="G313" i="1" s="1"/>
  <c r="H313" i="1" s="1" a="1"/>
  <c r="H313" i="1" s="1"/>
  <c r="I313" i="1" s="1" a="1"/>
  <c r="I313" i="1" s="1"/>
  <c r="F314" i="1" a="1"/>
  <c r="F314" i="1" s="1"/>
  <c r="G314" i="1" s="1"/>
  <c r="H314" i="1" s="1" a="1"/>
  <c r="H314" i="1" s="1"/>
  <c r="I314" i="1" s="1" a="1"/>
  <c r="I314" i="1" s="1"/>
  <c r="F315" i="1" a="1"/>
  <c r="F315" i="1" s="1"/>
  <c r="G315" i="1" s="1"/>
  <c r="H315" i="1" s="1" a="1"/>
  <c r="H315" i="1" s="1"/>
  <c r="I315" i="1" s="1" a="1"/>
  <c r="I315" i="1" s="1"/>
  <c r="F316" i="1" a="1"/>
  <c r="F316" i="1" s="1"/>
  <c r="G316" i="1" s="1"/>
  <c r="H316" i="1" s="1" a="1"/>
  <c r="H316" i="1" s="1"/>
  <c r="I316" i="1" s="1" a="1"/>
  <c r="I316" i="1" s="1"/>
  <c r="F317" i="1" a="1"/>
  <c r="F317" i="1" s="1"/>
  <c r="G317" i="1" s="1"/>
  <c r="H317" i="1" s="1" a="1"/>
  <c r="H317" i="1" s="1"/>
  <c r="I317" i="1" s="1" a="1"/>
  <c r="I317" i="1" s="1"/>
  <c r="F318" i="1" a="1"/>
  <c r="F318" i="1" s="1"/>
  <c r="G318" i="1" s="1"/>
  <c r="H318" i="1" s="1" a="1"/>
  <c r="H318" i="1" s="1"/>
  <c r="I318" i="1" s="1" a="1"/>
  <c r="I318" i="1" s="1"/>
  <c r="F319" i="1" a="1"/>
  <c r="F319" i="1" s="1"/>
  <c r="G319" i="1" s="1"/>
  <c r="H319" i="1" s="1" a="1"/>
  <c r="H319" i="1" s="1"/>
  <c r="I319" i="1" s="1" a="1"/>
  <c r="I319" i="1" s="1"/>
  <c r="F320" i="1" a="1"/>
  <c r="F320" i="1" s="1"/>
  <c r="G320" i="1" s="1"/>
  <c r="H320" i="1" s="1" a="1"/>
  <c r="H320" i="1" s="1"/>
  <c r="I320" i="1" s="1" a="1"/>
  <c r="I320" i="1" s="1"/>
  <c r="F321" i="1" a="1"/>
  <c r="F321" i="1" s="1"/>
  <c r="G321" i="1" s="1"/>
  <c r="H321" i="1" s="1" a="1"/>
  <c r="H321" i="1" s="1"/>
  <c r="I321" i="1" s="1" a="1"/>
  <c r="I321" i="1" s="1"/>
  <c r="F322" i="1" a="1"/>
  <c r="F322" i="1" s="1"/>
  <c r="F323" i="1" a="1"/>
  <c r="F323" i="1" s="1"/>
  <c r="G323" i="1" s="1"/>
  <c r="H323" i="1" s="1" a="1"/>
  <c r="H323" i="1" s="1"/>
  <c r="I323" i="1" s="1" a="1"/>
  <c r="I323" i="1" s="1"/>
  <c r="F324" i="1" a="1"/>
  <c r="F324" i="1" s="1"/>
  <c r="G324" i="1" s="1"/>
  <c r="H324" i="1" s="1" a="1"/>
  <c r="H324" i="1" s="1"/>
  <c r="I324" i="1" s="1" a="1"/>
  <c r="I324" i="1" s="1"/>
  <c r="F325" i="1" a="1"/>
  <c r="F325" i="1" s="1"/>
  <c r="G325" i="1" s="1"/>
  <c r="H325" i="1" s="1" a="1"/>
  <c r="H325" i="1" s="1"/>
  <c r="I325" i="1" s="1" a="1"/>
  <c r="I325" i="1" s="1"/>
  <c r="F326" i="1" a="1"/>
  <c r="F326" i="1" s="1"/>
  <c r="G326" i="1" s="1"/>
  <c r="H326" i="1" s="1" a="1"/>
  <c r="H326" i="1" s="1"/>
  <c r="I326" i="1" s="1" a="1"/>
  <c r="I326" i="1" s="1"/>
  <c r="F327" i="1" a="1"/>
  <c r="F327" i="1" s="1"/>
  <c r="F328" i="1" a="1"/>
  <c r="F328" i="1" s="1"/>
  <c r="G328" i="1" s="1"/>
  <c r="H328" i="1" s="1" a="1"/>
  <c r="H328" i="1" s="1"/>
  <c r="I328" i="1" s="1" a="1"/>
  <c r="I328" i="1" s="1"/>
  <c r="F329" i="1" a="1"/>
  <c r="F329" i="1" s="1"/>
  <c r="G329" i="1" s="1"/>
  <c r="H329" i="1" s="1" a="1"/>
  <c r="H329" i="1" s="1"/>
  <c r="I329" i="1" s="1" a="1"/>
  <c r="I329" i="1" s="1"/>
  <c r="F330" i="1" a="1"/>
  <c r="F330" i="1" s="1"/>
  <c r="G330" i="1" s="1"/>
  <c r="H330" i="1" s="1" a="1"/>
  <c r="H330" i="1" s="1"/>
  <c r="I330" i="1" s="1" a="1"/>
  <c r="I330" i="1" s="1"/>
  <c r="F331" i="1" a="1"/>
  <c r="F331" i="1" s="1"/>
  <c r="G331" i="1" s="1"/>
  <c r="H331" i="1" s="1" a="1"/>
  <c r="H331" i="1" s="1"/>
  <c r="I331" i="1" s="1" a="1"/>
  <c r="I331" i="1" s="1"/>
  <c r="F332" i="1" a="1"/>
  <c r="F332" i="1" s="1"/>
  <c r="G332" i="1" s="1"/>
  <c r="H332" i="1" s="1" a="1"/>
  <c r="H332" i="1" s="1"/>
  <c r="I332" i="1" s="1" a="1"/>
  <c r="I332" i="1" s="1"/>
  <c r="F333" i="1" a="1"/>
  <c r="F333" i="1" s="1"/>
  <c r="G333" i="1" s="1"/>
  <c r="H333" i="1" s="1" a="1"/>
  <c r="H333" i="1" s="1"/>
  <c r="I333" i="1" s="1" a="1"/>
  <c r="I333" i="1" s="1"/>
  <c r="F334" i="1" a="1"/>
  <c r="F334" i="1" s="1"/>
  <c r="G334" i="1" s="1"/>
  <c r="H334" i="1" s="1" a="1"/>
  <c r="H334" i="1" s="1"/>
  <c r="I334" i="1" s="1" a="1"/>
  <c r="I334" i="1" s="1"/>
  <c r="F335" i="1" a="1"/>
  <c r="F335" i="1" s="1"/>
  <c r="G335" i="1" s="1"/>
  <c r="H335" i="1" s="1" a="1"/>
  <c r="H335" i="1" s="1"/>
  <c r="I335" i="1" s="1" a="1"/>
  <c r="I335" i="1" s="1"/>
  <c r="F336" i="1" a="1"/>
  <c r="F336" i="1" s="1"/>
  <c r="G336" i="1" s="1"/>
  <c r="H336" i="1" s="1" a="1"/>
  <c r="H336" i="1" s="1"/>
  <c r="I336" i="1" s="1" a="1"/>
  <c r="I336" i="1" s="1"/>
  <c r="F337" i="1" a="1"/>
  <c r="F337" i="1" s="1"/>
  <c r="G337" i="1" s="1"/>
  <c r="H337" i="1" s="1" a="1"/>
  <c r="H337" i="1" s="1"/>
  <c r="I337" i="1" s="1" a="1"/>
  <c r="I337" i="1" s="1"/>
  <c r="F338" i="1" a="1"/>
  <c r="F338" i="1" s="1"/>
  <c r="G338" i="1" s="1"/>
  <c r="H338" i="1" s="1" a="1"/>
  <c r="H338" i="1" s="1"/>
  <c r="I338" i="1" s="1" a="1"/>
  <c r="I338" i="1" s="1"/>
  <c r="F339" i="1" a="1"/>
  <c r="F339" i="1" s="1"/>
  <c r="G339" i="1" s="1"/>
  <c r="H339" i="1" s="1" a="1"/>
  <c r="H339" i="1" s="1"/>
  <c r="I339" i="1" s="1" a="1"/>
  <c r="I339" i="1" s="1"/>
  <c r="F340" i="1" a="1"/>
  <c r="F340" i="1" s="1"/>
  <c r="G340" i="1" s="1"/>
  <c r="H340" i="1" s="1" a="1"/>
  <c r="H340" i="1" s="1"/>
  <c r="I340" i="1" s="1" a="1"/>
  <c r="I340" i="1" s="1"/>
  <c r="F341" i="1" a="1"/>
  <c r="F341" i="1" s="1"/>
  <c r="G341" i="1" s="1"/>
  <c r="H341" i="1" s="1" a="1"/>
  <c r="H341" i="1" s="1"/>
  <c r="I341" i="1" s="1" a="1"/>
  <c r="I341" i="1" s="1"/>
  <c r="F342" i="1" a="1"/>
  <c r="F342" i="1" s="1"/>
  <c r="G342" i="1" s="1"/>
  <c r="H342" i="1" s="1" a="1"/>
  <c r="H342" i="1" s="1"/>
  <c r="I342" i="1" s="1" a="1"/>
  <c r="I342" i="1" s="1"/>
  <c r="F343" i="1" a="1"/>
  <c r="F343" i="1" s="1"/>
  <c r="G343" i="1" s="1"/>
  <c r="H343" i="1" s="1" a="1"/>
  <c r="H343" i="1" s="1"/>
  <c r="I343" i="1" s="1" a="1"/>
  <c r="I343" i="1" s="1"/>
  <c r="F344" i="1" a="1"/>
  <c r="F344" i="1" s="1"/>
  <c r="G344" i="1" s="1"/>
  <c r="H344" i="1" s="1" a="1"/>
  <c r="H344" i="1" s="1"/>
  <c r="I344" i="1" s="1" a="1"/>
  <c r="I344" i="1" s="1"/>
  <c r="F345" i="1" a="1"/>
  <c r="F345" i="1" s="1"/>
  <c r="G345" i="1" s="1"/>
  <c r="H345" i="1" s="1" a="1"/>
  <c r="H345" i="1" s="1"/>
  <c r="I345" i="1" s="1" a="1"/>
  <c r="I345" i="1" s="1"/>
  <c r="F346" i="1" a="1"/>
  <c r="F346" i="1" s="1"/>
  <c r="G346" i="1" s="1"/>
  <c r="H346" i="1" s="1" a="1"/>
  <c r="H346" i="1" s="1"/>
  <c r="I346" i="1" s="1" a="1"/>
  <c r="I346" i="1" s="1"/>
  <c r="F347" i="1" a="1"/>
  <c r="F347" i="1" s="1"/>
  <c r="G347" i="1" s="1"/>
  <c r="H347" i="1" s="1" a="1"/>
  <c r="H347" i="1" s="1"/>
  <c r="I347" i="1" s="1" a="1"/>
  <c r="I347" i="1" s="1"/>
  <c r="F348" i="1" a="1"/>
  <c r="F348" i="1" s="1"/>
  <c r="G348" i="1" s="1"/>
  <c r="H348" i="1" s="1" a="1"/>
  <c r="H348" i="1" s="1"/>
  <c r="I348" i="1" s="1" a="1"/>
  <c r="I348" i="1" s="1"/>
  <c r="F349" i="1" a="1"/>
  <c r="F349" i="1" s="1"/>
  <c r="G349" i="1" s="1"/>
  <c r="H349" i="1" s="1" a="1"/>
  <c r="H349" i="1" s="1"/>
  <c r="I349" i="1" s="1" a="1"/>
  <c r="I349" i="1" s="1"/>
  <c r="F350" i="1" a="1"/>
  <c r="F350" i="1" s="1"/>
  <c r="G350" i="1" s="1"/>
  <c r="H350" i="1" s="1" a="1"/>
  <c r="H350" i="1" s="1"/>
  <c r="I350" i="1" s="1" a="1"/>
  <c r="I350" i="1" s="1"/>
  <c r="F351" i="1" a="1"/>
  <c r="F351" i="1" s="1"/>
  <c r="G351" i="1" s="1"/>
  <c r="H351" i="1" s="1" a="1"/>
  <c r="H351" i="1" s="1"/>
  <c r="I351" i="1" s="1" a="1"/>
  <c r="I351" i="1" s="1"/>
  <c r="F352" i="1" a="1"/>
  <c r="F352" i="1" s="1"/>
  <c r="G352" i="1" s="1"/>
  <c r="H352" i="1" s="1" a="1"/>
  <c r="H352" i="1" s="1"/>
  <c r="I352" i="1" s="1" a="1"/>
  <c r="I352" i="1" s="1"/>
  <c r="F353" i="1" a="1"/>
  <c r="F353" i="1" s="1"/>
  <c r="G353" i="1" s="1"/>
  <c r="H353" i="1" s="1" a="1"/>
  <c r="H353" i="1" s="1"/>
  <c r="I353" i="1" s="1" a="1"/>
  <c r="I353" i="1" s="1"/>
  <c r="F354" i="1" a="1"/>
  <c r="F354" i="1" s="1"/>
  <c r="G354" i="1" s="1"/>
  <c r="H354" i="1" s="1" a="1"/>
  <c r="H354" i="1" s="1"/>
  <c r="I354" i="1" s="1" a="1"/>
  <c r="I354" i="1" s="1"/>
  <c r="F355" i="1" a="1"/>
  <c r="F355" i="1" s="1"/>
  <c r="G355" i="1" s="1"/>
  <c r="H355" i="1" s="1" a="1"/>
  <c r="H355" i="1" s="1"/>
  <c r="I355" i="1" s="1" a="1"/>
  <c r="I355" i="1" s="1"/>
  <c r="F356" i="1" a="1"/>
  <c r="F356" i="1" s="1"/>
  <c r="G356" i="1" s="1"/>
  <c r="H356" i="1" s="1" a="1"/>
  <c r="H356" i="1" s="1"/>
  <c r="I356" i="1" s="1" a="1"/>
  <c r="I356" i="1" s="1"/>
  <c r="F357" i="1" a="1"/>
  <c r="F357" i="1" s="1"/>
  <c r="G357" i="1" s="1"/>
  <c r="H357" i="1" s="1" a="1"/>
  <c r="H357" i="1" s="1"/>
  <c r="I357" i="1" s="1" a="1"/>
  <c r="I357" i="1" s="1"/>
  <c r="F358" i="1" a="1"/>
  <c r="F358" i="1" s="1"/>
  <c r="G358" i="1" s="1"/>
  <c r="H358" i="1" s="1" a="1"/>
  <c r="H358" i="1" s="1"/>
  <c r="I358" i="1" s="1" a="1"/>
  <c r="I358" i="1" s="1"/>
  <c r="F359" i="1" a="1"/>
  <c r="F359" i="1" s="1"/>
  <c r="F360" i="1" a="1"/>
  <c r="F360" i="1" s="1"/>
  <c r="G360" i="1" s="1"/>
  <c r="H360" i="1" s="1" a="1"/>
  <c r="H360" i="1" s="1"/>
  <c r="I360" i="1" s="1" a="1"/>
  <c r="I360" i="1" s="1"/>
  <c r="F361" i="1" a="1"/>
  <c r="F361" i="1" s="1"/>
  <c r="G361" i="1" s="1"/>
  <c r="H361" i="1" s="1" a="1"/>
  <c r="H361" i="1" s="1"/>
  <c r="I361" i="1" s="1" a="1"/>
  <c r="I361" i="1" s="1"/>
  <c r="F362" i="1" a="1"/>
  <c r="F362" i="1" s="1"/>
  <c r="G362" i="1" s="1"/>
  <c r="H362" i="1" s="1" a="1"/>
  <c r="H362" i="1" s="1"/>
  <c r="I362" i="1" s="1" a="1"/>
  <c r="I362" i="1" s="1"/>
  <c r="F363" i="1" a="1"/>
  <c r="F363" i="1" s="1"/>
  <c r="G363" i="1" s="1"/>
  <c r="H363" i="1" s="1" a="1"/>
  <c r="H363" i="1" s="1"/>
  <c r="I363" i="1" s="1" a="1"/>
  <c r="I363" i="1" s="1"/>
  <c r="F364" i="1" a="1"/>
  <c r="F364" i="1" s="1"/>
  <c r="G364" i="1" s="1"/>
  <c r="H364" i="1" s="1" a="1"/>
  <c r="H364" i="1" s="1"/>
  <c r="I364" i="1" s="1" a="1"/>
  <c r="I364" i="1" s="1"/>
  <c r="F365" i="1" a="1"/>
  <c r="F365" i="1" s="1"/>
  <c r="G365" i="1" s="1"/>
  <c r="H365" i="1" s="1" a="1"/>
  <c r="H365" i="1" s="1"/>
  <c r="I365" i="1" s="1" a="1"/>
  <c r="I365" i="1" s="1"/>
  <c r="F366" i="1" a="1"/>
  <c r="F366" i="1" s="1"/>
  <c r="G366" i="1" s="1"/>
  <c r="H366" i="1" s="1" a="1"/>
  <c r="H366" i="1" s="1"/>
  <c r="I366" i="1" s="1" a="1"/>
  <c r="I366" i="1" s="1"/>
  <c r="F367" i="1" a="1"/>
  <c r="F367" i="1" s="1"/>
  <c r="F368" i="1" a="1"/>
  <c r="F368" i="1" s="1"/>
  <c r="G368" i="1" s="1"/>
  <c r="H368" i="1" s="1" a="1"/>
  <c r="H368" i="1" s="1"/>
  <c r="I368" i="1" s="1" a="1"/>
  <c r="I368" i="1" s="1"/>
  <c r="F369" i="1" a="1"/>
  <c r="F369" i="1" s="1"/>
  <c r="G369" i="1" s="1"/>
  <c r="H369" i="1" s="1" a="1"/>
  <c r="H369" i="1" s="1"/>
  <c r="I369" i="1" s="1" a="1"/>
  <c r="I369" i="1" s="1"/>
  <c r="F370" i="1" a="1"/>
  <c r="F370" i="1" s="1"/>
  <c r="G370" i="1" s="1"/>
  <c r="H370" i="1" s="1" a="1"/>
  <c r="H370" i="1" s="1"/>
  <c r="I370" i="1" s="1" a="1"/>
  <c r="I370" i="1" s="1"/>
  <c r="F371" i="1" a="1"/>
  <c r="F371" i="1" s="1"/>
  <c r="G371" i="1" s="1"/>
  <c r="H371" i="1" s="1" a="1"/>
  <c r="H371" i="1" s="1"/>
  <c r="I371" i="1" s="1" a="1"/>
  <c r="I371" i="1" s="1"/>
  <c r="F372" i="1" a="1"/>
  <c r="F372" i="1" s="1"/>
  <c r="G372" i="1" s="1"/>
  <c r="H372" i="1" s="1" a="1"/>
  <c r="H372" i="1" s="1"/>
  <c r="I372" i="1" s="1" a="1"/>
  <c r="I372" i="1" s="1"/>
  <c r="F373" i="1" a="1"/>
  <c r="F373" i="1" s="1"/>
  <c r="G373" i="1" s="1"/>
  <c r="H373" i="1" s="1" a="1"/>
  <c r="H373" i="1" s="1"/>
  <c r="I373" i="1" s="1" a="1"/>
  <c r="I373" i="1" s="1"/>
  <c r="F374" i="1" a="1"/>
  <c r="F374" i="1" s="1"/>
  <c r="G374" i="1" s="1"/>
  <c r="H374" i="1" s="1" a="1"/>
  <c r="H374" i="1" s="1"/>
  <c r="I374" i="1" s="1" a="1"/>
  <c r="I374" i="1" s="1"/>
  <c r="F375" i="1" a="1"/>
  <c r="F375" i="1" s="1"/>
  <c r="G375" i="1" s="1"/>
  <c r="H375" i="1" s="1" a="1"/>
  <c r="H375" i="1" s="1"/>
  <c r="I375" i="1" s="1" a="1"/>
  <c r="I375" i="1" s="1"/>
  <c r="F376" i="1" a="1"/>
  <c r="F376" i="1" s="1"/>
  <c r="G376" i="1" s="1"/>
  <c r="H376" i="1" s="1" a="1"/>
  <c r="H376" i="1" s="1"/>
  <c r="I376" i="1" s="1" a="1"/>
  <c r="I376" i="1" s="1"/>
  <c r="F377" i="1" a="1"/>
  <c r="F377" i="1" s="1"/>
  <c r="G377" i="1" s="1"/>
  <c r="H377" i="1" s="1" a="1"/>
  <c r="H377" i="1" s="1"/>
  <c r="I377" i="1" s="1" a="1"/>
  <c r="I377" i="1" s="1"/>
  <c r="F378" i="1" a="1"/>
  <c r="F378" i="1" s="1"/>
  <c r="G378" i="1" s="1"/>
  <c r="H378" i="1" s="1" a="1"/>
  <c r="H378" i="1" s="1"/>
  <c r="I378" i="1" s="1" a="1"/>
  <c r="I378" i="1" s="1"/>
  <c r="F379" i="1" a="1"/>
  <c r="F379" i="1" s="1"/>
  <c r="G379" i="1" s="1"/>
  <c r="H379" i="1" s="1" a="1"/>
  <c r="H379" i="1" s="1"/>
  <c r="I379" i="1" s="1" a="1"/>
  <c r="I379" i="1" s="1"/>
  <c r="F380" i="1" a="1"/>
  <c r="F380" i="1" s="1"/>
  <c r="G380" i="1" s="1"/>
  <c r="H380" i="1" s="1" a="1"/>
  <c r="H380" i="1" s="1"/>
  <c r="I380" i="1" s="1" a="1"/>
  <c r="I380" i="1" s="1"/>
  <c r="F381" i="1" a="1"/>
  <c r="F381" i="1" s="1"/>
  <c r="G381" i="1" s="1"/>
  <c r="H381" i="1" s="1" a="1"/>
  <c r="H381" i="1" s="1"/>
  <c r="I381" i="1" s="1" a="1"/>
  <c r="I381" i="1" s="1"/>
  <c r="F382" i="1" a="1"/>
  <c r="F382" i="1" s="1"/>
  <c r="G382" i="1" s="1"/>
  <c r="H382" i="1" s="1" a="1"/>
  <c r="H382" i="1" s="1"/>
  <c r="I382" i="1" s="1" a="1"/>
  <c r="I382" i="1" s="1"/>
  <c r="F383" i="1" a="1"/>
  <c r="F383" i="1" s="1"/>
  <c r="G383" i="1" s="1"/>
  <c r="H383" i="1" s="1" a="1"/>
  <c r="H383" i="1" s="1"/>
  <c r="I383" i="1" s="1" a="1"/>
  <c r="I383" i="1" s="1"/>
  <c r="F384" i="1" a="1"/>
  <c r="F384" i="1" s="1"/>
  <c r="G384" i="1" s="1"/>
  <c r="H384" i="1" s="1" a="1"/>
  <c r="H384" i="1" s="1"/>
  <c r="I384" i="1" s="1" a="1"/>
  <c r="I384" i="1" s="1"/>
  <c r="F385" i="1" a="1"/>
  <c r="F385" i="1" s="1"/>
  <c r="G385" i="1" s="1"/>
  <c r="H385" i="1" s="1" a="1"/>
  <c r="H385" i="1" s="1"/>
  <c r="I385" i="1" s="1" a="1"/>
  <c r="I385" i="1" s="1"/>
  <c r="F386" i="1" a="1"/>
  <c r="F386" i="1" s="1"/>
  <c r="G386" i="1" s="1"/>
  <c r="H386" i="1" s="1" a="1"/>
  <c r="H386" i="1" s="1"/>
  <c r="I386" i="1" s="1" a="1"/>
  <c r="I386" i="1" s="1"/>
  <c r="F387" i="1" a="1"/>
  <c r="F387" i="1" s="1"/>
  <c r="G387" i="1" s="1"/>
  <c r="H387" i="1" s="1" a="1"/>
  <c r="H387" i="1" s="1"/>
  <c r="I387" i="1" s="1" a="1"/>
  <c r="I387" i="1" s="1"/>
  <c r="F388" i="1" a="1"/>
  <c r="F388" i="1" s="1"/>
  <c r="G388" i="1" s="1"/>
  <c r="H388" i="1" s="1" a="1"/>
  <c r="H388" i="1" s="1"/>
  <c r="I388" i="1" s="1" a="1"/>
  <c r="I388" i="1" s="1"/>
  <c r="F389" i="1" a="1"/>
  <c r="F389" i="1" s="1"/>
  <c r="G389" i="1" s="1"/>
  <c r="H389" i="1" s="1" a="1"/>
  <c r="H389" i="1" s="1"/>
  <c r="I389" i="1" s="1" a="1"/>
  <c r="I389" i="1" s="1"/>
  <c r="F390" i="1" a="1"/>
  <c r="F390" i="1" s="1"/>
  <c r="G390" i="1" s="1"/>
  <c r="H390" i="1" s="1" a="1"/>
  <c r="H390" i="1" s="1"/>
  <c r="I390" i="1" s="1" a="1"/>
  <c r="I390" i="1" s="1"/>
  <c r="F391" i="1" a="1"/>
  <c r="F391" i="1" s="1"/>
  <c r="G391" i="1" s="1"/>
  <c r="H391" i="1" s="1" a="1"/>
  <c r="H391" i="1" s="1"/>
  <c r="I391" i="1" s="1" a="1"/>
  <c r="I391" i="1" s="1"/>
  <c r="F392" i="1" a="1"/>
  <c r="F392" i="1" s="1"/>
  <c r="G392" i="1" s="1"/>
  <c r="H392" i="1" s="1" a="1"/>
  <c r="H392" i="1" s="1"/>
  <c r="I392" i="1" s="1" a="1"/>
  <c r="I392" i="1" s="1"/>
  <c r="F393" i="1" a="1"/>
  <c r="F393" i="1" s="1"/>
  <c r="G393" i="1" s="1"/>
  <c r="H393" i="1" s="1" a="1"/>
  <c r="H393" i="1" s="1"/>
  <c r="I393" i="1" s="1" a="1"/>
  <c r="I393" i="1" s="1"/>
  <c r="F394" i="1" a="1"/>
  <c r="F394" i="1" s="1"/>
  <c r="G394" i="1" s="1"/>
  <c r="H394" i="1" s="1" a="1"/>
  <c r="H394" i="1" s="1"/>
  <c r="I394" i="1" s="1" a="1"/>
  <c r="I394" i="1" s="1"/>
  <c r="F395" i="1" a="1"/>
  <c r="F395" i="1" s="1"/>
  <c r="G395" i="1" s="1"/>
  <c r="H395" i="1" s="1" a="1"/>
  <c r="H395" i="1" s="1"/>
  <c r="I395" i="1" s="1" a="1"/>
  <c r="I395" i="1" s="1"/>
  <c r="F396" i="1" a="1"/>
  <c r="F396" i="1" s="1"/>
  <c r="G396" i="1" s="1"/>
  <c r="H396" i="1" s="1" a="1"/>
  <c r="H396" i="1" s="1"/>
  <c r="I396" i="1" s="1" a="1"/>
  <c r="I396" i="1" s="1"/>
  <c r="F397" i="1" a="1"/>
  <c r="F397" i="1" s="1"/>
  <c r="G397" i="1" s="1"/>
  <c r="H397" i="1" s="1" a="1"/>
  <c r="H397" i="1" s="1"/>
  <c r="I397" i="1" s="1" a="1"/>
  <c r="I397" i="1" s="1"/>
  <c r="F398" i="1" a="1"/>
  <c r="F398" i="1" s="1"/>
  <c r="G398" i="1" s="1"/>
  <c r="H398" i="1" s="1" a="1"/>
  <c r="H398" i="1" s="1"/>
  <c r="I398" i="1" s="1" a="1"/>
  <c r="I398" i="1" s="1"/>
  <c r="F399" i="1" a="1"/>
  <c r="F399" i="1" s="1"/>
  <c r="G399" i="1" s="1"/>
  <c r="H399" i="1" s="1" a="1"/>
  <c r="H399" i="1" s="1"/>
  <c r="I399" i="1" s="1" a="1"/>
  <c r="I399" i="1" s="1"/>
  <c r="F400" i="1" a="1"/>
  <c r="F400" i="1" s="1"/>
  <c r="G400" i="1" s="1"/>
  <c r="H400" i="1" s="1" a="1"/>
  <c r="H400" i="1" s="1"/>
  <c r="I400" i="1" s="1" a="1"/>
  <c r="I400" i="1" s="1"/>
  <c r="F401" i="1" a="1"/>
  <c r="F401" i="1" s="1"/>
  <c r="G401" i="1" s="1"/>
  <c r="H401" i="1" s="1" a="1"/>
  <c r="H401" i="1" s="1"/>
  <c r="I401" i="1" s="1" a="1"/>
  <c r="I401" i="1" s="1"/>
  <c r="F402" i="1" a="1"/>
  <c r="F402" i="1" s="1"/>
  <c r="G402" i="1" s="1"/>
  <c r="H402" i="1" s="1" a="1"/>
  <c r="H402" i="1" s="1"/>
  <c r="I402" i="1" s="1" a="1"/>
  <c r="I402" i="1" s="1"/>
  <c r="F403" i="1" a="1"/>
  <c r="F403" i="1" s="1"/>
  <c r="G403" i="1" s="1"/>
  <c r="H403" i="1" s="1" a="1"/>
  <c r="H403" i="1" s="1"/>
  <c r="I403" i="1" s="1" a="1"/>
  <c r="I403" i="1" s="1"/>
  <c r="F404" i="1" a="1"/>
  <c r="F404" i="1" s="1"/>
  <c r="G404" i="1" s="1"/>
  <c r="H404" i="1" s="1" a="1"/>
  <c r="H404" i="1" s="1"/>
  <c r="I404" i="1" s="1" a="1"/>
  <c r="I404" i="1" s="1"/>
  <c r="F405" i="1" a="1"/>
  <c r="F405" i="1" s="1"/>
  <c r="G405" i="1" s="1"/>
  <c r="H405" i="1" s="1" a="1"/>
  <c r="H405" i="1" s="1"/>
  <c r="I405" i="1" s="1" a="1"/>
  <c r="I405" i="1" s="1"/>
  <c r="F406" i="1" a="1"/>
  <c r="F406" i="1" s="1"/>
  <c r="G406" i="1" s="1"/>
  <c r="H406" i="1" s="1" a="1"/>
  <c r="H406" i="1" s="1"/>
  <c r="I406" i="1" s="1" a="1"/>
  <c r="I406" i="1" s="1"/>
  <c r="F407" i="1" a="1"/>
  <c r="F407" i="1" s="1"/>
  <c r="G407" i="1" s="1"/>
  <c r="H407" i="1" s="1" a="1"/>
  <c r="H407" i="1" s="1"/>
  <c r="I407" i="1" s="1" a="1"/>
  <c r="I407" i="1" s="1"/>
  <c r="F408" i="1" a="1"/>
  <c r="F408" i="1" s="1"/>
  <c r="G408" i="1" s="1"/>
  <c r="H408" i="1" s="1" a="1"/>
  <c r="H408" i="1" s="1"/>
  <c r="I408" i="1" s="1" a="1"/>
  <c r="I408" i="1" s="1"/>
  <c r="F409" i="1" a="1"/>
  <c r="F409" i="1" s="1"/>
  <c r="G409" i="1" s="1"/>
  <c r="H409" i="1" s="1" a="1"/>
  <c r="H409" i="1" s="1"/>
  <c r="I409" i="1" s="1" a="1"/>
  <c r="I409" i="1" s="1"/>
  <c r="F410" i="1" a="1"/>
  <c r="F410" i="1" s="1"/>
  <c r="G410" i="1" s="1"/>
  <c r="H410" i="1" s="1" a="1"/>
  <c r="H410" i="1" s="1"/>
  <c r="I410" i="1" s="1" a="1"/>
  <c r="I410" i="1" s="1"/>
  <c r="F411" i="1" a="1"/>
  <c r="F411" i="1" s="1"/>
  <c r="G411" i="1" s="1"/>
  <c r="H411" i="1" s="1" a="1"/>
  <c r="H411" i="1" s="1"/>
  <c r="I411" i="1" s="1" a="1"/>
  <c r="I411" i="1" s="1"/>
  <c r="F412" i="1" a="1"/>
  <c r="F412" i="1" s="1"/>
  <c r="G412" i="1" s="1"/>
  <c r="H412" i="1" s="1" a="1"/>
  <c r="H412" i="1" s="1"/>
  <c r="I412" i="1" s="1" a="1"/>
  <c r="I412" i="1" s="1"/>
  <c r="F413" i="1" a="1"/>
  <c r="F413" i="1" s="1"/>
  <c r="G413" i="1" s="1"/>
  <c r="H413" i="1" s="1" a="1"/>
  <c r="H413" i="1" s="1"/>
  <c r="I413" i="1" s="1" a="1"/>
  <c r="I413" i="1" s="1"/>
  <c r="F414" i="1" a="1"/>
  <c r="F414" i="1" s="1"/>
  <c r="G414" i="1" s="1"/>
  <c r="H414" i="1" s="1" a="1"/>
  <c r="H414" i="1" s="1"/>
  <c r="I414" i="1" s="1" a="1"/>
  <c r="I414" i="1" s="1"/>
  <c r="F415" i="1" a="1"/>
  <c r="F415" i="1" s="1"/>
  <c r="G415" i="1" s="1"/>
  <c r="H415" i="1" s="1" a="1"/>
  <c r="H415" i="1" s="1"/>
  <c r="I415" i="1" s="1" a="1"/>
  <c r="I415" i="1" s="1"/>
  <c r="F416" i="1" a="1"/>
  <c r="F416" i="1" s="1"/>
  <c r="G416" i="1" s="1"/>
  <c r="H416" i="1" s="1" a="1"/>
  <c r="H416" i="1" s="1"/>
  <c r="I416" i="1" s="1" a="1"/>
  <c r="I416" i="1" s="1"/>
  <c r="F417" i="1" a="1"/>
  <c r="F417" i="1" s="1"/>
  <c r="G417" i="1" s="1"/>
  <c r="H417" i="1" s="1" a="1"/>
  <c r="H417" i="1" s="1"/>
  <c r="I417" i="1" s="1" a="1"/>
  <c r="I417" i="1" s="1"/>
  <c r="F418" i="1" a="1"/>
  <c r="F418" i="1" s="1"/>
  <c r="G418" i="1" s="1"/>
  <c r="H418" i="1" s="1" a="1"/>
  <c r="H418" i="1" s="1"/>
  <c r="I418" i="1" s="1" a="1"/>
  <c r="I418" i="1" s="1"/>
  <c r="F419" i="1" a="1"/>
  <c r="F419" i="1" s="1"/>
  <c r="G419" i="1" s="1"/>
  <c r="H419" i="1" s="1" a="1"/>
  <c r="H419" i="1" s="1"/>
  <c r="I419" i="1" s="1" a="1"/>
  <c r="I419" i="1" s="1"/>
  <c r="F420" i="1" a="1"/>
  <c r="F420" i="1" s="1"/>
  <c r="G420" i="1" s="1"/>
  <c r="H420" i="1" s="1" a="1"/>
  <c r="H420" i="1" s="1"/>
  <c r="I420" i="1" s="1" a="1"/>
  <c r="I420" i="1" s="1"/>
  <c r="F421" i="1" a="1"/>
  <c r="F421" i="1" s="1"/>
  <c r="G421" i="1" s="1"/>
  <c r="H421" i="1" s="1" a="1"/>
  <c r="H421" i="1" s="1"/>
  <c r="I421" i="1" s="1" a="1"/>
  <c r="I421" i="1" s="1"/>
  <c r="F422" i="1" a="1"/>
  <c r="F422" i="1" s="1"/>
  <c r="G422" i="1" s="1"/>
  <c r="H422" i="1" s="1" a="1"/>
  <c r="H422" i="1" s="1"/>
  <c r="I422" i="1" s="1" a="1"/>
  <c r="I422" i="1" s="1"/>
  <c r="F423" i="1" a="1"/>
  <c r="F423" i="1" s="1"/>
  <c r="G423" i="1" s="1"/>
  <c r="H423" i="1" s="1" a="1"/>
  <c r="H423" i="1" s="1"/>
  <c r="I423" i="1" s="1" a="1"/>
  <c r="I423" i="1" s="1"/>
  <c r="F424" i="1" a="1"/>
  <c r="F424" i="1" s="1"/>
  <c r="G424" i="1" s="1"/>
  <c r="H424" i="1" s="1" a="1"/>
  <c r="H424" i="1" s="1"/>
  <c r="I424" i="1" s="1" a="1"/>
  <c r="I424" i="1" s="1"/>
  <c r="F425" i="1" a="1"/>
  <c r="F425" i="1" s="1"/>
  <c r="G425" i="1" s="1"/>
  <c r="H425" i="1" s="1" a="1"/>
  <c r="H425" i="1" s="1"/>
  <c r="I425" i="1" s="1" a="1"/>
  <c r="I425" i="1" s="1"/>
  <c r="F426" i="1" a="1"/>
  <c r="F426" i="1" s="1"/>
  <c r="G426" i="1" s="1"/>
  <c r="H426" i="1" s="1" a="1"/>
  <c r="H426" i="1" s="1"/>
  <c r="I426" i="1" s="1" a="1"/>
  <c r="I426" i="1" s="1"/>
  <c r="F427" i="1" a="1"/>
  <c r="F427" i="1" s="1"/>
  <c r="G427" i="1" s="1"/>
  <c r="H427" i="1" s="1" a="1"/>
  <c r="H427" i="1" s="1"/>
  <c r="I427" i="1" s="1" a="1"/>
  <c r="I427" i="1" s="1"/>
  <c r="F428" i="1" a="1"/>
  <c r="F428" i="1" s="1"/>
  <c r="G428" i="1" s="1"/>
  <c r="H428" i="1" s="1" a="1"/>
  <c r="H428" i="1" s="1"/>
  <c r="I428" i="1" s="1" a="1"/>
  <c r="I428" i="1" s="1"/>
  <c r="F429" i="1" a="1"/>
  <c r="F429" i="1" s="1"/>
  <c r="G429" i="1" s="1"/>
  <c r="H429" i="1" s="1" a="1"/>
  <c r="H429" i="1" s="1"/>
  <c r="I429" i="1" s="1" a="1"/>
  <c r="I429" i="1" s="1"/>
  <c r="F430" i="1" a="1"/>
  <c r="F430" i="1" s="1"/>
  <c r="G430" i="1" s="1"/>
  <c r="H430" i="1" s="1" a="1"/>
  <c r="H430" i="1" s="1"/>
  <c r="I430" i="1" s="1" a="1"/>
  <c r="I430" i="1" s="1"/>
  <c r="F431" i="1" a="1"/>
  <c r="F431" i="1" s="1"/>
  <c r="G431" i="1" s="1"/>
  <c r="H431" i="1" s="1" a="1"/>
  <c r="H431" i="1" s="1"/>
  <c r="I431" i="1" s="1" a="1"/>
  <c r="I431" i="1" s="1"/>
  <c r="F432" i="1" a="1"/>
  <c r="F432" i="1" s="1"/>
  <c r="G432" i="1" s="1"/>
  <c r="H432" i="1" s="1" a="1"/>
  <c r="H432" i="1" s="1"/>
  <c r="I432" i="1" s="1" a="1"/>
  <c r="I432" i="1" s="1"/>
  <c r="F433" i="1" a="1"/>
  <c r="F433" i="1" s="1"/>
  <c r="G433" i="1" s="1"/>
  <c r="H433" i="1" s="1" a="1"/>
  <c r="H433" i="1" s="1"/>
  <c r="I433" i="1" s="1" a="1"/>
  <c r="I433" i="1" s="1"/>
  <c r="F434" i="1" a="1"/>
  <c r="F434" i="1" s="1"/>
  <c r="G434" i="1" s="1"/>
  <c r="H434" i="1" s="1" a="1"/>
  <c r="H434" i="1" s="1"/>
  <c r="I434" i="1" s="1" a="1"/>
  <c r="I434" i="1" s="1"/>
  <c r="F435" i="1" a="1"/>
  <c r="F435" i="1" s="1"/>
  <c r="G435" i="1" s="1"/>
  <c r="H435" i="1" s="1" a="1"/>
  <c r="H435" i="1" s="1"/>
  <c r="I435" i="1" s="1" a="1"/>
  <c r="I435" i="1" s="1"/>
  <c r="F436" i="1" a="1"/>
  <c r="F436" i="1" s="1"/>
  <c r="G436" i="1" s="1"/>
  <c r="H436" i="1" s="1" a="1"/>
  <c r="H436" i="1" s="1"/>
  <c r="I436" i="1" s="1" a="1"/>
  <c r="I436" i="1" s="1"/>
  <c r="F437" i="1" a="1"/>
  <c r="F437" i="1" s="1"/>
  <c r="G437" i="1" s="1"/>
  <c r="H437" i="1" s="1" a="1"/>
  <c r="H437" i="1" s="1"/>
  <c r="I437" i="1" s="1" a="1"/>
  <c r="I437" i="1" s="1"/>
  <c r="F438" i="1" a="1"/>
  <c r="F438" i="1" s="1"/>
  <c r="G438" i="1" s="1"/>
  <c r="H438" i="1" s="1" a="1"/>
  <c r="H438" i="1" s="1"/>
  <c r="I438" i="1" s="1" a="1"/>
  <c r="I438" i="1" s="1"/>
  <c r="F439" i="1" a="1"/>
  <c r="F439" i="1" s="1"/>
  <c r="G439" i="1" s="1"/>
  <c r="H439" i="1" s="1" a="1"/>
  <c r="H439" i="1" s="1"/>
  <c r="I439" i="1" s="1" a="1"/>
  <c r="I439" i="1" s="1"/>
  <c r="F440" i="1" a="1"/>
  <c r="F440" i="1" s="1"/>
  <c r="G440" i="1" s="1"/>
  <c r="H440" i="1" s="1" a="1"/>
  <c r="H440" i="1" s="1"/>
  <c r="I440" i="1" s="1" a="1"/>
  <c r="I440" i="1" s="1"/>
  <c r="F441" i="1" a="1"/>
  <c r="F441" i="1" s="1"/>
  <c r="G441" i="1" s="1"/>
  <c r="H441" i="1" s="1" a="1"/>
  <c r="H441" i="1" s="1"/>
  <c r="I441" i="1" s="1" a="1"/>
  <c r="I441" i="1" s="1"/>
  <c r="F442" i="1" a="1"/>
  <c r="F442" i="1" s="1"/>
  <c r="G442" i="1" s="1"/>
  <c r="H442" i="1" s="1" a="1"/>
  <c r="H442" i="1" s="1"/>
  <c r="I442" i="1" s="1" a="1"/>
  <c r="I442" i="1" s="1"/>
  <c r="F443" i="1" a="1"/>
  <c r="F443" i="1" s="1"/>
  <c r="G443" i="1" s="1"/>
  <c r="H443" i="1" s="1" a="1"/>
  <c r="H443" i="1" s="1"/>
  <c r="I443" i="1" s="1" a="1"/>
  <c r="I443" i="1" s="1"/>
  <c r="F444" i="1" a="1"/>
  <c r="F444" i="1" s="1"/>
  <c r="G444" i="1" s="1"/>
  <c r="H444" i="1" s="1" a="1"/>
  <c r="H444" i="1" s="1"/>
  <c r="I444" i="1" s="1" a="1"/>
  <c r="I444" i="1" s="1"/>
  <c r="F445" i="1" a="1"/>
  <c r="F445" i="1" s="1"/>
  <c r="G445" i="1" s="1"/>
  <c r="H445" i="1" s="1" a="1"/>
  <c r="H445" i="1" s="1"/>
  <c r="I445" i="1" s="1" a="1"/>
  <c r="I445" i="1" s="1"/>
  <c r="F446" i="1" a="1"/>
  <c r="F446" i="1" s="1"/>
  <c r="G446" i="1" s="1"/>
  <c r="H446" i="1" s="1" a="1"/>
  <c r="H446" i="1" s="1"/>
  <c r="I446" i="1" s="1" a="1"/>
  <c r="I446" i="1" s="1"/>
  <c r="F447" i="1" a="1"/>
  <c r="F447" i="1" s="1"/>
  <c r="G447" i="1" s="1"/>
  <c r="H447" i="1" s="1" a="1"/>
  <c r="H447" i="1" s="1"/>
  <c r="I447" i="1" s="1" a="1"/>
  <c r="I447" i="1" s="1"/>
  <c r="F448" i="1" a="1"/>
  <c r="F448" i="1" s="1"/>
  <c r="G448" i="1" s="1"/>
  <c r="H448" i="1" s="1" a="1"/>
  <c r="H448" i="1" s="1"/>
  <c r="I448" i="1" s="1" a="1"/>
  <c r="I448" i="1" s="1"/>
  <c r="F449" i="1" a="1"/>
  <c r="F449" i="1" s="1"/>
  <c r="G449" i="1" s="1"/>
  <c r="H449" i="1" s="1" a="1"/>
  <c r="H449" i="1" s="1"/>
  <c r="I449" i="1" s="1" a="1"/>
  <c r="I449" i="1" s="1"/>
  <c r="F450" i="1" a="1"/>
  <c r="F450" i="1" s="1"/>
  <c r="G450" i="1" s="1"/>
  <c r="H450" i="1" s="1" a="1"/>
  <c r="H450" i="1" s="1"/>
  <c r="I450" i="1" s="1" a="1"/>
  <c r="I450" i="1" s="1"/>
  <c r="F451" i="1" a="1"/>
  <c r="F451" i="1" s="1"/>
  <c r="G451" i="1" s="1"/>
  <c r="H451" i="1" s="1" a="1"/>
  <c r="H451" i="1" s="1"/>
  <c r="I451" i="1" s="1" a="1"/>
  <c r="I451" i="1" s="1"/>
  <c r="F452" i="1" a="1"/>
  <c r="F452" i="1" s="1"/>
  <c r="G452" i="1" s="1"/>
  <c r="H452" i="1" s="1" a="1"/>
  <c r="H452" i="1" s="1"/>
  <c r="I452" i="1" s="1" a="1"/>
  <c r="I452" i="1" s="1"/>
  <c r="F453" i="1" a="1"/>
  <c r="F453" i="1" s="1"/>
  <c r="G453" i="1" s="1"/>
  <c r="H453" i="1" s="1" a="1"/>
  <c r="H453" i="1" s="1"/>
  <c r="I453" i="1" s="1" a="1"/>
  <c r="I453" i="1" s="1"/>
  <c r="F454" i="1" a="1"/>
  <c r="F454" i="1" s="1"/>
  <c r="G454" i="1" s="1"/>
  <c r="H454" i="1" s="1" a="1"/>
  <c r="H454" i="1" s="1"/>
  <c r="I454" i="1" s="1" a="1"/>
  <c r="I454" i="1" s="1"/>
  <c r="F455" i="1" a="1"/>
  <c r="F455" i="1" s="1"/>
  <c r="G455" i="1" s="1"/>
  <c r="H455" i="1" s="1" a="1"/>
  <c r="H455" i="1" s="1"/>
  <c r="I455" i="1" s="1" a="1"/>
  <c r="I455" i="1" s="1"/>
  <c r="F456" i="1" a="1"/>
  <c r="F456" i="1" s="1"/>
  <c r="G456" i="1" s="1"/>
  <c r="H456" i="1" s="1" a="1"/>
  <c r="H456" i="1" s="1"/>
  <c r="I456" i="1" s="1" a="1"/>
  <c r="I456" i="1" s="1"/>
  <c r="F457" i="1" a="1"/>
  <c r="F457" i="1" s="1"/>
  <c r="G457" i="1" s="1"/>
  <c r="H457" i="1" s="1" a="1"/>
  <c r="H457" i="1" s="1"/>
  <c r="I457" i="1" s="1" a="1"/>
  <c r="I457" i="1" s="1"/>
  <c r="F458" i="1" a="1"/>
  <c r="F458" i="1" s="1"/>
  <c r="G458" i="1" s="1"/>
  <c r="H458" i="1" s="1" a="1"/>
  <c r="H458" i="1" s="1"/>
  <c r="I458" i="1" s="1" a="1"/>
  <c r="I458" i="1" s="1"/>
  <c r="F459" i="1" a="1"/>
  <c r="F459" i="1" s="1"/>
  <c r="G459" i="1" s="1"/>
  <c r="H459" i="1" s="1" a="1"/>
  <c r="H459" i="1" s="1"/>
  <c r="I459" i="1" s="1" a="1"/>
  <c r="I459" i="1" s="1"/>
  <c r="F460" i="1" a="1"/>
  <c r="F460" i="1" s="1"/>
  <c r="G460" i="1" s="1"/>
  <c r="H460" i="1" s="1" a="1"/>
  <c r="H460" i="1" s="1"/>
  <c r="I460" i="1" s="1" a="1"/>
  <c r="I460" i="1" s="1"/>
  <c r="F461" i="1" a="1"/>
  <c r="F461" i="1" s="1"/>
  <c r="G461" i="1" s="1"/>
  <c r="H461" i="1" s="1" a="1"/>
  <c r="H461" i="1" s="1"/>
  <c r="I461" i="1" s="1" a="1"/>
  <c r="I461" i="1" s="1"/>
  <c r="F462" i="1" a="1"/>
  <c r="F462" i="1" s="1"/>
  <c r="G462" i="1" s="1"/>
  <c r="H462" i="1" s="1" a="1"/>
  <c r="H462" i="1" s="1"/>
  <c r="I462" i="1" s="1" a="1"/>
  <c r="I462" i="1" s="1"/>
  <c r="F463" i="1" a="1"/>
  <c r="F463" i="1" s="1"/>
  <c r="G463" i="1" s="1"/>
  <c r="H463" i="1" s="1" a="1"/>
  <c r="H463" i="1" s="1"/>
  <c r="I463" i="1" s="1" a="1"/>
  <c r="I463" i="1" s="1"/>
  <c r="F464" i="1" a="1"/>
  <c r="F464" i="1" s="1"/>
  <c r="G464" i="1" s="1"/>
  <c r="H464" i="1" s="1" a="1"/>
  <c r="H464" i="1" s="1"/>
  <c r="I464" i="1" s="1" a="1"/>
  <c r="I464" i="1" s="1"/>
  <c r="F465" i="1" a="1"/>
  <c r="F465" i="1" s="1"/>
  <c r="G465" i="1" s="1"/>
  <c r="H465" i="1" s="1" a="1"/>
  <c r="H465" i="1" s="1"/>
  <c r="I465" i="1" s="1" a="1"/>
  <c r="I465" i="1" s="1"/>
  <c r="F466" i="1" a="1"/>
  <c r="F466" i="1" s="1"/>
  <c r="G466" i="1" s="1"/>
  <c r="H466" i="1" s="1" a="1"/>
  <c r="H466" i="1" s="1"/>
  <c r="I466" i="1" s="1" a="1"/>
  <c r="I466" i="1" s="1"/>
  <c r="F467" i="1" a="1"/>
  <c r="F467" i="1" s="1"/>
  <c r="G467" i="1" s="1"/>
  <c r="H467" i="1" s="1" a="1"/>
  <c r="H467" i="1" s="1"/>
  <c r="I467" i="1" s="1" a="1"/>
  <c r="I467" i="1" s="1"/>
  <c r="F468" i="1" a="1"/>
  <c r="F468" i="1" s="1"/>
  <c r="G468" i="1" s="1"/>
  <c r="H468" i="1" s="1" a="1"/>
  <c r="H468" i="1" s="1"/>
  <c r="I468" i="1" s="1" a="1"/>
  <c r="I468" i="1" s="1"/>
  <c r="F469" i="1" a="1"/>
  <c r="F469" i="1" s="1"/>
  <c r="G469" i="1" s="1"/>
  <c r="H469" i="1" s="1" a="1"/>
  <c r="H469" i="1" s="1"/>
  <c r="I469" i="1" s="1" a="1"/>
  <c r="I469" i="1" s="1"/>
  <c r="F470" i="1" a="1"/>
  <c r="F470" i="1" s="1"/>
  <c r="G470" i="1" s="1"/>
  <c r="H470" i="1" s="1" a="1"/>
  <c r="H470" i="1" s="1"/>
  <c r="I470" i="1" s="1" a="1"/>
  <c r="I470" i="1" s="1"/>
  <c r="F471" i="1" a="1"/>
  <c r="F471" i="1" s="1"/>
  <c r="G471" i="1" s="1"/>
  <c r="H471" i="1" s="1" a="1"/>
  <c r="H471" i="1" s="1"/>
  <c r="I471" i="1" s="1" a="1"/>
  <c r="I471" i="1" s="1"/>
  <c r="F472" i="1" a="1"/>
  <c r="F472" i="1" s="1"/>
  <c r="G472" i="1" s="1"/>
  <c r="H472" i="1" s="1" a="1"/>
  <c r="H472" i="1" s="1"/>
  <c r="I472" i="1" s="1" a="1"/>
  <c r="I472" i="1" s="1"/>
  <c r="F473" i="1" a="1"/>
  <c r="F473" i="1" s="1"/>
  <c r="G473" i="1" s="1"/>
  <c r="H473" i="1" s="1" a="1"/>
  <c r="H473" i="1" s="1"/>
  <c r="I473" i="1" s="1" a="1"/>
  <c r="I473" i="1" s="1"/>
  <c r="F474" i="1" a="1"/>
  <c r="F474" i="1" s="1"/>
  <c r="G474" i="1" s="1"/>
  <c r="H474" i="1" s="1" a="1"/>
  <c r="H474" i="1" s="1"/>
  <c r="I474" i="1" s="1" a="1"/>
  <c r="I474" i="1" s="1"/>
  <c r="F475" i="1" a="1"/>
  <c r="F475" i="1" s="1"/>
  <c r="G475" i="1" s="1"/>
  <c r="H475" i="1" s="1" a="1"/>
  <c r="H475" i="1" s="1"/>
  <c r="I475" i="1" s="1" a="1"/>
  <c r="I475" i="1" s="1"/>
  <c r="F476" i="1" a="1"/>
  <c r="F476" i="1" s="1"/>
  <c r="G476" i="1" s="1"/>
  <c r="H476" i="1" s="1" a="1"/>
  <c r="H476" i="1" s="1"/>
  <c r="I476" i="1" s="1" a="1"/>
  <c r="I476" i="1" s="1"/>
  <c r="F477" i="1" a="1"/>
  <c r="F477" i="1" s="1"/>
  <c r="G477" i="1" s="1"/>
  <c r="H477" i="1" s="1" a="1"/>
  <c r="H477" i="1" s="1"/>
  <c r="I477" i="1" s="1" a="1"/>
  <c r="I477" i="1" s="1"/>
  <c r="F478" i="1" a="1"/>
  <c r="F478" i="1" s="1"/>
  <c r="G478" i="1" s="1"/>
  <c r="H478" i="1" s="1" a="1"/>
  <c r="H478" i="1" s="1"/>
  <c r="I478" i="1" s="1" a="1"/>
  <c r="I478" i="1" s="1"/>
  <c r="F479" i="1" a="1"/>
  <c r="F479" i="1" s="1"/>
  <c r="G479" i="1" s="1"/>
  <c r="H479" i="1" s="1" a="1"/>
  <c r="H479" i="1" s="1"/>
  <c r="I479" i="1" s="1" a="1"/>
  <c r="I479" i="1" s="1"/>
  <c r="F480" i="1" a="1"/>
  <c r="F480" i="1" s="1"/>
  <c r="G480" i="1" s="1"/>
  <c r="H480" i="1" s="1" a="1"/>
  <c r="H480" i="1" s="1"/>
  <c r="I480" i="1" s="1" a="1"/>
  <c r="I480" i="1" s="1"/>
  <c r="F481" i="1" a="1"/>
  <c r="F481" i="1" s="1"/>
  <c r="G481" i="1" s="1"/>
  <c r="H481" i="1" s="1" a="1"/>
  <c r="H481" i="1" s="1"/>
  <c r="I481" i="1" s="1" a="1"/>
  <c r="I481" i="1" s="1"/>
  <c r="F482" i="1" a="1"/>
  <c r="F482" i="1" s="1"/>
  <c r="G482" i="1" s="1"/>
  <c r="H482" i="1" s="1" a="1"/>
  <c r="H482" i="1" s="1"/>
  <c r="I482" i="1" s="1" a="1"/>
  <c r="I482" i="1" s="1"/>
  <c r="F483" i="1" a="1"/>
  <c r="F483" i="1" s="1"/>
  <c r="G483" i="1" s="1"/>
  <c r="H483" i="1" s="1" a="1"/>
  <c r="H483" i="1" s="1"/>
  <c r="I483" i="1" s="1" a="1"/>
  <c r="I483" i="1" s="1"/>
  <c r="F484" i="1" a="1"/>
  <c r="F484" i="1" s="1"/>
  <c r="G484" i="1" s="1"/>
  <c r="H484" i="1" s="1" a="1"/>
  <c r="H484" i="1" s="1"/>
  <c r="I484" i="1" s="1" a="1"/>
  <c r="I484" i="1" s="1"/>
  <c r="F485" i="1" a="1"/>
  <c r="F485" i="1" s="1"/>
  <c r="G485" i="1" s="1"/>
  <c r="H485" i="1" s="1" a="1"/>
  <c r="H485" i="1" s="1"/>
  <c r="I485" i="1" s="1" a="1"/>
  <c r="I485" i="1" s="1"/>
  <c r="F486" i="1" a="1"/>
  <c r="F486" i="1" s="1"/>
  <c r="G486" i="1" s="1"/>
  <c r="H486" i="1" s="1" a="1"/>
  <c r="H486" i="1" s="1"/>
  <c r="I486" i="1" s="1" a="1"/>
  <c r="I486" i="1" s="1"/>
  <c r="F487" i="1" a="1"/>
  <c r="F487" i="1" s="1"/>
  <c r="G487" i="1" s="1"/>
  <c r="H487" i="1" s="1" a="1"/>
  <c r="H487" i="1" s="1"/>
  <c r="I487" i="1" s="1" a="1"/>
  <c r="I487" i="1" s="1"/>
  <c r="F488" i="1" a="1"/>
  <c r="F488" i="1" s="1"/>
  <c r="G488" i="1" s="1"/>
  <c r="H488" i="1" s="1" a="1"/>
  <c r="H488" i="1" s="1"/>
  <c r="I488" i="1" s="1" a="1"/>
  <c r="I488" i="1" s="1"/>
  <c r="F489" i="1" a="1"/>
  <c r="F489" i="1" s="1"/>
  <c r="G489" i="1" s="1"/>
  <c r="H489" i="1" s="1" a="1"/>
  <c r="H489" i="1" s="1"/>
  <c r="I489" i="1" s="1" a="1"/>
  <c r="I489" i="1" s="1"/>
  <c r="F490" i="1" a="1"/>
  <c r="F490" i="1" s="1"/>
  <c r="G490" i="1" s="1"/>
  <c r="H490" i="1" s="1" a="1"/>
  <c r="H490" i="1" s="1"/>
  <c r="I490" i="1" s="1" a="1"/>
  <c r="I490" i="1" s="1"/>
  <c r="F491" i="1" a="1"/>
  <c r="F491" i="1" s="1"/>
  <c r="G491" i="1" s="1"/>
  <c r="H491" i="1" s="1" a="1"/>
  <c r="H491" i="1" s="1"/>
  <c r="I491" i="1" s="1" a="1"/>
  <c r="I491" i="1" s="1"/>
  <c r="F492" i="1" a="1"/>
  <c r="F492" i="1" s="1"/>
  <c r="G492" i="1" s="1"/>
  <c r="H492" i="1" s="1" a="1"/>
  <c r="H492" i="1" s="1"/>
  <c r="I492" i="1" s="1" a="1"/>
  <c r="I492" i="1" s="1"/>
  <c r="F493" i="1" a="1"/>
  <c r="F493" i="1" s="1"/>
  <c r="G493" i="1" s="1"/>
  <c r="H493" i="1" s="1" a="1"/>
  <c r="H493" i="1" s="1"/>
  <c r="I493" i="1" s="1" a="1"/>
  <c r="I493" i="1" s="1"/>
  <c r="F494" i="1" a="1"/>
  <c r="F494" i="1" s="1"/>
  <c r="G494" i="1" s="1"/>
  <c r="H494" i="1" s="1" a="1"/>
  <c r="H494" i="1" s="1"/>
  <c r="I494" i="1" s="1" a="1"/>
  <c r="I494" i="1" s="1"/>
  <c r="F495" i="1" a="1"/>
  <c r="F495" i="1" s="1"/>
  <c r="G495" i="1" s="1"/>
  <c r="H495" i="1" s="1" a="1"/>
  <c r="H495" i="1" s="1"/>
  <c r="I495" i="1" s="1" a="1"/>
  <c r="I495" i="1" s="1"/>
  <c r="F496" i="1" a="1"/>
  <c r="F496" i="1" s="1"/>
  <c r="G496" i="1" s="1"/>
  <c r="H496" i="1" s="1" a="1"/>
  <c r="H496" i="1" s="1"/>
  <c r="I496" i="1" s="1" a="1"/>
  <c r="I496" i="1" s="1"/>
  <c r="F497" i="1" a="1"/>
  <c r="F497" i="1" s="1"/>
  <c r="G497" i="1" s="1"/>
  <c r="H497" i="1" s="1" a="1"/>
  <c r="H497" i="1" s="1"/>
  <c r="I497" i="1" s="1" a="1"/>
  <c r="I497" i="1" s="1"/>
  <c r="F498" i="1" a="1"/>
  <c r="F498" i="1" s="1"/>
  <c r="G498" i="1" s="1"/>
  <c r="H498" i="1" s="1" a="1"/>
  <c r="H498" i="1" s="1"/>
  <c r="I498" i="1" s="1" a="1"/>
  <c r="I498" i="1" s="1"/>
  <c r="F499" i="1" a="1"/>
  <c r="F499" i="1" s="1"/>
  <c r="G499" i="1" s="1"/>
  <c r="H499" i="1" s="1" a="1"/>
  <c r="H499" i="1" s="1"/>
  <c r="I499" i="1" s="1" a="1"/>
  <c r="I499" i="1" s="1"/>
  <c r="F500" i="1" a="1"/>
  <c r="F500" i="1" s="1"/>
  <c r="G500" i="1" s="1"/>
  <c r="H500" i="1" s="1" a="1"/>
  <c r="H500" i="1" s="1"/>
  <c r="I500" i="1" s="1" a="1"/>
  <c r="I500" i="1" s="1"/>
  <c r="F501" i="1" a="1"/>
  <c r="F501" i="1" s="1"/>
  <c r="G501" i="1" s="1"/>
  <c r="H501" i="1" s="1" a="1"/>
  <c r="H501" i="1" s="1"/>
  <c r="I501" i="1" s="1" a="1"/>
  <c r="I501" i="1" s="1"/>
  <c r="F2" i="1" a="1"/>
  <c r="F2" i="1" s="1"/>
  <c r="G2" i="1" s="1"/>
  <c r="H2" i="1" s="1" a="1"/>
  <c r="H2" i="1" s="1"/>
  <c r="G14" i="1" l="1"/>
  <c r="G322" i="1"/>
  <c r="G367" i="1"/>
  <c r="G359" i="1"/>
  <c r="G327" i="1"/>
  <c r="G102" i="1"/>
  <c r="H102" i="1" s="1" a="1"/>
  <c r="H102" i="1" s="1"/>
  <c r="I102" i="1" s="1" a="1"/>
  <c r="I102" i="1" s="1"/>
  <c r="I2" i="1" a="1"/>
  <c r="I2" i="1" s="1"/>
  <c r="H327" i="1" l="1" a="1"/>
  <c r="H327" i="1" s="1"/>
  <c r="I327" i="1" s="1" a="1"/>
  <c r="I327" i="1" s="1"/>
  <c r="H359" i="1" a="1"/>
  <c r="H359" i="1" s="1"/>
  <c r="I359" i="1" s="1" a="1"/>
  <c r="I359" i="1" s="1"/>
  <c r="H367" i="1" a="1"/>
  <c r="H367" i="1" s="1"/>
  <c r="I367" i="1" s="1" a="1"/>
  <c r="I367" i="1" s="1"/>
  <c r="H322" i="1" a="1"/>
  <c r="H322" i="1" s="1"/>
  <c r="I322" i="1" s="1" a="1"/>
  <c r="I322" i="1" s="1"/>
  <c r="H14" i="1" a="1"/>
  <c r="H14" i="1" s="1"/>
  <c r="I14" i="1" s="1" a="1"/>
  <c r="I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37EA5-C502-43F0-89BB-3BD2639FDAFC}" keepAlive="1" name="Consulta - estados_cidades_bairros" description="Conexão com a consulta 'estados_cidades_bairros' na pasta de trabalho." type="5" refreshedVersion="8" background="1" saveData="1">
    <dbPr connection="Provider=Microsoft.Mashup.OleDb.1;Data Source=$Workbook$;Location=estados_cidades_bairros;Extended Properties=&quot;&quot;" command="SELECT * FROM [estados_cidades_bairros]"/>
  </connection>
  <connection id="2" xr16:uid="{84C5DB3E-FCDA-4077-9D20-473B2DDF38CF}" keepAlive="1" name="Consulta - produtos" description="Conexão com a consulta 'produtos' na pasta de trabalho." type="5" refreshedVersion="0" background="1">
    <dbPr connection="Provider=Microsoft.Mashup.OleDb.1;Data Source=$Workbook$;Location=produtos;Extended Properties=&quot;&quot;" command="SELECT * FROM [produ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<sst xmlns="http://schemas.openxmlformats.org/spreadsheetml/2006/main" count="20735" uniqueCount="4515">
  <si>
    <t>nome</t>
  </si>
  <si>
    <t>sobrenome</t>
  </si>
  <si>
    <t>email</t>
  </si>
  <si>
    <t>telefone</t>
  </si>
  <si>
    <t>estado</t>
  </si>
  <si>
    <t>Sigla</t>
  </si>
  <si>
    <t>Cidade</t>
  </si>
  <si>
    <t>bairro</t>
  </si>
  <si>
    <t>vendedor_id</t>
  </si>
  <si>
    <t>nome_vendedor</t>
  </si>
  <si>
    <t>Estado(vendedor)</t>
  </si>
  <si>
    <t>Sigla(vendedor)</t>
  </si>
  <si>
    <t>Cidade(vendedor)</t>
  </si>
  <si>
    <t>bairro(vendedor)</t>
  </si>
  <si>
    <t>performance_vendas</t>
  </si>
  <si>
    <t>reputacao</t>
  </si>
  <si>
    <t>pedido_id</t>
  </si>
  <si>
    <t>cliente_id_pedido</t>
  </si>
  <si>
    <t>vendedor_id_pedido</t>
  </si>
  <si>
    <t>produto</t>
  </si>
  <si>
    <t>quantidade</t>
  </si>
  <si>
    <t>valor_total</t>
  </si>
  <si>
    <t>data_pedido</t>
  </si>
  <si>
    <t>status_pedido</t>
  </si>
  <si>
    <t>pagamento_id</t>
  </si>
  <si>
    <t>pedido_id_pagamento</t>
  </si>
  <si>
    <t>forma_pagamento</t>
  </si>
  <si>
    <t>status_pagamento</t>
  </si>
  <si>
    <t>possivel_fraude</t>
  </si>
  <si>
    <t>reclamacao_id</t>
  </si>
  <si>
    <t>pedido_id_reclamacao</t>
  </si>
  <si>
    <t>motivo</t>
  </si>
  <si>
    <t>impacto_reputacao</t>
  </si>
  <si>
    <t>Manuela</t>
  </si>
  <si>
    <t>Fogaça</t>
  </si>
  <si>
    <t>limavalentina@uol.com.br</t>
  </si>
  <si>
    <t>217513-2432</t>
  </si>
  <si>
    <t>Mato Grosso</t>
  </si>
  <si>
    <t>MT</t>
  </si>
  <si>
    <t>Ribeiro</t>
  </si>
  <si>
    <t>Alameda de Cardoso</t>
  </si>
  <si>
    <t>Média</t>
  </si>
  <si>
    <t>DaniloCaldeira</t>
  </si>
  <si>
    <t>Tocantins</t>
  </si>
  <si>
    <t>TO</t>
  </si>
  <si>
    <t>Cardoso</t>
  </si>
  <si>
    <t>Conjunto de Monteiro</t>
  </si>
  <si>
    <t>Ruim</t>
  </si>
  <si>
    <t>Cancelado</t>
  </si>
  <si>
    <t>Boleto</t>
  </si>
  <si>
    <t>Não</t>
  </si>
  <si>
    <t>Gabriel</t>
  </si>
  <si>
    <t>Souza</t>
  </si>
  <si>
    <t>jesusdavi-luiz@gmail.com</t>
  </si>
  <si>
    <t>Distrito Federal</t>
  </si>
  <si>
    <t>DF</t>
  </si>
  <si>
    <t>Lopes</t>
  </si>
  <si>
    <t>Praia de Oliveira</t>
  </si>
  <si>
    <t>Móveis</t>
  </si>
  <si>
    <t>RyanSantos</t>
  </si>
  <si>
    <t>Santa Catarina</t>
  </si>
  <si>
    <t>SC</t>
  </si>
  <si>
    <t>Silveira das Pedras</t>
  </si>
  <si>
    <t>Setor de Carvalho</t>
  </si>
  <si>
    <t>Entregue</t>
  </si>
  <si>
    <t>Pix</t>
  </si>
  <si>
    <t>MariaFernanda</t>
  </si>
  <si>
    <t>da-pazlarissa@ferreira.net</t>
  </si>
  <si>
    <t>410038-3625</t>
  </si>
  <si>
    <t>Paraíba</t>
  </si>
  <si>
    <t>PB</t>
  </si>
  <si>
    <t>Moura</t>
  </si>
  <si>
    <t>Viela Araújo</t>
  </si>
  <si>
    <t>GustavoBarbosa</t>
  </si>
  <si>
    <t>Sergipe</t>
  </si>
  <si>
    <t>SE</t>
  </si>
  <si>
    <t>Oliveira</t>
  </si>
  <si>
    <t>Pátio Monteiro</t>
  </si>
  <si>
    <t>Boa</t>
  </si>
  <si>
    <t>AnaSophia</t>
  </si>
  <si>
    <t>daLuz</t>
  </si>
  <si>
    <t>gabriela42@uol.com.br</t>
  </si>
  <si>
    <t>Goiás</t>
  </si>
  <si>
    <t>GO</t>
  </si>
  <si>
    <t>Mendes</t>
  </si>
  <si>
    <t>Praia Fogaça</t>
  </si>
  <si>
    <t>RaulAragão</t>
  </si>
  <si>
    <t>Conjunto Nathan Cunha</t>
  </si>
  <si>
    <t>Pendente</t>
  </si>
  <si>
    <t>Pago</t>
  </si>
  <si>
    <t>Sarah</t>
  </si>
  <si>
    <t>Nascimento</t>
  </si>
  <si>
    <t>augusto00@gmail.com</t>
  </si>
  <si>
    <t>Bahia</t>
  </si>
  <si>
    <t>BA</t>
  </si>
  <si>
    <t>Melo</t>
  </si>
  <si>
    <t>Jardim Maysa Farias</t>
  </si>
  <si>
    <t>LeandroRocha</t>
  </si>
  <si>
    <t>Mato Grosso do Sul</t>
  </si>
  <si>
    <t>MS</t>
  </si>
  <si>
    <t>da Cruz</t>
  </si>
  <si>
    <t>Área de Pinto</t>
  </si>
  <si>
    <t>Mariane</t>
  </si>
  <si>
    <t>Duarte</t>
  </si>
  <si>
    <t>ana-vitoriapeixoto@porto.net</t>
  </si>
  <si>
    <t>(061)0262-8196</t>
  </si>
  <si>
    <t>Paraná</t>
  </si>
  <si>
    <t>PR</t>
  </si>
  <si>
    <t>Ramos</t>
  </si>
  <si>
    <t>Sítio Felipe Dias</t>
  </si>
  <si>
    <t>Srta.MaitêPires</t>
  </si>
  <si>
    <t>Piauí</t>
  </si>
  <si>
    <t>PI</t>
  </si>
  <si>
    <t>Cunha</t>
  </si>
  <si>
    <t>Viaduto Jesus</t>
  </si>
  <si>
    <t>Enviado</t>
  </si>
  <si>
    <t>Atrasado</t>
  </si>
  <si>
    <t>Produtoerrado</t>
  </si>
  <si>
    <t>Leve</t>
  </si>
  <si>
    <t>Natália</t>
  </si>
  <si>
    <t>Peixoto</t>
  </si>
  <si>
    <t>lucas83@yahoo.com.br</t>
  </si>
  <si>
    <t>(061)63222390</t>
  </si>
  <si>
    <t>Amazonas</t>
  </si>
  <si>
    <t>AM</t>
  </si>
  <si>
    <t>Porto de Goiás</t>
  </si>
  <si>
    <t>Condomínio Farias</t>
  </si>
  <si>
    <t>MelissaJesus</t>
  </si>
  <si>
    <t>Pará</t>
  </si>
  <si>
    <t>PA</t>
  </si>
  <si>
    <t>Castro do Amparo</t>
  </si>
  <si>
    <t>Vereda Bruno Mendes</t>
  </si>
  <si>
    <t>Grave</t>
  </si>
  <si>
    <t>Clarice</t>
  </si>
  <si>
    <t>Gonçalves</t>
  </si>
  <si>
    <t>fferreira@vieira.com</t>
  </si>
  <si>
    <t>113853-9746</t>
  </si>
  <si>
    <t>Alagoas</t>
  </si>
  <si>
    <t>AL</t>
  </si>
  <si>
    <t>Peixoto da Serra</t>
  </si>
  <si>
    <t>Sítio Laís Cardoso</t>
  </si>
  <si>
    <t>KevinBarros</t>
  </si>
  <si>
    <t>Minas Gerais</t>
  </si>
  <si>
    <t>MG</t>
  </si>
  <si>
    <t>Barbosa</t>
  </si>
  <si>
    <t>Trevo Camila Nunes</t>
  </si>
  <si>
    <t>VitorHugo</t>
  </si>
  <si>
    <t>Pereira</t>
  </si>
  <si>
    <t>luanamendes@duarte.br</t>
  </si>
  <si>
    <t>0300-601-3792</t>
  </si>
  <si>
    <t>Barros de Costela</t>
  </si>
  <si>
    <t>Vereda de Almeida</t>
  </si>
  <si>
    <t>MaysaLima</t>
  </si>
  <si>
    <t>Moreira</t>
  </si>
  <si>
    <t>Chácara de Gomes</t>
  </si>
  <si>
    <t>Bryan</t>
  </si>
  <si>
    <t>Almeida</t>
  </si>
  <si>
    <t>wfreitas@araujo.com</t>
  </si>
  <si>
    <t>Rio Grande do Norte</t>
  </si>
  <si>
    <t>RN</t>
  </si>
  <si>
    <t>Moura de da Cunha</t>
  </si>
  <si>
    <t>Loteamento da Cruz</t>
  </si>
  <si>
    <t>YuriFernandes</t>
  </si>
  <si>
    <t>Roraima</t>
  </si>
  <si>
    <t>RR</t>
  </si>
  <si>
    <t>da Luz</t>
  </si>
  <si>
    <t>Área de Nunes</t>
  </si>
  <si>
    <t>Augusto</t>
  </si>
  <si>
    <t>Cavalcanti</t>
  </si>
  <si>
    <t>jteixeira@ig.com.br</t>
  </si>
  <si>
    <t>São Paulo</t>
  </si>
  <si>
    <t>SP</t>
  </si>
  <si>
    <t>Rodrigues da Praia</t>
  </si>
  <si>
    <t>Sítio de Teixeira</t>
  </si>
  <si>
    <t>Sra.LuizaRezende</t>
  </si>
  <si>
    <t>Porto da Serra</t>
  </si>
  <si>
    <t>Praia de Moura</t>
  </si>
  <si>
    <t>Clara</t>
  </si>
  <si>
    <t>dasNeves</t>
  </si>
  <si>
    <t>carolina69@uol.com.br</t>
  </si>
  <si>
    <t>(051)45342632</t>
  </si>
  <si>
    <t>da Mata</t>
  </si>
  <si>
    <t>Vale Farias</t>
  </si>
  <si>
    <t>Srta.LorenaSouza</t>
  </si>
  <si>
    <t>Acre</t>
  </si>
  <si>
    <t>AC</t>
  </si>
  <si>
    <t>Rezende</t>
  </si>
  <si>
    <t>Travessa de Cunha</t>
  </si>
  <si>
    <t>Alícia</t>
  </si>
  <si>
    <t>Lima</t>
  </si>
  <si>
    <t>dporto@araujo.com</t>
  </si>
  <si>
    <t>617925-2312</t>
  </si>
  <si>
    <t>Moreira da Serra</t>
  </si>
  <si>
    <t>Viaduto de Novaes</t>
  </si>
  <si>
    <t>BenícioAragão</t>
  </si>
  <si>
    <t>Campos de Castro</t>
  </si>
  <si>
    <t>Via Alana Pinto</t>
  </si>
  <si>
    <t>Luiza</t>
  </si>
  <si>
    <t>thiagomoraes@ig.com.br</t>
  </si>
  <si>
    <t>da Mota</t>
  </si>
  <si>
    <t>Vereda de da Cruz</t>
  </si>
  <si>
    <t>AlexiadaCosta</t>
  </si>
  <si>
    <t>Estrada Nogueira</t>
  </si>
  <si>
    <t>Castro</t>
  </si>
  <si>
    <t>carolina55@yahoo.com.br</t>
  </si>
  <si>
    <t>810721-9211</t>
  </si>
  <si>
    <t>Azevedo</t>
  </si>
  <si>
    <t>Pátio de Correia</t>
  </si>
  <si>
    <t>FranciscoOliveira</t>
  </si>
  <si>
    <t>Freitas</t>
  </si>
  <si>
    <t>Fazenda da Luz</t>
  </si>
  <si>
    <t>Atraso</t>
  </si>
  <si>
    <t>Moderado</t>
  </si>
  <si>
    <t>Thomas</t>
  </si>
  <si>
    <t>ana-livia56@sales.org</t>
  </si>
  <si>
    <t>410977-0872</t>
  </si>
  <si>
    <t>da Conceição da Serra</t>
  </si>
  <si>
    <t>Via Moraes</t>
  </si>
  <si>
    <t>IsadoraMoraes</t>
  </si>
  <si>
    <t>Almeida de da Luz</t>
  </si>
  <si>
    <t>Praia Mirella da Costa</t>
  </si>
  <si>
    <t>Joaquim</t>
  </si>
  <si>
    <t>carvalhodiego@goncalves.br</t>
  </si>
  <si>
    <t>(011)6443-0177</t>
  </si>
  <si>
    <t>Maranhão</t>
  </si>
  <si>
    <t>MA</t>
  </si>
  <si>
    <t>Rezende de da Costa</t>
  </si>
  <si>
    <t>Estrada de Aragão</t>
  </si>
  <si>
    <t>AliceViana</t>
  </si>
  <si>
    <t>Ribeiro das Flores</t>
  </si>
  <si>
    <t>Sítio Ryan Costela</t>
  </si>
  <si>
    <t>Luana</t>
  </si>
  <si>
    <t>Aragão</t>
  </si>
  <si>
    <t>kevinviana@yahoo.com.br</t>
  </si>
  <si>
    <t>218775-1650</t>
  </si>
  <si>
    <t>Martins do Galho</t>
  </si>
  <si>
    <t>Praia Maria Cecília da Rosa</t>
  </si>
  <si>
    <t>Eletrônicos</t>
  </si>
  <si>
    <t>AliceCosta</t>
  </si>
  <si>
    <t>Gustavo</t>
  </si>
  <si>
    <t>Monteiro</t>
  </si>
  <si>
    <t>da-cruzlucas@araujo.net</t>
  </si>
  <si>
    <t>da Rocha do Sul</t>
  </si>
  <si>
    <t>Esplanada de Viana</t>
  </si>
  <si>
    <t>DaviLuccaFreitas</t>
  </si>
  <si>
    <t>Campos de Souza</t>
  </si>
  <si>
    <t>Lagoa Costa</t>
  </si>
  <si>
    <t>Sim</t>
  </si>
  <si>
    <t>Otávio</t>
  </si>
  <si>
    <t>daPaz</t>
  </si>
  <si>
    <t>diasisabel@almeida.org</t>
  </si>
  <si>
    <t>(011)4455-8227</t>
  </si>
  <si>
    <t>Praça Araújo</t>
  </si>
  <si>
    <t>EduardaTeixeira</t>
  </si>
  <si>
    <t>Araújo</t>
  </si>
  <si>
    <t>Trevo de Araújo</t>
  </si>
  <si>
    <t>Lucas</t>
  </si>
  <si>
    <t>da-pazguilherme@bol.com.br</t>
  </si>
  <si>
    <t>(011)06585117</t>
  </si>
  <si>
    <t>TheodaCruz</t>
  </si>
  <si>
    <t>Farias</t>
  </si>
  <si>
    <t>Passarela Luiz Otávio Santos</t>
  </si>
  <si>
    <t>Defeito</t>
  </si>
  <si>
    <t>Laís</t>
  </si>
  <si>
    <t>silvalaura@teixeira.com</t>
  </si>
  <si>
    <t>(061)93750725</t>
  </si>
  <si>
    <t>Pernambuco</t>
  </si>
  <si>
    <t>PE</t>
  </si>
  <si>
    <t>Fernandes de Ramos</t>
  </si>
  <si>
    <t>Favela de Correia</t>
  </si>
  <si>
    <t>AndréCaldeira</t>
  </si>
  <si>
    <t>das Neves Alegre</t>
  </si>
  <si>
    <t>Trecho João Miguel Cavalcanti</t>
  </si>
  <si>
    <t>Caldeira</t>
  </si>
  <si>
    <t>silveirabruno@gmail.com</t>
  </si>
  <si>
    <t>(071)1442-1963</t>
  </si>
  <si>
    <t>Barros Alegre</t>
  </si>
  <si>
    <t>Área Isis da Costa</t>
  </si>
  <si>
    <t>LuizaMonteiro</t>
  </si>
  <si>
    <t>Nascimento do Galho</t>
  </si>
  <si>
    <t>Estrada Heitor Barros</t>
  </si>
  <si>
    <t>Rafaela</t>
  </si>
  <si>
    <t>Campos</t>
  </si>
  <si>
    <t>pietro64@hotmail.com</t>
  </si>
  <si>
    <t>(084)9472-6992</t>
  </si>
  <si>
    <t>Novaes</t>
  </si>
  <si>
    <t>Setor Erick Moraes</t>
  </si>
  <si>
    <t>JoãoMiguelFreitas</t>
  </si>
  <si>
    <t>Viela Rocha</t>
  </si>
  <si>
    <t>Martins</t>
  </si>
  <si>
    <t>ana-laura86@pereira.com</t>
  </si>
  <si>
    <t>849184-1507</t>
  </si>
  <si>
    <t>Mendes das Pedras</t>
  </si>
  <si>
    <t>Via Pietra Nogueira</t>
  </si>
  <si>
    <t>CamilaNascimento</t>
  </si>
  <si>
    <t>Amapá</t>
  </si>
  <si>
    <t>AP</t>
  </si>
  <si>
    <t>Danilo</t>
  </si>
  <si>
    <t>cunhapietro@uol.com.br</t>
  </si>
  <si>
    <t>(011)43334449</t>
  </si>
  <si>
    <t>Esplanada Breno Freitas</t>
  </si>
  <si>
    <t>DaviLuizCastro</t>
  </si>
  <si>
    <t>Novaes de Oliveira</t>
  </si>
  <si>
    <t>Viaduto Pietra Sales</t>
  </si>
  <si>
    <t>JoãoGuilherme</t>
  </si>
  <si>
    <t>igorda-paz@teixeira.com</t>
  </si>
  <si>
    <t>845479-2457</t>
  </si>
  <si>
    <t>Passarela Nunes</t>
  </si>
  <si>
    <t>AndréNovaes</t>
  </si>
  <si>
    <t>Gomes de Nascimento</t>
  </si>
  <si>
    <t>Rodovia Castro</t>
  </si>
  <si>
    <t>Mariana</t>
  </si>
  <si>
    <t>Pinto</t>
  </si>
  <si>
    <t>amartins@moura.net</t>
  </si>
  <si>
    <t>Cunha dos Dourados</t>
  </si>
  <si>
    <t>Praça Maria Eduarda das Neves</t>
  </si>
  <si>
    <t>MariaSophiaCardoso</t>
  </si>
  <si>
    <t>Rondônia</t>
  </si>
  <si>
    <t>RO</t>
  </si>
  <si>
    <t>Vila Thiago Peixoto</t>
  </si>
  <si>
    <t>Isaac</t>
  </si>
  <si>
    <t>gmoura@hotmail.com</t>
  </si>
  <si>
    <t>0900-626-6599</t>
  </si>
  <si>
    <t>Gomes Alegre</t>
  </si>
  <si>
    <t>Chácara da Rosa</t>
  </si>
  <si>
    <t>NoahAragão</t>
  </si>
  <si>
    <t>Mendes de da Luz</t>
  </si>
  <si>
    <t>Loteamento da Cunha</t>
  </si>
  <si>
    <t>LuizFelipe</t>
  </si>
  <si>
    <t>joaoaragao@gmail.com</t>
  </si>
  <si>
    <t>(081)0063-5072</t>
  </si>
  <si>
    <t>Freitas Paulista</t>
  </si>
  <si>
    <t>Parque Rafaela da Rocha</t>
  </si>
  <si>
    <t>Srta.MarianeLima</t>
  </si>
  <si>
    <t>Jesus da Serra</t>
  </si>
  <si>
    <t>Passarela de Silveira</t>
  </si>
  <si>
    <t>Luigi</t>
  </si>
  <si>
    <t>Fernandes</t>
  </si>
  <si>
    <t>lucas36@yahoo.com.br</t>
  </si>
  <si>
    <t>Espírito Santo</t>
  </si>
  <si>
    <t>ES</t>
  </si>
  <si>
    <t>Trecho Pietro da Rosa</t>
  </si>
  <si>
    <t>Srta.EmanuellydaMata</t>
  </si>
  <si>
    <t>das Neves de Porto</t>
  </si>
  <si>
    <t>Chácara Alexia Rezende</t>
  </si>
  <si>
    <t>ceciliafarias@uol.com.br</t>
  </si>
  <si>
    <t>(021)93074513</t>
  </si>
  <si>
    <t>Farias das Flores</t>
  </si>
  <si>
    <t>Alameda de Vieira</t>
  </si>
  <si>
    <t>Srta.NatáliaBarros</t>
  </si>
  <si>
    <t>Gonçalves da Prata</t>
  </si>
  <si>
    <t>Setor da Conceição</t>
  </si>
  <si>
    <t>Leandro</t>
  </si>
  <si>
    <t>salesjoao-felipe@hotmail.com</t>
  </si>
  <si>
    <t>(021)71140004</t>
  </si>
  <si>
    <t>Ceará</t>
  </si>
  <si>
    <t>CE</t>
  </si>
  <si>
    <t>Carvalho</t>
  </si>
  <si>
    <t>Via de Gomes</t>
  </si>
  <si>
    <t>ThomasCampos</t>
  </si>
  <si>
    <t>Almeida Grande</t>
  </si>
  <si>
    <t>Trecho Rafael Martins</t>
  </si>
  <si>
    <t>MariaVitória</t>
  </si>
  <si>
    <t>omonteiro@gomes.br</t>
  </si>
  <si>
    <t>(081)2006-9877</t>
  </si>
  <si>
    <t>Recanto de da Costa</t>
  </si>
  <si>
    <t>CarlosEduardoMartins</t>
  </si>
  <si>
    <t>da Conceição</t>
  </si>
  <si>
    <t>Campo Raul Barros</t>
  </si>
  <si>
    <t>Francisco</t>
  </si>
  <si>
    <t>daCunha</t>
  </si>
  <si>
    <t>pintomarcela@uol.com.br</t>
  </si>
  <si>
    <t>(051)65019185</t>
  </si>
  <si>
    <t>Viela de Cardoso</t>
  </si>
  <si>
    <t>Srta.IsabellaViana</t>
  </si>
  <si>
    <t>MariaClara</t>
  </si>
  <si>
    <t>leandronogueira@yahoo.com.br</t>
  </si>
  <si>
    <t>(081)63319813</t>
  </si>
  <si>
    <t>Vale Nunes</t>
  </si>
  <si>
    <t>ClaraAragão</t>
  </si>
  <si>
    <t>Ramos da Serra</t>
  </si>
  <si>
    <t>Fazenda Novaes</t>
  </si>
  <si>
    <t>Maitê</t>
  </si>
  <si>
    <t>moreiraeduardo@pereira.br</t>
  </si>
  <si>
    <t>(011)33417916</t>
  </si>
  <si>
    <t>Parque de Novaes</t>
  </si>
  <si>
    <t>CarolineCaldeira</t>
  </si>
  <si>
    <t>Vila de Araújo</t>
  </si>
  <si>
    <t>Jesus</t>
  </si>
  <si>
    <t>lopesjuliana@hotmail.com</t>
  </si>
  <si>
    <t>Ladeira da Mota</t>
  </si>
  <si>
    <t>Dr.EduardoCardoso</t>
  </si>
  <si>
    <t>Pátio Jesus</t>
  </si>
  <si>
    <t>thalescavalcanti@bol.com.br</t>
  </si>
  <si>
    <t>(061)3233-7678</t>
  </si>
  <si>
    <t>Rio de Janeiro</t>
  </si>
  <si>
    <t>RJ</t>
  </si>
  <si>
    <t>LeonardoCampos</t>
  </si>
  <si>
    <t>Monteiro do Galho</t>
  </si>
  <si>
    <t>Favela Francisco da Luz</t>
  </si>
  <si>
    <t>Catarina</t>
  </si>
  <si>
    <t>Rodrigues</t>
  </si>
  <si>
    <t>maria-sophiabarros@mendes.br</t>
  </si>
  <si>
    <t>(011)9155-8044</t>
  </si>
  <si>
    <t>da Mota do Norte</t>
  </si>
  <si>
    <t>Largo Duarte</t>
  </si>
  <si>
    <t>CecíliaCorreia</t>
  </si>
  <si>
    <t>da Costa</t>
  </si>
  <si>
    <t>Fazenda de Campos</t>
  </si>
  <si>
    <t>Nicole</t>
  </si>
  <si>
    <t>eloahpeixoto@gomes.org</t>
  </si>
  <si>
    <t>(021)33254050</t>
  </si>
  <si>
    <t>Rua Alana Oliveira</t>
  </si>
  <si>
    <t>Dr.CaioGomes</t>
  </si>
  <si>
    <t>Cardoso de Nascimento</t>
  </si>
  <si>
    <t>Colônia Ana Beatriz Ferreira</t>
  </si>
  <si>
    <t>Paulo</t>
  </si>
  <si>
    <t>ana-carolina91@ig.com.br</t>
  </si>
  <si>
    <t>(081)4531-2411</t>
  </si>
  <si>
    <t>Rio Grande do Sul</t>
  </si>
  <si>
    <t>RS</t>
  </si>
  <si>
    <t>Feira Gustavo Pinto</t>
  </si>
  <si>
    <t>Dr.PedroMiguelCaldeira</t>
  </si>
  <si>
    <t>Lago Dias</t>
  </si>
  <si>
    <t>isadora86@yahoo.com.br</t>
  </si>
  <si>
    <t>(011)1912-8297</t>
  </si>
  <si>
    <t>LuizFernandodaCruz</t>
  </si>
  <si>
    <t>Cardoso Verde</t>
  </si>
  <si>
    <t>Feira de Cavalcanti</t>
  </si>
  <si>
    <t>JoãoFelipe</t>
  </si>
  <si>
    <t>matheusmoura@costa.br</t>
  </si>
  <si>
    <t>(071)24855033</t>
  </si>
  <si>
    <t>Gomes</t>
  </si>
  <si>
    <t>Largo de da Luz</t>
  </si>
  <si>
    <t>SophieCampos</t>
  </si>
  <si>
    <t>Renan</t>
  </si>
  <si>
    <t>Teixeira</t>
  </si>
  <si>
    <t>gustavorodrigues@da.com</t>
  </si>
  <si>
    <t>(061)63056507</t>
  </si>
  <si>
    <t>Jardim Cauê Araújo</t>
  </si>
  <si>
    <t>EmanuellydaRocha</t>
  </si>
  <si>
    <t>Favela Lima</t>
  </si>
  <si>
    <t>Emanuelly</t>
  </si>
  <si>
    <t>Nunes</t>
  </si>
  <si>
    <t>bryan23@bol.com.br</t>
  </si>
  <si>
    <t>Porto das Pedras</t>
  </si>
  <si>
    <t>Parque Bruna Pires</t>
  </si>
  <si>
    <t>IsabellydaRosa</t>
  </si>
  <si>
    <t>Vila de Nunes</t>
  </si>
  <si>
    <t>Davi</t>
  </si>
  <si>
    <t>luiz-henriquemelo@ig.com.br</t>
  </si>
  <si>
    <t>(011)4928-4442</t>
  </si>
  <si>
    <t>Melo das Pedras</t>
  </si>
  <si>
    <t>Favela Emilly Correia</t>
  </si>
  <si>
    <t>CauêSales</t>
  </si>
  <si>
    <t>Parque Gonçalves</t>
  </si>
  <si>
    <t>JoãoLucas</t>
  </si>
  <si>
    <t>eduardo19@bol.com.br</t>
  </si>
  <si>
    <t>(051)25721722</t>
  </si>
  <si>
    <t>da Costa das Flores</t>
  </si>
  <si>
    <t>Trecho de Moraes</t>
  </si>
  <si>
    <t>Sr.FelipeFarias</t>
  </si>
  <si>
    <t>Rua Luiz Otávio Farias</t>
  </si>
  <si>
    <t>Isabelly</t>
  </si>
  <si>
    <t>carlos-eduardo24@uol.com.br</t>
  </si>
  <si>
    <t>Sales do Norte</t>
  </si>
  <si>
    <t>Vila Melo</t>
  </si>
  <si>
    <t>RebecaMoreira</t>
  </si>
  <si>
    <t>Cardoso de da Mota</t>
  </si>
  <si>
    <t>Passarela Samuel Moraes</t>
  </si>
  <si>
    <t>João</t>
  </si>
  <si>
    <t>augustogomes@uol.com.br</t>
  </si>
  <si>
    <t>Ferreira do Norte</t>
  </si>
  <si>
    <t>Aeroporto Luiz Gustavo Oliveira</t>
  </si>
  <si>
    <t>EnricodaMota</t>
  </si>
  <si>
    <t>Martins da Serra</t>
  </si>
  <si>
    <t>Avenida Ian Souza</t>
  </si>
  <si>
    <t>maysa11@yahoo.com.br</t>
  </si>
  <si>
    <t>(021)2533-5723</t>
  </si>
  <si>
    <t>Colônia de Correia</t>
  </si>
  <si>
    <t>Dr.JoãoMigueldaMata</t>
  </si>
  <si>
    <t>Silveira</t>
  </si>
  <si>
    <t>Loteamento Juan Fogaça</t>
  </si>
  <si>
    <t>Ferreira</t>
  </si>
  <si>
    <t>da-cunhaalicia@cavalcanti.com</t>
  </si>
  <si>
    <t>Vieira</t>
  </si>
  <si>
    <t>Largo Lima</t>
  </si>
  <si>
    <t>Sra.KamillydaRocha</t>
  </si>
  <si>
    <t>Santos de Costa</t>
  </si>
  <si>
    <t>Jardim Nogueira</t>
  </si>
  <si>
    <t>Vitor</t>
  </si>
  <si>
    <t>vsales@gmail.com</t>
  </si>
  <si>
    <t>(071)6417-0837</t>
  </si>
  <si>
    <t>Setor Julia Teixeira</t>
  </si>
  <si>
    <t>Srta.IsadoraMendes</t>
  </si>
  <si>
    <t>Lima de da Cruz</t>
  </si>
  <si>
    <t>Travessa Gomes</t>
  </si>
  <si>
    <t>Lívia</t>
  </si>
  <si>
    <t>yagorezende@hotmail.com</t>
  </si>
  <si>
    <t>(051)59424661</t>
  </si>
  <si>
    <t>Via Sofia Viana</t>
  </si>
  <si>
    <t>MatheusFogaça</t>
  </si>
  <si>
    <t>Sítio Carvalho</t>
  </si>
  <si>
    <t>Ana</t>
  </si>
  <si>
    <t>xdias@da.org</t>
  </si>
  <si>
    <t>114876-2669</t>
  </si>
  <si>
    <t>Silveira de Goiás</t>
  </si>
  <si>
    <t>Praia de da Mota</t>
  </si>
  <si>
    <t>GabriellyNovaes</t>
  </si>
  <si>
    <t>Chácara de Ferreira</t>
  </si>
  <si>
    <t>Eloah</t>
  </si>
  <si>
    <t>daCosta</t>
  </si>
  <si>
    <t>yuri05@bol.com.br</t>
  </si>
  <si>
    <t>(051)45489889</t>
  </si>
  <si>
    <t>Passarela Luiza Farias</t>
  </si>
  <si>
    <t>JoãoViana</t>
  </si>
  <si>
    <t>Moraes</t>
  </si>
  <si>
    <t>Distrito Lívia Oliveira</t>
  </si>
  <si>
    <t>LuizOtávio</t>
  </si>
  <si>
    <t>felipeda-cruz@hotmail.com</t>
  </si>
  <si>
    <t>412634-6263</t>
  </si>
  <si>
    <t>Setor Eduardo Nogueira</t>
  </si>
  <si>
    <t>MaysaNogueira</t>
  </si>
  <si>
    <t>Quadra Ana Sophia da Cunha</t>
  </si>
  <si>
    <t>Lara</t>
  </si>
  <si>
    <t>Sales</t>
  </si>
  <si>
    <t>mrodrigues@moura.com</t>
  </si>
  <si>
    <t>416776-7660</t>
  </si>
  <si>
    <t>Rocha</t>
  </si>
  <si>
    <t>Recanto Gonçalves</t>
  </si>
  <si>
    <t>Dra.AnaCarolinaMoreira</t>
  </si>
  <si>
    <t>Vale Viana</t>
  </si>
  <si>
    <t>Vicente</t>
  </si>
  <si>
    <t>vicentesales@ig.com.br</t>
  </si>
  <si>
    <t>0500-281-2151</t>
  </si>
  <si>
    <t>da Mota do Sul</t>
  </si>
  <si>
    <t>Via de Correia</t>
  </si>
  <si>
    <t>TheoCostela</t>
  </si>
  <si>
    <t>Lopes das Pedras</t>
  </si>
  <si>
    <t>Área de Aragão</t>
  </si>
  <si>
    <t>MariaJulia</t>
  </si>
  <si>
    <t>fferreira@gmail.com</t>
  </si>
  <si>
    <t>319223-0301</t>
  </si>
  <si>
    <t>Ferreira das Pedras</t>
  </si>
  <si>
    <t>Viela Alexandre da Conceição</t>
  </si>
  <si>
    <t>JoanaCastro</t>
  </si>
  <si>
    <t>MariaSophia</t>
  </si>
  <si>
    <t>aragaomelissa@gmail.com</t>
  </si>
  <si>
    <t>112161-0539</t>
  </si>
  <si>
    <t>Vila de Rodrigues</t>
  </si>
  <si>
    <t>LuizHenriqueLima</t>
  </si>
  <si>
    <t>Silva do Oeste</t>
  </si>
  <si>
    <t>Trevo Luiz Felipe Moura</t>
  </si>
  <si>
    <t>AnaLívia</t>
  </si>
  <si>
    <t>caioda-conceicao@goncalves.br</t>
  </si>
  <si>
    <t>Campo de Lopes</t>
  </si>
  <si>
    <t>AugustoGonçalves</t>
  </si>
  <si>
    <t>Barros das Pedras</t>
  </si>
  <si>
    <t>Área de Correia</t>
  </si>
  <si>
    <t>Gabrielly</t>
  </si>
  <si>
    <t>daMata</t>
  </si>
  <si>
    <t>jnovaes@gmail.com</t>
  </si>
  <si>
    <t>Sra.MarcelaSantos</t>
  </si>
  <si>
    <t>Ribeiro de da Mota</t>
  </si>
  <si>
    <t>Conjunto Natália da Cunha</t>
  </si>
  <si>
    <t>Gabriela</t>
  </si>
  <si>
    <t>cavalcantihelena@cardoso.com</t>
  </si>
  <si>
    <t>Loteamento de Campos</t>
  </si>
  <si>
    <t>MariaCecíliaFerreira</t>
  </si>
  <si>
    <t>Viaduto Alícia Barros</t>
  </si>
  <si>
    <t>rezendeyago@pires.com</t>
  </si>
  <si>
    <t>714336-8521</t>
  </si>
  <si>
    <t>Lima Paulista</t>
  </si>
  <si>
    <t>Lagoa Enzo Gabriel Nascimento</t>
  </si>
  <si>
    <t>AnaSophiadasNeves</t>
  </si>
  <si>
    <t>Araújo dos Dourados</t>
  </si>
  <si>
    <t>Morro de Ribeiro</t>
  </si>
  <si>
    <t>Lucca</t>
  </si>
  <si>
    <t>maria-sophiada-cruz@gmail.com</t>
  </si>
  <si>
    <t>(041)78577948</t>
  </si>
  <si>
    <t>Condomínio de Costa</t>
  </si>
  <si>
    <t>Sr.LuizFernandoCampos</t>
  </si>
  <si>
    <t>Santos da Serra</t>
  </si>
  <si>
    <t>Sítio Kaique Pinto</t>
  </si>
  <si>
    <t>Alexandre</t>
  </si>
  <si>
    <t>cavalcantisophie@freitas.com</t>
  </si>
  <si>
    <t>da Cruz de Almeida</t>
  </si>
  <si>
    <t>Viela Anthony da Rocha</t>
  </si>
  <si>
    <t>KevinMonteiro</t>
  </si>
  <si>
    <t>Núcleo de Correia</t>
  </si>
  <si>
    <t>Daniel</t>
  </si>
  <si>
    <t>emilly29@nogueira.br</t>
  </si>
  <si>
    <t>(061)2235-1280</t>
  </si>
  <si>
    <t>Rezende do Campo</t>
  </si>
  <si>
    <t>Lago de Pires</t>
  </si>
  <si>
    <t>TheoMoreira</t>
  </si>
  <si>
    <t>Vereda Cardoso</t>
  </si>
  <si>
    <t>MarcosVinicius</t>
  </si>
  <si>
    <t>Porto</t>
  </si>
  <si>
    <t>oda-costa@yahoo.com.br</t>
  </si>
  <si>
    <t>(084)6406-7956</t>
  </si>
  <si>
    <t>da Cunha do Galho</t>
  </si>
  <si>
    <t>Estação Mendes</t>
  </si>
  <si>
    <t>VitorGabrielBarros</t>
  </si>
  <si>
    <t>Área Freitas</t>
  </si>
  <si>
    <t>rda-luz@azevedo.net</t>
  </si>
  <si>
    <t>(031)0185-3966</t>
  </si>
  <si>
    <t>Vale de Cunha</t>
  </si>
  <si>
    <t>YuriGomes</t>
  </si>
  <si>
    <t>Rocha Verde</t>
  </si>
  <si>
    <t>Sítio de Azevedo</t>
  </si>
  <si>
    <t>Viana</t>
  </si>
  <si>
    <t>julianapires@gmail.com</t>
  </si>
  <si>
    <t>213747-3852</t>
  </si>
  <si>
    <t>AugustoMonteiro</t>
  </si>
  <si>
    <t>Lago Pinto</t>
  </si>
  <si>
    <t>Joana</t>
  </si>
  <si>
    <t>Alves</t>
  </si>
  <si>
    <t>frezende@ramos.com</t>
  </si>
  <si>
    <t>Souza do Amparo</t>
  </si>
  <si>
    <t>Trevo André Nascimento</t>
  </si>
  <si>
    <t>AliceNogueira</t>
  </si>
  <si>
    <t>Trecho Mariana da Rosa</t>
  </si>
  <si>
    <t>Valentina</t>
  </si>
  <si>
    <t>brunonogueira@uol.com.br</t>
  </si>
  <si>
    <t>Travessa Sales</t>
  </si>
  <si>
    <t>JoãoFerreira</t>
  </si>
  <si>
    <t>Cavalcanti Alegre</t>
  </si>
  <si>
    <t>Alameda Otávio Santos</t>
  </si>
  <si>
    <t>Marcela</t>
  </si>
  <si>
    <t>ffogaca@cardoso.com</t>
  </si>
  <si>
    <t>(084)5391-3391</t>
  </si>
  <si>
    <t>Parque de Silveira</t>
  </si>
  <si>
    <t>MariaClaraCunha</t>
  </si>
  <si>
    <t>Freitas da Prata</t>
  </si>
  <si>
    <t>Ladeira Erick Barbosa</t>
  </si>
  <si>
    <t>anunes@das.com</t>
  </si>
  <si>
    <t>(081)1037-2658</t>
  </si>
  <si>
    <t>Dias</t>
  </si>
  <si>
    <t>Estação de Moraes</t>
  </si>
  <si>
    <t>KevindaPaz</t>
  </si>
  <si>
    <t>Nascimento do Amparo</t>
  </si>
  <si>
    <t>Parque de Jesus</t>
  </si>
  <si>
    <t>Sabrina</t>
  </si>
  <si>
    <t>nathanaragao@uol.com.br</t>
  </si>
  <si>
    <t>112227-0981</t>
  </si>
  <si>
    <t>LaraCampos</t>
  </si>
  <si>
    <t>da Mota das Flores</t>
  </si>
  <si>
    <t>Recanto Nogueira</t>
  </si>
  <si>
    <t>Noah</t>
  </si>
  <si>
    <t>joaquim82@da.com</t>
  </si>
  <si>
    <t>616724-9565</t>
  </si>
  <si>
    <t>Lagoa Campos</t>
  </si>
  <si>
    <t>VicenteRibeiro</t>
  </si>
  <si>
    <t>Rocha do Sul</t>
  </si>
  <si>
    <t>Trevo de da Rocha</t>
  </si>
  <si>
    <t>MariaAlice</t>
  </si>
  <si>
    <t>silvalais@gmail.com</t>
  </si>
  <si>
    <t>(051)1354-1086</t>
  </si>
  <si>
    <t>Souza de Cunha</t>
  </si>
  <si>
    <t>Vale Emanuel Carvalho</t>
  </si>
  <si>
    <t>LuizMiguelCaldeira</t>
  </si>
  <si>
    <t>Murilo</t>
  </si>
  <si>
    <t>sophie95@yahoo.com.br</t>
  </si>
  <si>
    <t>0300-713-3392</t>
  </si>
  <si>
    <t>Aeroporto Barros</t>
  </si>
  <si>
    <t>BryanMoreira</t>
  </si>
  <si>
    <t>Costela</t>
  </si>
  <si>
    <t>julianarodrigues@bol.com.br</t>
  </si>
  <si>
    <t>(051)1697-4892</t>
  </si>
  <si>
    <t>Carvalho de Minas</t>
  </si>
  <si>
    <t>Travessa Marcos Vinicius Fogaça</t>
  </si>
  <si>
    <t>JoãoLucasPereira</t>
  </si>
  <si>
    <t>Via da Conceição</t>
  </si>
  <si>
    <t>Caio</t>
  </si>
  <si>
    <t>Pires</t>
  </si>
  <si>
    <t>thomas39@farias.br</t>
  </si>
  <si>
    <t>Vereda Pedro Miguel Teixeira</t>
  </si>
  <si>
    <t>ClaraRodrigues</t>
  </si>
  <si>
    <t>Viela Cecília Moreira</t>
  </si>
  <si>
    <t>Vinicius</t>
  </si>
  <si>
    <t>vitor08@porto.com</t>
  </si>
  <si>
    <t>(084)39525375</t>
  </si>
  <si>
    <t>Recanto Aragão</t>
  </si>
  <si>
    <t>JoãoFelipeCavalcanti</t>
  </si>
  <si>
    <t>Campo Monteiro</t>
  </si>
  <si>
    <t>Lorena</t>
  </si>
  <si>
    <t>Silva</t>
  </si>
  <si>
    <t>renan12@porto.br</t>
  </si>
  <si>
    <t>Nascimento das Pedras</t>
  </si>
  <si>
    <t>Lago Pedro da Rosa</t>
  </si>
  <si>
    <t>MiguelRocha</t>
  </si>
  <si>
    <t>Melo do Galho</t>
  </si>
  <si>
    <t>Lagoa de Freitas</t>
  </si>
  <si>
    <t>juliaaragao@ig.com.br</t>
  </si>
  <si>
    <t>(011)02414782</t>
  </si>
  <si>
    <t>GabrielCardoso</t>
  </si>
  <si>
    <t>Chácara Luiz Otávio da Rosa</t>
  </si>
  <si>
    <t>AnaLuiza</t>
  </si>
  <si>
    <t>ucaldeira@teixeira.net</t>
  </si>
  <si>
    <t>212099-4975</t>
  </si>
  <si>
    <t>Rua Mariana Rodrigues</t>
  </si>
  <si>
    <t>MilenaFernandes</t>
  </si>
  <si>
    <t>Lopes de Carvalho</t>
  </si>
  <si>
    <t>Ladeira Silveira</t>
  </si>
  <si>
    <t>daMota</t>
  </si>
  <si>
    <t>da-cruzlavinia@gmail.com</t>
  </si>
  <si>
    <t>843607-8639</t>
  </si>
  <si>
    <t>Fernandes de Rocha</t>
  </si>
  <si>
    <t>Favela da Cunha</t>
  </si>
  <si>
    <t>FernandoCostela</t>
  </si>
  <si>
    <t>da Rocha</t>
  </si>
  <si>
    <t>Travessa de Azevedo</t>
  </si>
  <si>
    <t>costaguilherme@hotmail.com</t>
  </si>
  <si>
    <t>Caldeira das Flores</t>
  </si>
  <si>
    <t>Trevo Fernandes</t>
  </si>
  <si>
    <t>Dr.BenícioPereira</t>
  </si>
  <si>
    <t>Azevedo da Mata</t>
  </si>
  <si>
    <t>Núcleo Pedro Martins</t>
  </si>
  <si>
    <t>zda-mata@gmail.com</t>
  </si>
  <si>
    <t>(011)0143-4137</t>
  </si>
  <si>
    <t>Vila de Costela</t>
  </si>
  <si>
    <t>BrunoVieira</t>
  </si>
  <si>
    <t>Fogaça de Minas</t>
  </si>
  <si>
    <t>Trecho Cardoso</t>
  </si>
  <si>
    <t>Rodrigo</t>
  </si>
  <si>
    <t>limaisaac@ig.com.br</t>
  </si>
  <si>
    <t>(041)87344125</t>
  </si>
  <si>
    <t>Sítio Bryan Nogueira</t>
  </si>
  <si>
    <t>RafaelAraújo</t>
  </si>
  <si>
    <t>da Rosa</t>
  </si>
  <si>
    <t>Viaduto de Viana</t>
  </si>
  <si>
    <t>Thiago</t>
  </si>
  <si>
    <t>Santos</t>
  </si>
  <si>
    <t>lda-mata@silveira.com</t>
  </si>
  <si>
    <t>Avenida de Fogaça</t>
  </si>
  <si>
    <t>Srta.LauraJesus</t>
  </si>
  <si>
    <t>Núcleo de Souza</t>
  </si>
  <si>
    <t>Kamilly</t>
  </si>
  <si>
    <t>monteiroana@fernandes.net</t>
  </si>
  <si>
    <t>Via da Luz</t>
  </si>
  <si>
    <t>Dra.MelissaFreitas</t>
  </si>
  <si>
    <t>da Cunha de Minas</t>
  </si>
  <si>
    <t>Rua Júlia Cavalcanti</t>
  </si>
  <si>
    <t>GustavoHenrique</t>
  </si>
  <si>
    <t>Nogueira</t>
  </si>
  <si>
    <t>vianathomas@freitas.br</t>
  </si>
  <si>
    <t>113176-1110</t>
  </si>
  <si>
    <t>PauloRamos</t>
  </si>
  <si>
    <t>Loteamento de Moreira</t>
  </si>
  <si>
    <t>Amanda</t>
  </si>
  <si>
    <t>noah15@novaes.br</t>
  </si>
  <si>
    <t>Ferreira Verde</t>
  </si>
  <si>
    <t>Rodovia Maitê Sales</t>
  </si>
  <si>
    <t>PedroHenriqueCastro</t>
  </si>
  <si>
    <t>da Cunha</t>
  </si>
  <si>
    <t>Ladeira de Rocha</t>
  </si>
  <si>
    <t>AnaVitória</t>
  </si>
  <si>
    <t>uporto@yahoo.com.br</t>
  </si>
  <si>
    <t>712956-2654</t>
  </si>
  <si>
    <t>Dr.GuilhermedaRosa</t>
  </si>
  <si>
    <t>da Paz</t>
  </si>
  <si>
    <t>Condomínio de Viana</t>
  </si>
  <si>
    <t>Sophie</t>
  </si>
  <si>
    <t>isabellyvieira@aragao.com</t>
  </si>
  <si>
    <t>840787-4576</t>
  </si>
  <si>
    <t>Correia</t>
  </si>
  <si>
    <t>Trevo Vitória Cunha</t>
  </si>
  <si>
    <t>Dr.AntônioMoreira</t>
  </si>
  <si>
    <t>glima@hotmail.com</t>
  </si>
  <si>
    <t>Aeroporto Isabella Sales</t>
  </si>
  <si>
    <t>BrunaAragão</t>
  </si>
  <si>
    <t>Alves Paulista</t>
  </si>
  <si>
    <t>Colônia Stephany Oliveira</t>
  </si>
  <si>
    <t>AnaLaura</t>
  </si>
  <si>
    <t>pgomes@fogaca.br</t>
  </si>
  <si>
    <t>416612-1597</t>
  </si>
  <si>
    <t>KamillyGonçalves</t>
  </si>
  <si>
    <t>Vereda de Campos</t>
  </si>
  <si>
    <t>Laura</t>
  </si>
  <si>
    <t>augusto62@hotmail.com</t>
  </si>
  <si>
    <t>Barros Paulista</t>
  </si>
  <si>
    <t>Praia Costela</t>
  </si>
  <si>
    <t>MelissaPereira</t>
  </si>
  <si>
    <t>Moreira do Oeste</t>
  </si>
  <si>
    <t>Travessa de Caldeira</t>
  </si>
  <si>
    <t>LuizMiguel</t>
  </si>
  <si>
    <t>vieiranina@rezende.com</t>
  </si>
  <si>
    <t>(011)67950397</t>
  </si>
  <si>
    <t>Loteamento Arthur Rodrigues</t>
  </si>
  <si>
    <t>EmanuellyMoraes</t>
  </si>
  <si>
    <t>Bruna</t>
  </si>
  <si>
    <t>limaluiz-otavio@bol.com.br</t>
  </si>
  <si>
    <t>Rezende de Lima</t>
  </si>
  <si>
    <t>Chácara de Araújo</t>
  </si>
  <si>
    <t>AnaSophiaAzevedo</t>
  </si>
  <si>
    <t>Camila</t>
  </si>
  <si>
    <t>vfarias@caldeira.com</t>
  </si>
  <si>
    <t>818234-1415</t>
  </si>
  <si>
    <t>das Neves</t>
  </si>
  <si>
    <t>Esplanada de Castro</t>
  </si>
  <si>
    <t>RodrigoSouza</t>
  </si>
  <si>
    <t>Araújo do Oeste</t>
  </si>
  <si>
    <t>Lago Esther da Costa</t>
  </si>
  <si>
    <t>wnunes@da.br</t>
  </si>
  <si>
    <t>(084)5816-2097</t>
  </si>
  <si>
    <t>Travessa Yuri Freitas</t>
  </si>
  <si>
    <t>PedrodaCruz</t>
  </si>
  <si>
    <t>Souza Alegre</t>
  </si>
  <si>
    <t>Largo Letícia Dias</t>
  </si>
  <si>
    <t>sophie67@gmail.com</t>
  </si>
  <si>
    <t>Ladeira Melo</t>
  </si>
  <si>
    <t>AnaBeatrizCavalcanti</t>
  </si>
  <si>
    <t>Novaes de Minas</t>
  </si>
  <si>
    <t>Trevo Luiz Felipe Teixeira</t>
  </si>
  <si>
    <t>Isadora</t>
  </si>
  <si>
    <t>qcunha@da.com</t>
  </si>
  <si>
    <t>(084)5606-1233</t>
  </si>
  <si>
    <t>Viaduto João Felipe Moura</t>
  </si>
  <si>
    <t>MarinaGonçalves</t>
  </si>
  <si>
    <t>Ferreira de Dias</t>
  </si>
  <si>
    <t>Campo Oliveira</t>
  </si>
  <si>
    <t>Pietra</t>
  </si>
  <si>
    <t>emanuelbarbosa@aragao.net</t>
  </si>
  <si>
    <t>(031)45813981</t>
  </si>
  <si>
    <t>Alameda Cardoso</t>
  </si>
  <si>
    <t>MiguelAraújo</t>
  </si>
  <si>
    <t>Fazenda de Monteiro</t>
  </si>
  <si>
    <t>mariana32@gmail.com</t>
  </si>
  <si>
    <t>(084)33125679</t>
  </si>
  <si>
    <t>Via Ramos</t>
  </si>
  <si>
    <t>CecíliaFreitas</t>
  </si>
  <si>
    <t>Campo Augusto Souza</t>
  </si>
  <si>
    <t>almeidajoao-guilherme@gmail.com</t>
  </si>
  <si>
    <t>846166-8675</t>
  </si>
  <si>
    <t>MarceloMartins</t>
  </si>
  <si>
    <t>Trevo de Rocha</t>
  </si>
  <si>
    <t>marcelo63@ig.com.br</t>
  </si>
  <si>
    <t>Moura das Flores</t>
  </si>
  <si>
    <t>Passarela de Dias</t>
  </si>
  <si>
    <t>LorenaRibeiro</t>
  </si>
  <si>
    <t>Moreira da Prata</t>
  </si>
  <si>
    <t>Feira Moura</t>
  </si>
  <si>
    <t>fernandobarbosa@silva.org</t>
  </si>
  <si>
    <t>Ramos do Sul</t>
  </si>
  <si>
    <t>Avenida de Rodrigues</t>
  </si>
  <si>
    <t>BiancaVieira</t>
  </si>
  <si>
    <t>das Neves da Prata</t>
  </si>
  <si>
    <t>Travessa João Miguel da Costa</t>
  </si>
  <si>
    <t>Larissa</t>
  </si>
  <si>
    <t>sduarte@silveira.br</t>
  </si>
  <si>
    <t>(061)58273031</t>
  </si>
  <si>
    <t>Condomínio Melo</t>
  </si>
  <si>
    <t>GiovannaFarias</t>
  </si>
  <si>
    <t>Ryan</t>
  </si>
  <si>
    <t>lopesbryan@cunha.com</t>
  </si>
  <si>
    <t>(041)07556872</t>
  </si>
  <si>
    <t>Viaduto Paulo Castro</t>
  </si>
  <si>
    <t>RafaeladaCunha</t>
  </si>
  <si>
    <t>Ramos da Mata</t>
  </si>
  <si>
    <t>Feira da Paz</t>
  </si>
  <si>
    <t>Beatriz</t>
  </si>
  <si>
    <t>dda-luz@almeida.br</t>
  </si>
  <si>
    <t>Recanto Carlos Eduardo Caldeira</t>
  </si>
  <si>
    <t>MiguelCavalcanti</t>
  </si>
  <si>
    <t>Sítio Ana Lívia Barros</t>
  </si>
  <si>
    <t>ecastro@gmail.com</t>
  </si>
  <si>
    <t>(031)77722185</t>
  </si>
  <si>
    <t>Lagoa de Costa</t>
  </si>
  <si>
    <t>BárbaraFreitas</t>
  </si>
  <si>
    <t>Condomínio de da Paz</t>
  </si>
  <si>
    <t>lsilveira@vieira.org</t>
  </si>
  <si>
    <t>Praça Mirella Rezende</t>
  </si>
  <si>
    <t>MariaClaraSilva</t>
  </si>
  <si>
    <t>Colônia de Dias</t>
  </si>
  <si>
    <t>Giovanna</t>
  </si>
  <si>
    <t>davi-lucca05@hotmail.com</t>
  </si>
  <si>
    <t>613171-7737</t>
  </si>
  <si>
    <t>AlexandreCarvalho</t>
  </si>
  <si>
    <t>Peixoto do Campo</t>
  </si>
  <si>
    <t>Vale de Sales</t>
  </si>
  <si>
    <t>Erick</t>
  </si>
  <si>
    <t>monteirogiovanna@pires.br</t>
  </si>
  <si>
    <t>(031)38344967</t>
  </si>
  <si>
    <t>EstherNovaes</t>
  </si>
  <si>
    <t>Fazenda da Costa</t>
  </si>
  <si>
    <t>yalmeida@porto.com</t>
  </si>
  <si>
    <t>(051)26052399</t>
  </si>
  <si>
    <t>Ribeiro de Porto</t>
  </si>
  <si>
    <t>Via Maria Eduarda Pereira</t>
  </si>
  <si>
    <t>NoahPorto</t>
  </si>
  <si>
    <t>Setor Barros</t>
  </si>
  <si>
    <t>Breno</t>
  </si>
  <si>
    <t>santosfernanda@bol.com.br</t>
  </si>
  <si>
    <t>116004-7143</t>
  </si>
  <si>
    <t>Gomes Paulista</t>
  </si>
  <si>
    <t>Estação de Viana</t>
  </si>
  <si>
    <t>AmandaCaldeira</t>
  </si>
  <si>
    <t>da Cruz de da Rocha</t>
  </si>
  <si>
    <t>Alameda Valentina Cardoso</t>
  </si>
  <si>
    <t>André</t>
  </si>
  <si>
    <t>silvaandre@hotmail.com</t>
  </si>
  <si>
    <t>Recanto de da Rocha</t>
  </si>
  <si>
    <t>IsadoraDuarte</t>
  </si>
  <si>
    <t>Sítio Pinto</t>
  </si>
  <si>
    <t>Helena</t>
  </si>
  <si>
    <t>cmelo@ig.com.br</t>
  </si>
  <si>
    <t>Praia João Vitor da Rosa</t>
  </si>
  <si>
    <t>KamillyMoura</t>
  </si>
  <si>
    <t>Costela das Flores</t>
  </si>
  <si>
    <t>Estrada Nicolas da Paz</t>
  </si>
  <si>
    <t>vianaisaac@gomes.br</t>
  </si>
  <si>
    <t>Costela Verde</t>
  </si>
  <si>
    <t>Condomínio de da Luz</t>
  </si>
  <si>
    <t>Sr.DaviLuizdaRocha</t>
  </si>
  <si>
    <t>Nogueira de da Cruz</t>
  </si>
  <si>
    <t>Passarela Beatriz Pinto</t>
  </si>
  <si>
    <t>Nina</t>
  </si>
  <si>
    <t>zalmeida@bol.com.br</t>
  </si>
  <si>
    <t>415353-2491</t>
  </si>
  <si>
    <t>Loteamento de Lopes</t>
  </si>
  <si>
    <t>LunaCardoso</t>
  </si>
  <si>
    <t>Vitória</t>
  </si>
  <si>
    <t>bruno21@uol.com.br</t>
  </si>
  <si>
    <t>(061)9008-0168</t>
  </si>
  <si>
    <t>Campo Castro</t>
  </si>
  <si>
    <t>Dr.JoãoFelipePeixoto</t>
  </si>
  <si>
    <t>Feira Souza</t>
  </si>
  <si>
    <t>Lorenzo</t>
  </si>
  <si>
    <t>maria-juliagoncalves@cardoso.org</t>
  </si>
  <si>
    <t>Freitas do Galho</t>
  </si>
  <si>
    <t>Fazenda de Nogueira</t>
  </si>
  <si>
    <t>AugustoRodrigues</t>
  </si>
  <si>
    <t>Condomínio João Gabriel Peixoto</t>
  </si>
  <si>
    <t>portolorena@rocha.br</t>
  </si>
  <si>
    <t>(071)5311-9897</t>
  </si>
  <si>
    <t>Vale de Nascimento</t>
  </si>
  <si>
    <t>EnzoRibeiro</t>
  </si>
  <si>
    <t>monteirorafaela@gmail.com</t>
  </si>
  <si>
    <t>310187-1564</t>
  </si>
  <si>
    <t>da Rocha das Flores</t>
  </si>
  <si>
    <t>Rodovia de Barros</t>
  </si>
  <si>
    <t>Sr.LuizHenriqueNogueira</t>
  </si>
  <si>
    <t>Trevo Ana Clara Ramos</t>
  </si>
  <si>
    <t>Pedro</t>
  </si>
  <si>
    <t>cardososofia@gmail.com</t>
  </si>
  <si>
    <t>(041)1126-1684</t>
  </si>
  <si>
    <t>Pátio Valentina da Mata</t>
  </si>
  <si>
    <t>LuizOtávioTeixeira</t>
  </si>
  <si>
    <t>antonioda-rocha@bol.com.br</t>
  </si>
  <si>
    <t>849231-8404</t>
  </si>
  <si>
    <t>Moura de Goiás</t>
  </si>
  <si>
    <t>Loteamento Lucca Souza</t>
  </si>
  <si>
    <t>LaraCarvalho</t>
  </si>
  <si>
    <t>Campo Breno Rezende</t>
  </si>
  <si>
    <t>barrosdaniela@da.com</t>
  </si>
  <si>
    <t>Via Jesus</t>
  </si>
  <si>
    <t>RyanCorreia</t>
  </si>
  <si>
    <t>Favela Peixoto</t>
  </si>
  <si>
    <t>Sophia</t>
  </si>
  <si>
    <t>daragao@hotmail.com</t>
  </si>
  <si>
    <t>716137-3976</t>
  </si>
  <si>
    <t>Trecho Pinto</t>
  </si>
  <si>
    <t>JúliadaConceição</t>
  </si>
  <si>
    <t>rodrigosantos@ig.com.br</t>
  </si>
  <si>
    <t>(071)70388573</t>
  </si>
  <si>
    <t>Parque de Rocha</t>
  </si>
  <si>
    <t>LíviaSales</t>
  </si>
  <si>
    <t>melissaramos@gmail.com</t>
  </si>
  <si>
    <t>Passarela de Gomes</t>
  </si>
  <si>
    <t>TheodaLuz</t>
  </si>
  <si>
    <t>Morro Rocha</t>
  </si>
  <si>
    <t>PedroMiguel</t>
  </si>
  <si>
    <t>andre21@hotmail.com</t>
  </si>
  <si>
    <t>813342-9378</t>
  </si>
  <si>
    <t>LuizGustavoSales</t>
  </si>
  <si>
    <t>daRosa</t>
  </si>
  <si>
    <t>isisduarte@cardoso.org</t>
  </si>
  <si>
    <t>215633-0602</t>
  </si>
  <si>
    <t>Barros</t>
  </si>
  <si>
    <t>Via Isaac Pereira</t>
  </si>
  <si>
    <t>StellaFarias</t>
  </si>
  <si>
    <t>Área Martins</t>
  </si>
  <si>
    <t>Fernando</t>
  </si>
  <si>
    <t>maria-julianascimento@uol.com.br</t>
  </si>
  <si>
    <t>Fogaça de Ribeiro</t>
  </si>
  <si>
    <t>Via de Moreira</t>
  </si>
  <si>
    <t>LauraNogueira</t>
  </si>
  <si>
    <t>Vale de Moreira</t>
  </si>
  <si>
    <t>Alana</t>
  </si>
  <si>
    <t>natalia53@ig.com.br</t>
  </si>
  <si>
    <t>611568-9964</t>
  </si>
  <si>
    <t>Souza da Mata</t>
  </si>
  <si>
    <t>Recanto Silveira</t>
  </si>
  <si>
    <t>AnaVitóriaTeixeira</t>
  </si>
  <si>
    <t>Lagoa de Ribeiro</t>
  </si>
  <si>
    <t>ana-juliasales@yahoo.com.br</t>
  </si>
  <si>
    <t>BeatrizMelo</t>
  </si>
  <si>
    <t>Morro Maria Clara Cardoso</t>
  </si>
  <si>
    <t>Júlia</t>
  </si>
  <si>
    <t>costelaleonardo@gmail.com</t>
  </si>
  <si>
    <t>(061)36338024</t>
  </si>
  <si>
    <t>Parque de da Paz</t>
  </si>
  <si>
    <t>Sra.MariaVitóriaPorto</t>
  </si>
  <si>
    <t>Jardim Monteiro</t>
  </si>
  <si>
    <t>Juan</t>
  </si>
  <si>
    <t>da-motanina@bol.com.br</t>
  </si>
  <si>
    <t>217519-6258</t>
  </si>
  <si>
    <t>Sr.PedroLucasJesus</t>
  </si>
  <si>
    <t>Sítio Araújo</t>
  </si>
  <si>
    <t>Heitor</t>
  </si>
  <si>
    <t>correiaamanda@hotmail.com</t>
  </si>
  <si>
    <t>(041)8559-5076</t>
  </si>
  <si>
    <t>Farias de Nogueira</t>
  </si>
  <si>
    <t>Condomínio de Gomes</t>
  </si>
  <si>
    <t>DaviCarvalho</t>
  </si>
  <si>
    <t>Quadra Costa</t>
  </si>
  <si>
    <t>Calebe</t>
  </si>
  <si>
    <t>viniciusaraujo@campos.com</t>
  </si>
  <si>
    <t>EmanuelMelo</t>
  </si>
  <si>
    <t>pietro00@barros.net</t>
  </si>
  <si>
    <t>411156-7985</t>
  </si>
  <si>
    <t>Vieira de Minas</t>
  </si>
  <si>
    <t>Loteamento Lopes</t>
  </si>
  <si>
    <t>Srta.NicoleJesus</t>
  </si>
  <si>
    <t>Pátio Letícia Fogaça</t>
  </si>
  <si>
    <t>Diego</t>
  </si>
  <si>
    <t>joaquim02@mendes.br</t>
  </si>
  <si>
    <t>Conjunto Fernanda Cardoso</t>
  </si>
  <si>
    <t>SophiaGomes</t>
  </si>
  <si>
    <t>moraeshenrique@uol.com.br</t>
  </si>
  <si>
    <t>(081)62537429</t>
  </si>
  <si>
    <t>Travessa da Mota</t>
  </si>
  <si>
    <t>ErickDuarte</t>
  </si>
  <si>
    <t>Rezende de Fernandes</t>
  </si>
  <si>
    <t>Loteamento Fernandes</t>
  </si>
  <si>
    <t>Isabella</t>
  </si>
  <si>
    <t>barbosamatheus@bol.com.br</t>
  </si>
  <si>
    <t>416654-7645</t>
  </si>
  <si>
    <t>RafaelaAragão</t>
  </si>
  <si>
    <t>enzoda-rocha@yahoo.com.br</t>
  </si>
  <si>
    <t>0900-869-8566</t>
  </si>
  <si>
    <t>Rocha da Mata</t>
  </si>
  <si>
    <t>Área de Santos</t>
  </si>
  <si>
    <t>JulianaOliveira</t>
  </si>
  <si>
    <t>Trecho de Freitas</t>
  </si>
  <si>
    <t>MariaEduarda</t>
  </si>
  <si>
    <t>noah28@melo.br</t>
  </si>
  <si>
    <t>Fernandes Paulista</t>
  </si>
  <si>
    <t>Residencial de Sales</t>
  </si>
  <si>
    <t>AnaLauraRezende</t>
  </si>
  <si>
    <t>Alice</t>
  </si>
  <si>
    <t>leticia21@bol.com.br</t>
  </si>
  <si>
    <t>(021)4011-0248</t>
  </si>
  <si>
    <t>Fogaça Grande</t>
  </si>
  <si>
    <t>Setor de Nunes</t>
  </si>
  <si>
    <t>Dra.GabriellyCastro</t>
  </si>
  <si>
    <t>Rua Araújo</t>
  </si>
  <si>
    <t>MariaLuiza</t>
  </si>
  <si>
    <t>gmartins@barbosa.com</t>
  </si>
  <si>
    <t>ViniciusTeixeira</t>
  </si>
  <si>
    <t>Ramos do Norte</t>
  </si>
  <si>
    <t>Rodovia Gabriela Nascimento</t>
  </si>
  <si>
    <t>joao-lucasgomes@ig.com.br</t>
  </si>
  <si>
    <t>(031)26859413</t>
  </si>
  <si>
    <t>ElisaBarbosa</t>
  </si>
  <si>
    <t>Colônia de da Rocha</t>
  </si>
  <si>
    <t>Levi</t>
  </si>
  <si>
    <t>snovaes@nogueira.br</t>
  </si>
  <si>
    <t>(071)90651676</t>
  </si>
  <si>
    <t>Vila Erick Nogueira</t>
  </si>
  <si>
    <t>IanCaldeira</t>
  </si>
  <si>
    <t>Barros do Campo</t>
  </si>
  <si>
    <t>Via de Rocha</t>
  </si>
  <si>
    <t>vitor-hugosilva@jesus.com</t>
  </si>
  <si>
    <t>(021)98359519</t>
  </si>
  <si>
    <t>Rua Henrique Martins</t>
  </si>
  <si>
    <t>PedroHenriqueBarros</t>
  </si>
  <si>
    <t>Sítio Barbosa</t>
  </si>
  <si>
    <t>Theo</t>
  </si>
  <si>
    <t>cunhaisis@da.com</t>
  </si>
  <si>
    <t>(061)2119-0194</t>
  </si>
  <si>
    <t>da Costa de Correia</t>
  </si>
  <si>
    <t>Feira Diego Porto</t>
  </si>
  <si>
    <t>AnthonyCostela</t>
  </si>
  <si>
    <t>da Cunha de Peixoto</t>
  </si>
  <si>
    <t>Lago Esther Nascimento</t>
  </si>
  <si>
    <t>Carolina</t>
  </si>
  <si>
    <t>sviana@goncalves.br</t>
  </si>
  <si>
    <t>MarcosViniciusMoraes</t>
  </si>
  <si>
    <t>LuizFernando</t>
  </si>
  <si>
    <t>Costa</t>
  </si>
  <si>
    <t>bda-paz@gmail.com</t>
  </si>
  <si>
    <t>Santos das Flores</t>
  </si>
  <si>
    <t>Lagoa Danilo Barbosa</t>
  </si>
  <si>
    <t>AnaLauraCostela</t>
  </si>
  <si>
    <t>Ladeira Melissa Silveira</t>
  </si>
  <si>
    <t>Stephany</t>
  </si>
  <si>
    <t>hbarbosa@yahoo.com.br</t>
  </si>
  <si>
    <t>(071)3283-2585</t>
  </si>
  <si>
    <t>AnaBeatrizMonteiro</t>
  </si>
  <si>
    <t>Esplanada da Mata</t>
  </si>
  <si>
    <t>halves@da.net</t>
  </si>
  <si>
    <t>DaviLucasAragão</t>
  </si>
  <si>
    <t>Quadra Alves</t>
  </si>
  <si>
    <t>marianarodrigues@ig.com.br</t>
  </si>
  <si>
    <t>Dr.ErickAragão</t>
  </si>
  <si>
    <t>sabrina62@yahoo.com.br</t>
  </si>
  <si>
    <t>Dr.CalebeRezende</t>
  </si>
  <si>
    <t>Residencial de Santos</t>
  </si>
  <si>
    <t>ssouza@peixoto.br</t>
  </si>
  <si>
    <t>818950-0892</t>
  </si>
  <si>
    <t>Dias de Barros</t>
  </si>
  <si>
    <t>Vereda da Costa</t>
  </si>
  <si>
    <t>AlexandreJesus</t>
  </si>
  <si>
    <t>Quadra de Porto</t>
  </si>
  <si>
    <t>Isis</t>
  </si>
  <si>
    <t>melissaaragao@souza.org</t>
  </si>
  <si>
    <t>610099-4412</t>
  </si>
  <si>
    <t>Viela Freitas</t>
  </si>
  <si>
    <t>LeviDias</t>
  </si>
  <si>
    <t>Aragão da Praia</t>
  </si>
  <si>
    <t>Quadra Luana Azevedo</t>
  </si>
  <si>
    <t>tmendes@uol.com.br</t>
  </si>
  <si>
    <t>(084)99600699</t>
  </si>
  <si>
    <t>Sales de Goiás</t>
  </si>
  <si>
    <t>Recanto Monteiro</t>
  </si>
  <si>
    <t>IanCastro</t>
  </si>
  <si>
    <t>Estação Campos</t>
  </si>
  <si>
    <t>Samuel</t>
  </si>
  <si>
    <t>sabrina00@araujo.com</t>
  </si>
  <si>
    <t>(011)28880003</t>
  </si>
  <si>
    <t>ValentinaCunha</t>
  </si>
  <si>
    <t>Passarela de Jesus</t>
  </si>
  <si>
    <t>wsantos@hotmail.com</t>
  </si>
  <si>
    <t>TheoAlmeida</t>
  </si>
  <si>
    <t>Estação Pedro Miguel Peixoto</t>
  </si>
  <si>
    <t>brunanovaes@nogueira.br</t>
  </si>
  <si>
    <t>(071)6941-0689</t>
  </si>
  <si>
    <t>Trecho de Martins</t>
  </si>
  <si>
    <t>CamiladaRocha</t>
  </si>
  <si>
    <t>JoãoVitor</t>
  </si>
  <si>
    <t>costadaniela@cardoso.org</t>
  </si>
  <si>
    <t>IsisSantos</t>
  </si>
  <si>
    <t>Letícia</t>
  </si>
  <si>
    <t>das-nevescamila@ig.com.br</t>
  </si>
  <si>
    <t>(051)65224653</t>
  </si>
  <si>
    <t>BenjaminRezende</t>
  </si>
  <si>
    <t>PedroLucas</t>
  </si>
  <si>
    <t>vitor-hugo45@farias.br</t>
  </si>
  <si>
    <t>842782-5032</t>
  </si>
  <si>
    <t>RenandaRosa</t>
  </si>
  <si>
    <t>Moreira das Flores</t>
  </si>
  <si>
    <t>Largo Igor Freitas</t>
  </si>
  <si>
    <t>Stella</t>
  </si>
  <si>
    <t>jcunha@lopes.org</t>
  </si>
  <si>
    <t>LíviaCosta</t>
  </si>
  <si>
    <t>bruna98@uol.com.br</t>
  </si>
  <si>
    <t>(051)9537-8574</t>
  </si>
  <si>
    <t>da Conceição das Pedras</t>
  </si>
  <si>
    <t>Rua Pedro Lucas Melo</t>
  </si>
  <si>
    <t>LuccaOliveira</t>
  </si>
  <si>
    <t>Núcleo Correia</t>
  </si>
  <si>
    <t>Cauã</t>
  </si>
  <si>
    <t>laiscarvalho@freitas.net</t>
  </si>
  <si>
    <t>(011)03879264</t>
  </si>
  <si>
    <t>Dra.MariaClaraViana</t>
  </si>
  <si>
    <t>lporto@yahoo.com.br</t>
  </si>
  <si>
    <t>(071)54482220</t>
  </si>
  <si>
    <t>Área Raquel da Paz</t>
  </si>
  <si>
    <t>Dr.EmanuelFarias</t>
  </si>
  <si>
    <t>Vale Pietro Ramos</t>
  </si>
  <si>
    <t>caldeirathomas@moraes.org</t>
  </si>
  <si>
    <t>618979-8189</t>
  </si>
  <si>
    <t>Viela de Aragão</t>
  </si>
  <si>
    <t>AnaJuliaAlmeida</t>
  </si>
  <si>
    <t>Emanuella</t>
  </si>
  <si>
    <t>daRocha</t>
  </si>
  <si>
    <t>pintoluigi@bol.com.br</t>
  </si>
  <si>
    <t>(084)4307-5807</t>
  </si>
  <si>
    <t>AnaVitóriadaLuz</t>
  </si>
  <si>
    <t>Cavalcanti Grande</t>
  </si>
  <si>
    <t>Loteamento Calebe Martins</t>
  </si>
  <si>
    <t>Juliana</t>
  </si>
  <si>
    <t>bernardo49@rodrigues.br</t>
  </si>
  <si>
    <t>118875-5722</t>
  </si>
  <si>
    <t>Lopes dos Dourados</t>
  </si>
  <si>
    <t>Praia Lopes</t>
  </si>
  <si>
    <t>Dr.RenanFogaça</t>
  </si>
  <si>
    <t>Teixeira da Prata</t>
  </si>
  <si>
    <t>Avenida Cauã Ribeiro</t>
  </si>
  <si>
    <t>teixeiralara@almeida.br</t>
  </si>
  <si>
    <t>(021)91511324</t>
  </si>
  <si>
    <t>Pátio Valentina Castro</t>
  </si>
  <si>
    <t>PedroMiguelRocha</t>
  </si>
  <si>
    <t>Viaduto Freitas</t>
  </si>
  <si>
    <t>vianaluigi@hotmail.com</t>
  </si>
  <si>
    <t>813834-2062</t>
  </si>
  <si>
    <t>Dra.IsabellaAzevedo</t>
  </si>
  <si>
    <t>wnogueira@lima.com</t>
  </si>
  <si>
    <t>0800-829-3342</t>
  </si>
  <si>
    <t>Aeroporto Nicolas Ramos</t>
  </si>
  <si>
    <t>DanielSales</t>
  </si>
  <si>
    <t>Estrada Ana Beatriz Castro</t>
  </si>
  <si>
    <t>Rebeca</t>
  </si>
  <si>
    <t>sramos@uol.com.br</t>
  </si>
  <si>
    <t>Sítio Enzo Gabriel Novaes</t>
  </si>
  <si>
    <t>Sr.DavidaCunha</t>
  </si>
  <si>
    <t>Vale de Silva</t>
  </si>
  <si>
    <t>nathanduarte@ig.com.br</t>
  </si>
  <si>
    <t>313711-6509</t>
  </si>
  <si>
    <t>MarcosViniciusJesus</t>
  </si>
  <si>
    <t>Luna</t>
  </si>
  <si>
    <t>xfogaca@gmail.com</t>
  </si>
  <si>
    <t>841482-2471</t>
  </si>
  <si>
    <t>Pinto de Duarte</t>
  </si>
  <si>
    <t>Passarela de Caldeira</t>
  </si>
  <si>
    <t>Dr.FelipeRezende</t>
  </si>
  <si>
    <t>Cardoso da Mata</t>
  </si>
  <si>
    <t>Praia Calebe Vieira</t>
  </si>
  <si>
    <t>diogo47@hotmail.com</t>
  </si>
  <si>
    <t>Condomínio de Pires</t>
  </si>
  <si>
    <t>ViniciusdaCosta</t>
  </si>
  <si>
    <t>Avenida Teixeira</t>
  </si>
  <si>
    <t>AnaJulia</t>
  </si>
  <si>
    <t>daConceição</t>
  </si>
  <si>
    <t>zda-mata@yahoo.com.br</t>
  </si>
  <si>
    <t>(071)5269-8017</t>
  </si>
  <si>
    <t>Residencial Alice da Luz</t>
  </si>
  <si>
    <t>Sr.BenjaminGonçalves</t>
  </si>
  <si>
    <t>Rezende da Prata</t>
  </si>
  <si>
    <t>Feira de Azevedo</t>
  </si>
  <si>
    <t>AnaBeatriz</t>
  </si>
  <si>
    <t>thiago26@gmail.com</t>
  </si>
  <si>
    <t>(081)72269715</t>
  </si>
  <si>
    <t>Conjunto Maria Sophia Duarte</t>
  </si>
  <si>
    <t>JúliaBarros</t>
  </si>
  <si>
    <t>Correia da Mata</t>
  </si>
  <si>
    <t>Lagoa de Nunes</t>
  </si>
  <si>
    <t>Id</t>
  </si>
  <si>
    <t>nsilva@bol.com.br</t>
  </si>
  <si>
    <t>(081)6383-4594</t>
  </si>
  <si>
    <t>Gonçalves do Campo</t>
  </si>
  <si>
    <t>Vale Rodrigo Alves</t>
  </si>
  <si>
    <t>DaniloMoreira</t>
  </si>
  <si>
    <t>Rua Samuel da Mota</t>
  </si>
  <si>
    <t>Emilly</t>
  </si>
  <si>
    <t>jduarte@goncalves.com</t>
  </si>
  <si>
    <t>(021)80556823</t>
  </si>
  <si>
    <t>GustavodaMota</t>
  </si>
  <si>
    <t>Yasmin</t>
  </si>
  <si>
    <t>salesbianca@gmail.com</t>
  </si>
  <si>
    <t>Almeida Paulista</t>
  </si>
  <si>
    <t>Vale Jesus</t>
  </si>
  <si>
    <t>LaraCardoso</t>
  </si>
  <si>
    <t>Passarela Elisa Cardoso</t>
  </si>
  <si>
    <t>caroline46@barros.org</t>
  </si>
  <si>
    <t>Moura do Oeste</t>
  </si>
  <si>
    <t>Via Oliveira</t>
  </si>
  <si>
    <t>GustavoGonçalves</t>
  </si>
  <si>
    <t>LucasGabriel</t>
  </si>
  <si>
    <t>eduardo57@bol.com.br</t>
  </si>
  <si>
    <t>115729-1938</t>
  </si>
  <si>
    <t>FranciscoTeixeira</t>
  </si>
  <si>
    <t>Núcleo Moreira</t>
  </si>
  <si>
    <t>tcampos@castro.org</t>
  </si>
  <si>
    <t>817405-4560</t>
  </si>
  <si>
    <t>Barros de Ribeiro</t>
  </si>
  <si>
    <t>Viaduto de Araújo</t>
  </si>
  <si>
    <t>MarcosViniciusdaRosa</t>
  </si>
  <si>
    <t>Pires de Nogueira</t>
  </si>
  <si>
    <t>Lago de Campos</t>
  </si>
  <si>
    <t>diasjuliana@lima.com</t>
  </si>
  <si>
    <t>(021)9759-0706</t>
  </si>
  <si>
    <t>Trevo Ramos</t>
  </si>
  <si>
    <t>FelipedaCunha</t>
  </si>
  <si>
    <t>DaviLucca</t>
  </si>
  <si>
    <t>francisco72@vieira.com</t>
  </si>
  <si>
    <t>LuizOtávioMoraes</t>
  </si>
  <si>
    <t>Carvalho das Flores</t>
  </si>
  <si>
    <t>Rua Gustavo Henrique Nascimento</t>
  </si>
  <si>
    <t>Bernardo</t>
  </si>
  <si>
    <t>brenda15@teixeira.br</t>
  </si>
  <si>
    <t>(041)6407-8051</t>
  </si>
  <si>
    <t>Viaduto de da Rocha</t>
  </si>
  <si>
    <t>MaitêRibeiro</t>
  </si>
  <si>
    <t>Fazenda de Melo</t>
  </si>
  <si>
    <t>joao-guilherme89@yahoo.com.br</t>
  </si>
  <si>
    <t>(021)8102-3037</t>
  </si>
  <si>
    <t>Estrada Vitor Hugo Pereira</t>
  </si>
  <si>
    <t>LorenzoCosta</t>
  </si>
  <si>
    <t>pereiraana-clara@yahoo.com.br</t>
  </si>
  <si>
    <t>VitorGabrielDuarte</t>
  </si>
  <si>
    <t>araujopedro-miguel@rocha.net</t>
  </si>
  <si>
    <t>411661-8014</t>
  </si>
  <si>
    <t>PedroLucasFerreira</t>
  </si>
  <si>
    <t>nogueiramarcelo@gmail.com</t>
  </si>
  <si>
    <t>(011)9367-0670</t>
  </si>
  <si>
    <t>Colônia de Rezende</t>
  </si>
  <si>
    <t>MarcosViniciusdaRocha</t>
  </si>
  <si>
    <t>nunesalexandre@peixoto.com</t>
  </si>
  <si>
    <t>(081)2006-4304</t>
  </si>
  <si>
    <t>BrenoNogueira</t>
  </si>
  <si>
    <t>Jardim Pereira</t>
  </si>
  <si>
    <t>MariaCecília</t>
  </si>
  <si>
    <t>jcastro@uol.com.br</t>
  </si>
  <si>
    <t>Pátio Farias</t>
  </si>
  <si>
    <t>NicoleBarros</t>
  </si>
  <si>
    <t>Chácara Ian Caldeira</t>
  </si>
  <si>
    <t>Olivia</t>
  </si>
  <si>
    <t>oliveirabenicio@freitas.net</t>
  </si>
  <si>
    <t>Parque de Cavalcanti</t>
  </si>
  <si>
    <t>VicenteNunes</t>
  </si>
  <si>
    <t>Quadra Emanuella Correia</t>
  </si>
  <si>
    <t>DaviLuiz</t>
  </si>
  <si>
    <t>melissasilva@ig.com.br</t>
  </si>
  <si>
    <t>(011)2404-8324</t>
  </si>
  <si>
    <t>DanieldaLuz</t>
  </si>
  <si>
    <t>Moraes de Minas</t>
  </si>
  <si>
    <t>Condomínio Daniel Sales</t>
  </si>
  <si>
    <t>JoãoMiguel</t>
  </si>
  <si>
    <t>daCruz</t>
  </si>
  <si>
    <t>kribeiro@gomes.br</t>
  </si>
  <si>
    <t>Estação de Nascimento</t>
  </si>
  <si>
    <t>JoãoFelipeCosta</t>
  </si>
  <si>
    <t>Araújo de Novaes</t>
  </si>
  <si>
    <t>Ladeira Alexia Azevedo</t>
  </si>
  <si>
    <t>bdas-neves@ferreira.net</t>
  </si>
  <si>
    <t>(084)89729775</t>
  </si>
  <si>
    <t>Jardim Leonardo Carvalho</t>
  </si>
  <si>
    <t>Srta.StephanySilva</t>
  </si>
  <si>
    <t>Trevo Carvalho</t>
  </si>
  <si>
    <t>ana-beatriz97@hotmail.com</t>
  </si>
  <si>
    <t>(084)73730881</t>
  </si>
  <si>
    <t>Morro Monteiro</t>
  </si>
  <si>
    <t>Srta.LetíciaVieira</t>
  </si>
  <si>
    <t>Monteiro de Rezende</t>
  </si>
  <si>
    <t>Núcleo Nogueira</t>
  </si>
  <si>
    <t>pmoreira@ig.com.br</t>
  </si>
  <si>
    <t>Colônia Almeida</t>
  </si>
  <si>
    <t>ManuelaAlves</t>
  </si>
  <si>
    <t>Sítio Nunes</t>
  </si>
  <si>
    <t>AnaJúlia</t>
  </si>
  <si>
    <t>joaopereira@azevedo.br</t>
  </si>
  <si>
    <t>817311-8013</t>
  </si>
  <si>
    <t>Sítio de Carvalho</t>
  </si>
  <si>
    <t>LunaCosta</t>
  </si>
  <si>
    <t>Lagoa da Paz</t>
  </si>
  <si>
    <t>Enzo</t>
  </si>
  <si>
    <t>icarvalho@bol.com.br</t>
  </si>
  <si>
    <t>112281-2899</t>
  </si>
  <si>
    <t>Lagoa de Rodrigues</t>
  </si>
  <si>
    <t>TheoCavalcanti</t>
  </si>
  <si>
    <t>luiz-otavio42@ig.com.br</t>
  </si>
  <si>
    <t>Praça Rafaela Duarte</t>
  </si>
  <si>
    <t>LetíciadaPaz</t>
  </si>
  <si>
    <t>Sítio Heloísa Rocha</t>
  </si>
  <si>
    <t>da-pazmaria-vitoria@ig.com.br</t>
  </si>
  <si>
    <t>Viaduto de da Cruz</t>
  </si>
  <si>
    <t>EvelynMoraes</t>
  </si>
  <si>
    <t>Pátio Henrique Carvalho</t>
  </si>
  <si>
    <t>jmonteiro@gmail.com</t>
  </si>
  <si>
    <t>(061)3847-9542</t>
  </si>
  <si>
    <t>FernandodaConceição</t>
  </si>
  <si>
    <t>Igor</t>
  </si>
  <si>
    <t>tmendes@hotmail.com</t>
  </si>
  <si>
    <t>414601-3175</t>
  </si>
  <si>
    <t>Moura da Praia</t>
  </si>
  <si>
    <t>Ladeira Laura da Cunha</t>
  </si>
  <si>
    <t>YasminMartins</t>
  </si>
  <si>
    <t>Distrito de Monteiro</t>
  </si>
  <si>
    <t>kfernandes@ramos.com</t>
  </si>
  <si>
    <t>da Rosa Paulista</t>
  </si>
  <si>
    <t>Vila Sabrina Silveira</t>
  </si>
  <si>
    <t>LetíciaBarbosa</t>
  </si>
  <si>
    <t>Jardim de da Costa</t>
  </si>
  <si>
    <t>VitorGabriel</t>
  </si>
  <si>
    <t>jcostela@freitas.com</t>
  </si>
  <si>
    <t>0900-837-6795</t>
  </si>
  <si>
    <t>Núcleo Emanuella Lima</t>
  </si>
  <si>
    <t>EmillySouza</t>
  </si>
  <si>
    <t>Nogueira Alegre</t>
  </si>
  <si>
    <t>Colônia de Castro</t>
  </si>
  <si>
    <t>Bárbara</t>
  </si>
  <si>
    <t>bazevedo@gmail.com</t>
  </si>
  <si>
    <t>IsaacBarbosa</t>
  </si>
  <si>
    <t>carvalholucca@gmail.com</t>
  </si>
  <si>
    <t>(084)78592112</t>
  </si>
  <si>
    <t>LucasRocha</t>
  </si>
  <si>
    <t>Residencial Alves</t>
  </si>
  <si>
    <t>qcastro@costa.org</t>
  </si>
  <si>
    <t>(031)3961-6654</t>
  </si>
  <si>
    <t>Srta.MarcelaGonçalves</t>
  </si>
  <si>
    <t>diegoda-conceicao@da.com</t>
  </si>
  <si>
    <t>814329-7861</t>
  </si>
  <si>
    <t>Passarela Aragão</t>
  </si>
  <si>
    <t>RyanFernandes</t>
  </si>
  <si>
    <t>mirella36@martins.br</t>
  </si>
  <si>
    <t>(031)45973117</t>
  </si>
  <si>
    <t>CalebePires</t>
  </si>
  <si>
    <t>Conjunto de da Luz</t>
  </si>
  <si>
    <t>joaoramos@rezende.br</t>
  </si>
  <si>
    <t>AliceNunes</t>
  </si>
  <si>
    <t>Azevedo dos Dourados</t>
  </si>
  <si>
    <t>Esplanada de Santos</t>
  </si>
  <si>
    <t>vitorda-cunha@yahoo.com.br</t>
  </si>
  <si>
    <t>(011)3051-2043</t>
  </si>
  <si>
    <t>Jesus Alegre</t>
  </si>
  <si>
    <t>Estrada Fernandes</t>
  </si>
  <si>
    <t>NoahMartins</t>
  </si>
  <si>
    <t>da-rochapedro-miguel@bol.com.br</t>
  </si>
  <si>
    <t>(084)12529334</t>
  </si>
  <si>
    <t>Souza da Praia</t>
  </si>
  <si>
    <t>Avenida de Melo</t>
  </si>
  <si>
    <t>FernandaCastro</t>
  </si>
  <si>
    <t>da Conceição da Praia</t>
  </si>
  <si>
    <t>Colônia Campos</t>
  </si>
  <si>
    <t>teixeiraisaac@bol.com.br</t>
  </si>
  <si>
    <t>0300-690-6688</t>
  </si>
  <si>
    <t>LuccaAraújo</t>
  </si>
  <si>
    <t>Santos do Campo</t>
  </si>
  <si>
    <t>Sítio da Mata</t>
  </si>
  <si>
    <t>oliveirabernardo@correia.com</t>
  </si>
  <si>
    <t>(071)78772683</t>
  </si>
  <si>
    <t>Lago Barros</t>
  </si>
  <si>
    <t>LunaPinto</t>
  </si>
  <si>
    <t>Kevin</t>
  </si>
  <si>
    <t>ucorreia@bol.com.br</t>
  </si>
  <si>
    <t>311163-5235</t>
  </si>
  <si>
    <t>da Cunha da Serra</t>
  </si>
  <si>
    <t>Fazenda de da Cunha</t>
  </si>
  <si>
    <t>Sr.DaviLucasSilveira</t>
  </si>
  <si>
    <t>Esplanada de Souza</t>
  </si>
  <si>
    <t>marina67@ferreira.br</t>
  </si>
  <si>
    <t>0500-039-7733</t>
  </si>
  <si>
    <t>Lago Farias</t>
  </si>
  <si>
    <t>JoãoLucasSales</t>
  </si>
  <si>
    <t>Estrada de Moraes</t>
  </si>
  <si>
    <t>Alexia</t>
  </si>
  <si>
    <t>maria-vitoria20@yahoo.com.br</t>
  </si>
  <si>
    <t>Jardim da Cruz</t>
  </si>
  <si>
    <t>Sr.BenícioMartins</t>
  </si>
  <si>
    <t>kferreira@aragao.net</t>
  </si>
  <si>
    <t>(051)1334-7404</t>
  </si>
  <si>
    <t>Viela Silva</t>
  </si>
  <si>
    <t>AnaLuizaMendes</t>
  </si>
  <si>
    <t>Thales</t>
  </si>
  <si>
    <t>enrico62@farias.com</t>
  </si>
  <si>
    <t>(071)2655-9447</t>
  </si>
  <si>
    <t>Núcleo Silva</t>
  </si>
  <si>
    <t>Sr.LuccaNunes</t>
  </si>
  <si>
    <t>Praia Gabrielly Cunha</t>
  </si>
  <si>
    <t>JoãoPedro</t>
  </si>
  <si>
    <t>pietra49@gomes.org</t>
  </si>
  <si>
    <t>(031)88023446</t>
  </si>
  <si>
    <t>EmanuelAraújo</t>
  </si>
  <si>
    <t>Morro Almeida</t>
  </si>
  <si>
    <t>lorenzo89@uol.com.br</t>
  </si>
  <si>
    <t>da Luz do Oeste</t>
  </si>
  <si>
    <t>Avenida Viana</t>
  </si>
  <si>
    <t>EnzoGabrielCaldeira</t>
  </si>
  <si>
    <t>Recanto de Lima</t>
  </si>
  <si>
    <t>ribeiroagatha@da.br</t>
  </si>
  <si>
    <t>Castro do Oeste</t>
  </si>
  <si>
    <t>Conjunto Gabriela Pires</t>
  </si>
  <si>
    <t>AnaClaraOliveira</t>
  </si>
  <si>
    <t>Jardim de Moreira</t>
  </si>
  <si>
    <t>carolinafarias@costela.com</t>
  </si>
  <si>
    <t>312912-5449</t>
  </si>
  <si>
    <t>EduardoGomes</t>
  </si>
  <si>
    <t>Aragão Paulista</t>
  </si>
  <si>
    <t>Campo Ana Rodrigues</t>
  </si>
  <si>
    <t>vitor-hugolima@yahoo.com.br</t>
  </si>
  <si>
    <t>(031)7427-7737</t>
  </si>
  <si>
    <t>Pátio de Silva</t>
  </si>
  <si>
    <t>MariaVitóriaMelo</t>
  </si>
  <si>
    <t>Parque Luiz Otávio Rodrigues</t>
  </si>
  <si>
    <t>asantos@monteiro.br</t>
  </si>
  <si>
    <t>(071)5235-8012</t>
  </si>
  <si>
    <t>StellaMoreira</t>
  </si>
  <si>
    <t>Travessa Caio Santos</t>
  </si>
  <si>
    <t>Emanuel</t>
  </si>
  <si>
    <t>ddas-neves@hotmail.com</t>
  </si>
  <si>
    <t>da Mata de Cardoso</t>
  </si>
  <si>
    <t>Largo de Moraes</t>
  </si>
  <si>
    <t>Sr.LuizFernandoFarias</t>
  </si>
  <si>
    <t>Aeroporto de Mendes</t>
  </si>
  <si>
    <t>marcelofogaca@yahoo.com.br</t>
  </si>
  <si>
    <t>611245-5761</t>
  </si>
  <si>
    <t>Vale Júlia Pereira</t>
  </si>
  <si>
    <t>AnaClaraNogueira</t>
  </si>
  <si>
    <t>Yuri</t>
  </si>
  <si>
    <t>xgomes@yahoo.com.br</t>
  </si>
  <si>
    <t>(061)16126633</t>
  </si>
  <si>
    <t>Estação Raquel Sales</t>
  </si>
  <si>
    <t>EnzoGabrielCavalcanti</t>
  </si>
  <si>
    <t>Nunes Verde</t>
  </si>
  <si>
    <t>Vereda Monteiro</t>
  </si>
  <si>
    <t>isaac55@uol.com.br</t>
  </si>
  <si>
    <t>(041)2946-8873</t>
  </si>
  <si>
    <t>Srta.AnaVitóriaCarvalho</t>
  </si>
  <si>
    <t>Daniela</t>
  </si>
  <si>
    <t>da-pazjuliana@rodrigues.com</t>
  </si>
  <si>
    <t>711392-8958</t>
  </si>
  <si>
    <t>CatarinadaPaz</t>
  </si>
  <si>
    <t>Eduardo</t>
  </si>
  <si>
    <t>baraujo@costela.br</t>
  </si>
  <si>
    <t>Rodovia Monteiro</t>
  </si>
  <si>
    <t>Sra.MarcelaNogueira</t>
  </si>
  <si>
    <t>Via Luiz Miguel da Rosa</t>
  </si>
  <si>
    <t>correiaandre@hotmail.com</t>
  </si>
  <si>
    <t>AlíciaCorreia</t>
  </si>
  <si>
    <t>Fernandes de Castro</t>
  </si>
  <si>
    <t>Travessa de Sales</t>
  </si>
  <si>
    <t>Nathan</t>
  </si>
  <si>
    <t>correiabryan@lima.com</t>
  </si>
  <si>
    <t>(021)30525790</t>
  </si>
  <si>
    <t>Esplanada Vieira</t>
  </si>
  <si>
    <t>Srta.YasmindaCruz</t>
  </si>
  <si>
    <t>Rodovia Cardoso</t>
  </si>
  <si>
    <t>brenocastro@moraes.com</t>
  </si>
  <si>
    <t>JoãoPedroNascimento</t>
  </si>
  <si>
    <t>isisda-paz@mendes.br</t>
  </si>
  <si>
    <t>AugustoVieira</t>
  </si>
  <si>
    <t>alana92@bol.com.br</t>
  </si>
  <si>
    <t>848844-5802</t>
  </si>
  <si>
    <t>Azevedo Alegre</t>
  </si>
  <si>
    <t>Residencial Bernardo Araújo</t>
  </si>
  <si>
    <t>ValentinaRamos</t>
  </si>
  <si>
    <t>Alameda Isaac da Paz</t>
  </si>
  <si>
    <t>carvalhopietro@yahoo.com.br</t>
  </si>
  <si>
    <t>(061)28880730</t>
  </si>
  <si>
    <t>PedroMiguelPeixoto</t>
  </si>
  <si>
    <t>Barros do Oeste</t>
  </si>
  <si>
    <t>Chácara Souza</t>
  </si>
  <si>
    <t>ramosmelissa@da.br</t>
  </si>
  <si>
    <t>(041)1527-5425</t>
  </si>
  <si>
    <t>MaysaRodrigues</t>
  </si>
  <si>
    <t>ana-julia32@hotmail.com</t>
  </si>
  <si>
    <t>(071)5441-5886</t>
  </si>
  <si>
    <t>CalebeDias</t>
  </si>
  <si>
    <t>Rodrigues de Minas</t>
  </si>
  <si>
    <t>Conjunto de Rodrigues</t>
  </si>
  <si>
    <t>wlima@gmail.com</t>
  </si>
  <si>
    <t>Conjunto Monteiro</t>
  </si>
  <si>
    <t>DaviAraújo</t>
  </si>
  <si>
    <t>Esther</t>
  </si>
  <si>
    <t>moreiraana-julia@cardoso.com</t>
  </si>
  <si>
    <t>Estação Teixeira</t>
  </si>
  <si>
    <t>EstherdaLuz</t>
  </si>
  <si>
    <t>Vale da Mata</t>
  </si>
  <si>
    <t>pedroda-cunha@uol.com.br</t>
  </si>
  <si>
    <t>Vila de Teixeira</t>
  </si>
  <si>
    <t>PedroJesus</t>
  </si>
  <si>
    <t>Nicolas</t>
  </si>
  <si>
    <t>cpeixoto@cardoso.net</t>
  </si>
  <si>
    <t>818036-9164</t>
  </si>
  <si>
    <t>Conjunto Stephany Barros</t>
  </si>
  <si>
    <t>AnthonydasNeves</t>
  </si>
  <si>
    <t>Morro Lorenzo Gomes</t>
  </si>
  <si>
    <t>emanuelda-paz@porto.br</t>
  </si>
  <si>
    <t>(061)44092589</t>
  </si>
  <si>
    <t>Alameda da Rosa</t>
  </si>
  <si>
    <t>MariaVitóriaMonteiro</t>
  </si>
  <si>
    <t>caiosantos@fernandes.br</t>
  </si>
  <si>
    <t>716018-4077</t>
  </si>
  <si>
    <t>LuizFelipeCarvalho</t>
  </si>
  <si>
    <t>da Conceição Paulista</t>
  </si>
  <si>
    <t>Loteamento de das Neves</t>
  </si>
  <si>
    <t>meloluana@gmail.com</t>
  </si>
  <si>
    <t>(061)0942-9384</t>
  </si>
  <si>
    <t>LuccadaCosta</t>
  </si>
  <si>
    <t>isis18@fernandes.br</t>
  </si>
  <si>
    <t>Esplanada Alves</t>
  </si>
  <si>
    <t>levida-conceicao@bol.com.br</t>
  </si>
  <si>
    <t>(051)40590871</t>
  </si>
  <si>
    <t>AnaVitóriaCorreia</t>
  </si>
  <si>
    <t>Araújo de Lima</t>
  </si>
  <si>
    <t>Loteamento Sabrina Correia</t>
  </si>
  <si>
    <t>knogueira@ig.com.br</t>
  </si>
  <si>
    <t>(084)27693072</t>
  </si>
  <si>
    <t>Srta.IsabellaAragão</t>
  </si>
  <si>
    <t>Leonardo</t>
  </si>
  <si>
    <t>monteirosophia@azevedo.org</t>
  </si>
  <si>
    <t>(051)81156956</t>
  </si>
  <si>
    <t>GabrielaLima</t>
  </si>
  <si>
    <t>Caldeira Verde</t>
  </si>
  <si>
    <t>Lagoa Lívia Ribeiro</t>
  </si>
  <si>
    <t>da-rosaenrico@gmail.com</t>
  </si>
  <si>
    <t>Colônia Cardoso</t>
  </si>
  <si>
    <t>VitóriaNunes</t>
  </si>
  <si>
    <t>laisnunes@nascimento.br</t>
  </si>
  <si>
    <t>IsadoraLopes</t>
  </si>
  <si>
    <t>yuri19@dias.com</t>
  </si>
  <si>
    <t>Viaduto Barros</t>
  </si>
  <si>
    <t>AgathaBarbosa</t>
  </si>
  <si>
    <t>Estrada Benício Melo</t>
  </si>
  <si>
    <t>thomascastro@hotmail.com</t>
  </si>
  <si>
    <t>0500-514-5116</t>
  </si>
  <si>
    <t>MariaEduardaPereira</t>
  </si>
  <si>
    <t>Chácara de Farias</t>
  </si>
  <si>
    <t>Mirella</t>
  </si>
  <si>
    <t>oliveiracaua@hotmail.com</t>
  </si>
  <si>
    <t>614324-6081</t>
  </si>
  <si>
    <t>Vale Cardoso</t>
  </si>
  <si>
    <t>LarissaTeixeira</t>
  </si>
  <si>
    <t>Castro da Serra</t>
  </si>
  <si>
    <t>Núcleo Ramos</t>
  </si>
  <si>
    <t>stephany04@ferreira.com</t>
  </si>
  <si>
    <t>Dr.RyanPorto</t>
  </si>
  <si>
    <t>Caldeira Paulista</t>
  </si>
  <si>
    <t>Travessa Gabriel Nogueira</t>
  </si>
  <si>
    <t>cavalcantidaniel@araujo.com</t>
  </si>
  <si>
    <t>(031)6351-7367</t>
  </si>
  <si>
    <t>BárbaraDias</t>
  </si>
  <si>
    <t>Vereda Teixeira</t>
  </si>
  <si>
    <t>eduardacunha@souza.com</t>
  </si>
  <si>
    <t>(081)69623463</t>
  </si>
  <si>
    <t>Viaduto Cunha</t>
  </si>
  <si>
    <t>AnaLíviaNunes</t>
  </si>
  <si>
    <t>Condomínio de Aragão</t>
  </si>
  <si>
    <t>Miguel</t>
  </si>
  <si>
    <t>breno88@gmail.com</t>
  </si>
  <si>
    <t>Lagoa Ana Beatriz Gomes</t>
  </si>
  <si>
    <t>MariaLuizaRocha</t>
  </si>
  <si>
    <t>Parque Luiz Gustavo Cardoso</t>
  </si>
  <si>
    <t>eramos@costa.org</t>
  </si>
  <si>
    <t>Alameda Luana Almeida</t>
  </si>
  <si>
    <t>LevidaMota</t>
  </si>
  <si>
    <t>Chácara Kevin Gomes</t>
  </si>
  <si>
    <t>ferreiramarcos-vinicius@carvalho.com</t>
  </si>
  <si>
    <t>0900-325-9364</t>
  </si>
  <si>
    <t>Sra.MelissaBarros</t>
  </si>
  <si>
    <t>Cardoso de da Conceição</t>
  </si>
  <si>
    <t>Lago Alves</t>
  </si>
  <si>
    <t>rodrigo18@gomes.org</t>
  </si>
  <si>
    <t>(011)0066-2023</t>
  </si>
  <si>
    <t>CarlosEduardoMoraes</t>
  </si>
  <si>
    <t>Jardim Erick Carvalho</t>
  </si>
  <si>
    <t>aragaovitor@gmail.com</t>
  </si>
  <si>
    <t>417520-7830</t>
  </si>
  <si>
    <t>Chácara de Rodrigues</t>
  </si>
  <si>
    <t>Srta.BeatrizTeixeira</t>
  </si>
  <si>
    <t>Quadra Letícia Lima</t>
  </si>
  <si>
    <t>rezendeluigi@yahoo.com.br</t>
  </si>
  <si>
    <t>EvelynSales</t>
  </si>
  <si>
    <t>Caldeira do Amparo</t>
  </si>
  <si>
    <t>Passarela de Vieira</t>
  </si>
  <si>
    <t>egoncalves@uol.com.br</t>
  </si>
  <si>
    <t>Rocha Paulista</t>
  </si>
  <si>
    <t>Setor Nunes</t>
  </si>
  <si>
    <t>MariaCecíliaBarros</t>
  </si>
  <si>
    <t>caue85@vieira.com</t>
  </si>
  <si>
    <t>116290-8107</t>
  </si>
  <si>
    <t>Trevo Castro</t>
  </si>
  <si>
    <t>FelipeBarbosa</t>
  </si>
  <si>
    <t>Vereda de Fogaça</t>
  </si>
  <si>
    <t>Maria</t>
  </si>
  <si>
    <t>hrezende@yahoo.com.br</t>
  </si>
  <si>
    <t>Praça de Costa</t>
  </si>
  <si>
    <t>GustavoHenriqueMonteiro</t>
  </si>
  <si>
    <t>Condomínio Luiz Henrique da Paz</t>
  </si>
  <si>
    <t>CarlosEduardo</t>
  </si>
  <si>
    <t>ddias@gmail.com</t>
  </si>
  <si>
    <t>(071)43698299</t>
  </si>
  <si>
    <t>MelissaSilva</t>
  </si>
  <si>
    <t>barrosclarice@da.br</t>
  </si>
  <si>
    <t>(081)2624-7252</t>
  </si>
  <si>
    <t>Avenida de Lopes</t>
  </si>
  <si>
    <t>VitorHugoOliveira</t>
  </si>
  <si>
    <t>davi-lucas98@yahoo.com.br</t>
  </si>
  <si>
    <t>Lago Lopes</t>
  </si>
  <si>
    <t>VitorGabrielCunha</t>
  </si>
  <si>
    <t>Fazenda Gustavo Ferreira</t>
  </si>
  <si>
    <t>gustavo-henrique24@pinto.org</t>
  </si>
  <si>
    <t>Lopes da Serra</t>
  </si>
  <si>
    <t>Trevo Thomas Rezende</t>
  </si>
  <si>
    <t>CalebeLima</t>
  </si>
  <si>
    <t>Ribeiro dos Dourados</t>
  </si>
  <si>
    <t>Condomínio de Almeida</t>
  </si>
  <si>
    <t>ana-lauracardoso@lopes.com</t>
  </si>
  <si>
    <t>AntônioCostela</t>
  </si>
  <si>
    <t>rbarros@gmail.com</t>
  </si>
  <si>
    <t>BryanNascimento</t>
  </si>
  <si>
    <t>Trevo Julia Silveira</t>
  </si>
  <si>
    <t>joao-miguel67@ig.com.br</t>
  </si>
  <si>
    <t>FernandadaMata</t>
  </si>
  <si>
    <t>Favela Cauã Nogueira</t>
  </si>
  <si>
    <t>giovanna34@gmail.com</t>
  </si>
  <si>
    <t>(084)2023-8057</t>
  </si>
  <si>
    <t>Jardim Gomes</t>
  </si>
  <si>
    <t>RyandaRosa</t>
  </si>
  <si>
    <t>Viela Henrique Jesus</t>
  </si>
  <si>
    <t>diogonogueira@pereira.br</t>
  </si>
  <si>
    <t>841056-7606</t>
  </si>
  <si>
    <t>da Mota da Serra</t>
  </si>
  <si>
    <t>Praia Martins</t>
  </si>
  <si>
    <t>EloahMartins</t>
  </si>
  <si>
    <t>Campo de Nogueira</t>
  </si>
  <si>
    <t>luana33@gmail.com</t>
  </si>
  <si>
    <t>(081)99271075</t>
  </si>
  <si>
    <t>Favela de Rodrigues</t>
  </si>
  <si>
    <t>MarianaLopes</t>
  </si>
  <si>
    <t>milenabarros@uol.com.br</t>
  </si>
  <si>
    <t>(061)9059-3414</t>
  </si>
  <si>
    <t>Sr.ThalesCunha</t>
  </si>
  <si>
    <t>Condomínio Correia</t>
  </si>
  <si>
    <t>rodriguesleandro@peixoto.com</t>
  </si>
  <si>
    <t>219995-3470</t>
  </si>
  <si>
    <t>Almeida Verde</t>
  </si>
  <si>
    <t>Praia Peixoto</t>
  </si>
  <si>
    <t>MariaLuizaMoraes</t>
  </si>
  <si>
    <t>felipe50@uol.com.br</t>
  </si>
  <si>
    <t>Sítio Bianca Moura</t>
  </si>
  <si>
    <t>EvelynOliveira</t>
  </si>
  <si>
    <t>da Cunha Alegre</t>
  </si>
  <si>
    <t>Favela de Sales</t>
  </si>
  <si>
    <t>da-cruzmanuela@cardoso.com</t>
  </si>
  <si>
    <t>842522-5973</t>
  </si>
  <si>
    <t>Cardoso de Goiás</t>
  </si>
  <si>
    <t>Trevo Stella Freitas</t>
  </si>
  <si>
    <t>JulianaMelo</t>
  </si>
  <si>
    <t>Conjunto Araújo</t>
  </si>
  <si>
    <t>almeidaisabelly@hotmail.com</t>
  </si>
  <si>
    <t>(031)83557014</t>
  </si>
  <si>
    <t>Distrito Júlia das Neves</t>
  </si>
  <si>
    <t>VitóriaCunha</t>
  </si>
  <si>
    <t>Passarela de Costela</t>
  </si>
  <si>
    <t>vitor-gabrielpires@ig.com.br</t>
  </si>
  <si>
    <t>EduardaAzevedo</t>
  </si>
  <si>
    <t>jferreira@bol.com.br</t>
  </si>
  <si>
    <t>(051)15890700</t>
  </si>
  <si>
    <t>Srta.CatarinadaCunha</t>
  </si>
  <si>
    <t>fbarbosa@moraes.br</t>
  </si>
  <si>
    <t>317864-1926</t>
  </si>
  <si>
    <t>Cunha Grande</t>
  </si>
  <si>
    <t>Rua de da Rosa</t>
  </si>
  <si>
    <t>NoahCostela</t>
  </si>
  <si>
    <t>beniciopires@yahoo.com.br</t>
  </si>
  <si>
    <t>115661-2476</t>
  </si>
  <si>
    <t>LuizMigueldaCruz</t>
  </si>
  <si>
    <t>Matheus</t>
  </si>
  <si>
    <t>doliveira@gmail.com</t>
  </si>
  <si>
    <t>219475-1732</t>
  </si>
  <si>
    <t>Novaes do Amparo</t>
  </si>
  <si>
    <t>Jardim Joana da Mata</t>
  </si>
  <si>
    <t>MarcelaNogueira</t>
  </si>
  <si>
    <t>Alameda João Gabriel Silva</t>
  </si>
  <si>
    <t>camposana-carolina@hotmail.com</t>
  </si>
  <si>
    <t>0300-426-9433</t>
  </si>
  <si>
    <t>Rua Costa</t>
  </si>
  <si>
    <t>JoãoMiguelMartins</t>
  </si>
  <si>
    <t>Fazenda da Conceição</t>
  </si>
  <si>
    <t>correiajuliana@uol.com.br</t>
  </si>
  <si>
    <t>(081)3553-0872</t>
  </si>
  <si>
    <t>Porto da Praia</t>
  </si>
  <si>
    <t>Pátio de Pereira</t>
  </si>
  <si>
    <t>CauãPorto</t>
  </si>
  <si>
    <t>Trevo Carlos Eduardo Santos</t>
  </si>
  <si>
    <t>breno09@nunes.net</t>
  </si>
  <si>
    <t>(041)68636619</t>
  </si>
  <si>
    <t>Rezende dos Dourados</t>
  </si>
  <si>
    <t>Viela Maria Julia Ferreira</t>
  </si>
  <si>
    <t>EnricoSales</t>
  </si>
  <si>
    <t>AnaClara</t>
  </si>
  <si>
    <t>hda-luz@yahoo.com.br</t>
  </si>
  <si>
    <t>Vale de Cavalcanti</t>
  </si>
  <si>
    <t>StephanyCarvalho</t>
  </si>
  <si>
    <t>Carvalho de Cavalcanti</t>
  </si>
  <si>
    <t>Avenida Pinto</t>
  </si>
  <si>
    <t>ovieira@da.net</t>
  </si>
  <si>
    <t>(051)9007-4044</t>
  </si>
  <si>
    <t>Sr.AnthonyBarbosa</t>
  </si>
  <si>
    <t>Condomínio de Novaes</t>
  </si>
  <si>
    <t>santosnatalia@da.org</t>
  </si>
  <si>
    <t>(041)2512-1347</t>
  </si>
  <si>
    <t>EmanuellyDias</t>
  </si>
  <si>
    <t>Ladeira Maria Clara Azevedo</t>
  </si>
  <si>
    <t>AnaCarolina</t>
  </si>
  <si>
    <t>emanuellada-mata@nunes.net</t>
  </si>
  <si>
    <t>(084)5686-3025</t>
  </si>
  <si>
    <t>Rua Lima</t>
  </si>
  <si>
    <t>Sr.BrenoGomes</t>
  </si>
  <si>
    <t>Alves Alegre</t>
  </si>
  <si>
    <t>Praia Luiza Dias</t>
  </si>
  <si>
    <t>piresluiz-felipe@hotmail.com</t>
  </si>
  <si>
    <t>213998-5649</t>
  </si>
  <si>
    <t>IsaacDuarte</t>
  </si>
  <si>
    <t>rafael43@farias.com</t>
  </si>
  <si>
    <t>Dr.TheodaPaz</t>
  </si>
  <si>
    <t>Fazenda Nunes</t>
  </si>
  <si>
    <t>rda-mata@hotmail.com</t>
  </si>
  <si>
    <t>117179-0347</t>
  </si>
  <si>
    <t>AnaJuliaMoreira</t>
  </si>
  <si>
    <t>Fazenda de Santos</t>
  </si>
  <si>
    <t>Lavínia</t>
  </si>
  <si>
    <t>souzaaugusto@alves.org</t>
  </si>
  <si>
    <t>Martins das Pedras</t>
  </si>
  <si>
    <t>Colônia Fernandes</t>
  </si>
  <si>
    <t>Sr.LuigiDuarte</t>
  </si>
  <si>
    <t>da Costa de Goiás</t>
  </si>
  <si>
    <t>Núcleo Caldeira</t>
  </si>
  <si>
    <t>anafogaca@da.br</t>
  </si>
  <si>
    <t>847952-6395</t>
  </si>
  <si>
    <t>PedroSilva</t>
  </si>
  <si>
    <t>Viana de Rocha</t>
  </si>
  <si>
    <t>Estrada Nicole Monteiro</t>
  </si>
  <si>
    <t>brunanascimento@yahoo.com.br</t>
  </si>
  <si>
    <t>(061)3592-9537</t>
  </si>
  <si>
    <t>Colônia de Santos</t>
  </si>
  <si>
    <t>MaysaJesus</t>
  </si>
  <si>
    <t>alexiafernandes@da.net</t>
  </si>
  <si>
    <t>DaviLucasSilva</t>
  </si>
  <si>
    <t>yasmincostela@bol.com.br</t>
  </si>
  <si>
    <t>415865-6678</t>
  </si>
  <si>
    <t>Costela da Serra</t>
  </si>
  <si>
    <t>Lago Rebeca Barros</t>
  </si>
  <si>
    <t>Sra.ValentinaDias</t>
  </si>
  <si>
    <t>Fazenda da Mota</t>
  </si>
  <si>
    <t>Isabel</t>
  </si>
  <si>
    <t>vda-luz@gmail.com</t>
  </si>
  <si>
    <t>0800-218-2239</t>
  </si>
  <si>
    <t>Melo de Sales</t>
  </si>
  <si>
    <t>Quadra Mendes</t>
  </si>
  <si>
    <t>AliceLopes</t>
  </si>
  <si>
    <t>Caldeira Alegre</t>
  </si>
  <si>
    <t>Lago Kaique da Paz</t>
  </si>
  <si>
    <t>Bruno</t>
  </si>
  <si>
    <t>isabella44@pinto.com</t>
  </si>
  <si>
    <t>(041)0138-6719</t>
  </si>
  <si>
    <t>LeviMonteiro</t>
  </si>
  <si>
    <t>caio95@gmail.com</t>
  </si>
  <si>
    <t>415655-4956</t>
  </si>
  <si>
    <t>BrendadaRosa</t>
  </si>
  <si>
    <t>yuri09@bol.com.br</t>
  </si>
  <si>
    <t>Ladeira Jesus</t>
  </si>
  <si>
    <t>FelipeCunha</t>
  </si>
  <si>
    <t>heitor13@ig.com.br</t>
  </si>
  <si>
    <t>EnricoPinto</t>
  </si>
  <si>
    <t>Loteamento Cunha</t>
  </si>
  <si>
    <t>dcardoso@cardoso.com</t>
  </si>
  <si>
    <t>(021)43928531</t>
  </si>
  <si>
    <t>Dra.ManuelaMoreira</t>
  </si>
  <si>
    <t>Arthur</t>
  </si>
  <si>
    <t>emanuellyda-conceicao@nunes.br</t>
  </si>
  <si>
    <t>216640-1321</t>
  </si>
  <si>
    <t>Fazenda Sofia Nogueira</t>
  </si>
  <si>
    <t>Dr.FernandoSales</t>
  </si>
  <si>
    <t>Vale João Lucas Rezende</t>
  </si>
  <si>
    <t>pbarbosa@yahoo.com.br</t>
  </si>
  <si>
    <t>(031)8924-3680</t>
  </si>
  <si>
    <t>Chácara da Rocha</t>
  </si>
  <si>
    <t>OliviaRamos</t>
  </si>
  <si>
    <t>Campo Fernandes</t>
  </si>
  <si>
    <t>luiz-miguelda-mata@bol.com.br</t>
  </si>
  <si>
    <t>617036-2619</t>
  </si>
  <si>
    <t>LuigiDuarte</t>
  </si>
  <si>
    <t>Aeroporto Carvalho</t>
  </si>
  <si>
    <t>rochaisabella@da.com</t>
  </si>
  <si>
    <t>(084)5335-0569</t>
  </si>
  <si>
    <t>AnaBeatrizAraújo</t>
  </si>
  <si>
    <t>acavalcanti@ig.com.br</t>
  </si>
  <si>
    <t>Srta.EmanuellyVieira</t>
  </si>
  <si>
    <t>Recanto de Fogaça</t>
  </si>
  <si>
    <t>qda-mata@ig.com.br</t>
  </si>
  <si>
    <t>Nogueira do Campo</t>
  </si>
  <si>
    <t>Quadra Araújo</t>
  </si>
  <si>
    <t>PedroLucasMendes</t>
  </si>
  <si>
    <t>Fazenda Pereira</t>
  </si>
  <si>
    <t>wda-rosa@ig.com.br</t>
  </si>
  <si>
    <t>(084)8889-6204</t>
  </si>
  <si>
    <t>Souza dos Dourados</t>
  </si>
  <si>
    <t>Rodovia de Moreira</t>
  </si>
  <si>
    <t>RebecaRocha</t>
  </si>
  <si>
    <t>benjamincardoso@uol.com.br</t>
  </si>
  <si>
    <t>(021)5948-2796</t>
  </si>
  <si>
    <t>Quadra Luigi Santos</t>
  </si>
  <si>
    <t>JúliaPinto</t>
  </si>
  <si>
    <t>Araújo das Pedras</t>
  </si>
  <si>
    <t>Parque da Conceição</t>
  </si>
  <si>
    <t>sabrinamoura@costa.com</t>
  </si>
  <si>
    <t>311911-5659</t>
  </si>
  <si>
    <t>Passarela Vinicius Lima</t>
  </si>
  <si>
    <t>LuccaMendes</t>
  </si>
  <si>
    <t>costelayuri@da.com</t>
  </si>
  <si>
    <t>(031)73076429</t>
  </si>
  <si>
    <t>Trecho de Campos</t>
  </si>
  <si>
    <t>Sr.JoãoLucasdaConceição</t>
  </si>
  <si>
    <t>Marcelo</t>
  </si>
  <si>
    <t>peixotogabrielly@farias.com</t>
  </si>
  <si>
    <t>Residencial Moreira</t>
  </si>
  <si>
    <t>OtávioMoreira</t>
  </si>
  <si>
    <t>Núcleo da Costa</t>
  </si>
  <si>
    <t>barbosadaniela@bol.com.br</t>
  </si>
  <si>
    <t>0500-533-3501</t>
  </si>
  <si>
    <t>Colônia Helena da Cruz</t>
  </si>
  <si>
    <t>DanielaSales</t>
  </si>
  <si>
    <t>Fernanda</t>
  </si>
  <si>
    <t>leviporto@bol.com.br</t>
  </si>
  <si>
    <t>0900-971-2145</t>
  </si>
  <si>
    <t>TheoNovaes</t>
  </si>
  <si>
    <t>da-pazluigi@yahoo.com.br</t>
  </si>
  <si>
    <t>0800-303-3907</t>
  </si>
  <si>
    <t>Almeida de Viana</t>
  </si>
  <si>
    <t>Ladeira de Monteiro</t>
  </si>
  <si>
    <t>Dr.CalebeFernandes</t>
  </si>
  <si>
    <t>Trevo de Pinto</t>
  </si>
  <si>
    <t>dlopes@carvalho.org</t>
  </si>
  <si>
    <t>(081)3707-8489</t>
  </si>
  <si>
    <t>PedroFerreira</t>
  </si>
  <si>
    <t>Yago</t>
  </si>
  <si>
    <t>walves@moraes.br</t>
  </si>
  <si>
    <t>(081)0306-7019</t>
  </si>
  <si>
    <t>Jardim da Mota</t>
  </si>
  <si>
    <t>BenícioRodrigues</t>
  </si>
  <si>
    <t>Avenida Vieira</t>
  </si>
  <si>
    <t>peixotolais@da.br</t>
  </si>
  <si>
    <t>(061)89092765</t>
  </si>
  <si>
    <t>JoaquimCunha</t>
  </si>
  <si>
    <t>Parque Moreira</t>
  </si>
  <si>
    <t>da-rochaluana@da.org</t>
  </si>
  <si>
    <t>(081)47961716</t>
  </si>
  <si>
    <t>Estação de Sales</t>
  </si>
  <si>
    <t>JoãoLucasMoraes</t>
  </si>
  <si>
    <t>vicente22@da.br</t>
  </si>
  <si>
    <t>(081)8908-2949</t>
  </si>
  <si>
    <t>Dra.StellaMoura</t>
  </si>
  <si>
    <t>rezendeemilly@peixoto.br</t>
  </si>
  <si>
    <t>(071)30862119</t>
  </si>
  <si>
    <t>Costa Verde</t>
  </si>
  <si>
    <t>Jardim de Oliveira</t>
  </si>
  <si>
    <t>Milena</t>
  </si>
  <si>
    <t>carlos-eduardo72@hotmail.com</t>
  </si>
  <si>
    <t>(061)99293065</t>
  </si>
  <si>
    <t>Recanto Natália Mendes</t>
  </si>
  <si>
    <t>ThiagodaConceição</t>
  </si>
  <si>
    <t>Aeroporto de Martins</t>
  </si>
  <si>
    <t>joao-vitoraraujo@da.com</t>
  </si>
  <si>
    <t>815272-1038</t>
  </si>
  <si>
    <t>das Neves da Praia</t>
  </si>
  <si>
    <t>Conjunto Cardoso</t>
  </si>
  <si>
    <t>MaitêSantos</t>
  </si>
  <si>
    <t>ribeirootavio@uol.com.br</t>
  </si>
  <si>
    <t>840171-1559</t>
  </si>
  <si>
    <t>Aeroporto Marcos Vinicius Almeida</t>
  </si>
  <si>
    <t>JoãoVitorCardoso</t>
  </si>
  <si>
    <t>Campos do Galho</t>
  </si>
  <si>
    <t>Morro de Martins</t>
  </si>
  <si>
    <t>kda-mota@pereira.com</t>
  </si>
  <si>
    <t>118738-0099</t>
  </si>
  <si>
    <t>Sr.MarceloRezende</t>
  </si>
  <si>
    <t>Caldeira do Norte</t>
  </si>
  <si>
    <t>Campo Guilherme da Luz</t>
  </si>
  <si>
    <t>zaragao@hotmail.com</t>
  </si>
  <si>
    <t>(061)8564-7256</t>
  </si>
  <si>
    <t>Sra.AlexiaMoreira</t>
  </si>
  <si>
    <t>Recanto Alícia Moraes</t>
  </si>
  <si>
    <t>Julia</t>
  </si>
  <si>
    <t>beatriz73@fogaca.br</t>
  </si>
  <si>
    <t>(081)7438-2781</t>
  </si>
  <si>
    <t>Trecho Lucca Souza</t>
  </si>
  <si>
    <t>PietroFreitas</t>
  </si>
  <si>
    <t>Distrito de da Paz</t>
  </si>
  <si>
    <t>sarahcardoso@yahoo.com.br</t>
  </si>
  <si>
    <t>0900-628-2813</t>
  </si>
  <si>
    <t>Gonçalves de Vieira</t>
  </si>
  <si>
    <t>Esplanada de das Neves</t>
  </si>
  <si>
    <t>JoaquimAraújo</t>
  </si>
  <si>
    <t>Moura do Norte</t>
  </si>
  <si>
    <t>Feira de Costela</t>
  </si>
  <si>
    <t>marinamelo@gmail.com</t>
  </si>
  <si>
    <t>Silva Alegre</t>
  </si>
  <si>
    <t>Loteamento Moreira</t>
  </si>
  <si>
    <t>FernandoAraújo</t>
  </si>
  <si>
    <t>Teixeira de Pinto</t>
  </si>
  <si>
    <t>Morro Pinto</t>
  </si>
  <si>
    <t>da-pazrodrigo@bol.com.br</t>
  </si>
  <si>
    <t>(031)9015-8724</t>
  </si>
  <si>
    <t>Dr.YagodaCunha</t>
  </si>
  <si>
    <t>joana18@hotmail.com</t>
  </si>
  <si>
    <t>(041)18391022</t>
  </si>
  <si>
    <t>Barbosa das Pedras</t>
  </si>
  <si>
    <t>Residencial Erick Ribeiro</t>
  </si>
  <si>
    <t>PedroHenriqueSantos</t>
  </si>
  <si>
    <t>Fazenda João Felipe Cunha</t>
  </si>
  <si>
    <t>yuripereira@correia.br</t>
  </si>
  <si>
    <t>(071)83344753</t>
  </si>
  <si>
    <t>Parque Nunes</t>
  </si>
  <si>
    <t>MirellaRezende</t>
  </si>
  <si>
    <t>Avenida de Castro</t>
  </si>
  <si>
    <t>maysagoncalves@ig.com.br</t>
  </si>
  <si>
    <t>(071)08244310</t>
  </si>
  <si>
    <t>Dr.HenriqueOliveira</t>
  </si>
  <si>
    <t>Eduarda</t>
  </si>
  <si>
    <t>mendesdiego@bol.com.br</t>
  </si>
  <si>
    <t>713517-5862</t>
  </si>
  <si>
    <t>Jardim Pinto</t>
  </si>
  <si>
    <t>ThalesdaLuz</t>
  </si>
  <si>
    <t>Alves do Sul</t>
  </si>
  <si>
    <t>rebecabarros@ig.com.br</t>
  </si>
  <si>
    <t>(061)6115-8988</t>
  </si>
  <si>
    <t>Farias de da Cruz</t>
  </si>
  <si>
    <t>Colônia Maysa Martins</t>
  </si>
  <si>
    <t>AnaLauraNogueira</t>
  </si>
  <si>
    <t>Travessa Gustavo Fogaça</t>
  </si>
  <si>
    <t>afogaca@ig.com.br</t>
  </si>
  <si>
    <t>0800-772-5855</t>
  </si>
  <si>
    <t>Vale Rebeca Teixeira</t>
  </si>
  <si>
    <t>NatáliaFernandes</t>
  </si>
  <si>
    <t>Distrito João Felipe Martins</t>
  </si>
  <si>
    <t>antonio16@cardoso.br</t>
  </si>
  <si>
    <t>0800-406-6567</t>
  </si>
  <si>
    <t>GabrielaAlmeida</t>
  </si>
  <si>
    <t>Aragão Alegre</t>
  </si>
  <si>
    <t>Fazenda de Costela</t>
  </si>
  <si>
    <t>moraesisabelly@uol.com.br</t>
  </si>
  <si>
    <t>JulianaLopes</t>
  </si>
  <si>
    <t>Pátio Sofia Jesus</t>
  </si>
  <si>
    <t>thales98@hotmail.com</t>
  </si>
  <si>
    <t>AnaJuliaCastro</t>
  </si>
  <si>
    <t>kda-cruz@rezende.org</t>
  </si>
  <si>
    <t>CauãdaRosa</t>
  </si>
  <si>
    <t>meloluiz-fernando@sales.br</t>
  </si>
  <si>
    <t>AnaJuliaDuarte</t>
  </si>
  <si>
    <t>danielgomes@ramos.com</t>
  </si>
  <si>
    <t>315600-8191</t>
  </si>
  <si>
    <t>Estação João Guilherme da Costa</t>
  </si>
  <si>
    <t>EmanuelJesus</t>
  </si>
  <si>
    <t>Elisa</t>
  </si>
  <si>
    <t>freitasluiza@hotmail.com</t>
  </si>
  <si>
    <t>(084)1009-5713</t>
  </si>
  <si>
    <t>Fazenda Isadora Fernandes</t>
  </si>
  <si>
    <t>JoãoPedroBarbosa</t>
  </si>
  <si>
    <t>yalmeida@gmail.com</t>
  </si>
  <si>
    <t>AlexandreMonteiro</t>
  </si>
  <si>
    <t>Nunes de da Costa</t>
  </si>
  <si>
    <t>Favela de da Rocha</t>
  </si>
  <si>
    <t>Agatha</t>
  </si>
  <si>
    <t>juliamoura@yahoo.com.br</t>
  </si>
  <si>
    <t>Dr.OtávioPires</t>
  </si>
  <si>
    <t>Trevo Marcos Vinicius Silveira</t>
  </si>
  <si>
    <t>luigi15@pires.com</t>
  </si>
  <si>
    <t>TheoOliveira</t>
  </si>
  <si>
    <t>Praça Renan da Mata</t>
  </si>
  <si>
    <t>EnzoGabriel</t>
  </si>
  <si>
    <t>pedro-miguel30@freitas.br</t>
  </si>
  <si>
    <t>(021)53389515</t>
  </si>
  <si>
    <t>MelissaPinto</t>
  </si>
  <si>
    <t>Alameda de Duarte</t>
  </si>
  <si>
    <t>Antônio</t>
  </si>
  <si>
    <t>francisco91@rezende.com</t>
  </si>
  <si>
    <t>(041)66441557</t>
  </si>
  <si>
    <t>Condomínio Nogueira</t>
  </si>
  <si>
    <t>LuizGustavoJesus</t>
  </si>
  <si>
    <t>leandro58@goncalves.com</t>
  </si>
  <si>
    <t>0900-866-9051</t>
  </si>
  <si>
    <t>Dr.LuizFernandoSilveira</t>
  </si>
  <si>
    <t>Pietro</t>
  </si>
  <si>
    <t>jnogueira@freitas.net</t>
  </si>
  <si>
    <t>ArthurRibeiro</t>
  </si>
  <si>
    <t>mmoraes@ig.com.br</t>
  </si>
  <si>
    <t>Lagoa Barbosa</t>
  </si>
  <si>
    <t>Sr.DaniloMelo</t>
  </si>
  <si>
    <t>Benjamin</t>
  </si>
  <si>
    <t>xviana@pereira.br</t>
  </si>
  <si>
    <t>0800-834-8878</t>
  </si>
  <si>
    <t>ThomasVieira</t>
  </si>
  <si>
    <t>caioda-mota@caldeira.br</t>
  </si>
  <si>
    <t>Farias de Ramos</t>
  </si>
  <si>
    <t>Rua Marcelo Dias</t>
  </si>
  <si>
    <t>Dr.JoãoGabrieldaCunha</t>
  </si>
  <si>
    <t>leonardo05@uol.com.br</t>
  </si>
  <si>
    <t>JúliaMoreira</t>
  </si>
  <si>
    <t>enzo-gabrielaragao@ferreira.com</t>
  </si>
  <si>
    <t>(051)34414847</t>
  </si>
  <si>
    <t>Residencial Antônio Mendes</t>
  </si>
  <si>
    <t>LaraLopes</t>
  </si>
  <si>
    <t>laragoncalves@cardoso.br</t>
  </si>
  <si>
    <t>Lago Cardoso</t>
  </si>
  <si>
    <t>OtávioNascimento</t>
  </si>
  <si>
    <t>cauevieira@ribeiro.com</t>
  </si>
  <si>
    <t>Lopes do Amparo</t>
  </si>
  <si>
    <t>Recanto Benjamin da Luz</t>
  </si>
  <si>
    <t>LeonardoNogueira</t>
  </si>
  <si>
    <t>Praia Maria Luiza Sales</t>
  </si>
  <si>
    <t>maria-vitoria06@sales.br</t>
  </si>
  <si>
    <t>844157-5477</t>
  </si>
  <si>
    <t>Srta.JulianaMoreira</t>
  </si>
  <si>
    <t>Melo de da Mata</t>
  </si>
  <si>
    <t>Chácara de Ribeiro</t>
  </si>
  <si>
    <t>kamillymonteiro@ig.com.br</t>
  </si>
  <si>
    <t>(084)6982-8909</t>
  </si>
  <si>
    <t>Ladeira de Almeida</t>
  </si>
  <si>
    <t>IsisdaLuz</t>
  </si>
  <si>
    <t>Campo Porto</t>
  </si>
  <si>
    <t>salesian@da.com</t>
  </si>
  <si>
    <t>114797-4679</t>
  </si>
  <si>
    <t>YuriCostela</t>
  </si>
  <si>
    <t>oda-rosa@hotmail.com</t>
  </si>
  <si>
    <t>Jardim Alexandre Novaes</t>
  </si>
  <si>
    <t>LuizaVieira</t>
  </si>
  <si>
    <t>Pátio Gabriela Moreira</t>
  </si>
  <si>
    <t>joao-lucas82@hotmail.com</t>
  </si>
  <si>
    <t>(084)37667847</t>
  </si>
  <si>
    <t>Dr.VitorMendes</t>
  </si>
  <si>
    <t>Vereda de Rocha</t>
  </si>
  <si>
    <t>luiz-miguelcampos@correia.br</t>
  </si>
  <si>
    <t>714034-6812</t>
  </si>
  <si>
    <t>Travessa Caldeira</t>
  </si>
  <si>
    <t>RenanRodrigues</t>
  </si>
  <si>
    <t>das-nevesmatheus@ig.com.br</t>
  </si>
  <si>
    <t>(031)3697-0268</t>
  </si>
  <si>
    <t>Campo de Castro</t>
  </si>
  <si>
    <t>LuizFelipeFreitas</t>
  </si>
  <si>
    <t>Ian</t>
  </si>
  <si>
    <t>caiopinto@azevedo.br</t>
  </si>
  <si>
    <t>NicoleNunes</t>
  </si>
  <si>
    <t>Alameda Heloísa Castro</t>
  </si>
  <si>
    <t>xda-costa@da.net</t>
  </si>
  <si>
    <t>Conjunto Nogueira</t>
  </si>
  <si>
    <t>VitorFerreira</t>
  </si>
  <si>
    <t>Parque de da Cruz</t>
  </si>
  <si>
    <t>yfarias@hotmail.com</t>
  </si>
  <si>
    <t>(011)5391-0294</t>
  </si>
  <si>
    <t>Rezende Verde</t>
  </si>
  <si>
    <t>Esplanada da Cruz</t>
  </si>
  <si>
    <t>AnaCarolinaCastro</t>
  </si>
  <si>
    <t>Benício</t>
  </si>
  <si>
    <t>pedro-henriqueteixeira@azevedo.br</t>
  </si>
  <si>
    <t>0900-596-1335</t>
  </si>
  <si>
    <t>VicenteLopes</t>
  </si>
  <si>
    <t>Barros Verde</t>
  </si>
  <si>
    <t>Lago Vieira</t>
  </si>
  <si>
    <t>Heloísa</t>
  </si>
  <si>
    <t>felipeda-paz@hotmail.com</t>
  </si>
  <si>
    <t>412389-8324</t>
  </si>
  <si>
    <t>Estrada de Nunes</t>
  </si>
  <si>
    <t>MariaJuliaSilveira</t>
  </si>
  <si>
    <t>oliveirajulia@ig.com.br</t>
  </si>
  <si>
    <t>(084)0472-7043</t>
  </si>
  <si>
    <t>Travessa de da Cunha</t>
  </si>
  <si>
    <t>AnaLuizaTeixeira</t>
  </si>
  <si>
    <t>Brenda</t>
  </si>
  <si>
    <t>moreirajuliana@da.com</t>
  </si>
  <si>
    <t>(031)2444-0644</t>
  </si>
  <si>
    <t>MariaAliceViana</t>
  </si>
  <si>
    <t>Pátio da Costa</t>
  </si>
  <si>
    <t>nogueiradanilo@ig.com.br</t>
  </si>
  <si>
    <t>(051)99170214</t>
  </si>
  <si>
    <t>Recanto de Teixeira</t>
  </si>
  <si>
    <t>EmanuelSantos</t>
  </si>
  <si>
    <t>sda-paz@yahoo.com.br</t>
  </si>
  <si>
    <t>Loteamento Campos</t>
  </si>
  <si>
    <t>AnaLíviaDias</t>
  </si>
  <si>
    <t>Morro Joana Nunes</t>
  </si>
  <si>
    <t>Maysa</t>
  </si>
  <si>
    <t>ucunha@hotmail.com</t>
  </si>
  <si>
    <t>(061)4697-7575</t>
  </si>
  <si>
    <t>Feira de da Cunha</t>
  </si>
  <si>
    <t>CecíliaDuarte</t>
  </si>
  <si>
    <t>Praça Teixeira</t>
  </si>
  <si>
    <t>diego81@rocha.br</t>
  </si>
  <si>
    <t>(041)55922539</t>
  </si>
  <si>
    <t>Loteamento de Costela</t>
  </si>
  <si>
    <t>rodriguesmariane@santos.br</t>
  </si>
  <si>
    <t>(084)60003471</t>
  </si>
  <si>
    <t>Favela Camila Martins</t>
  </si>
  <si>
    <t>Sra.LunaLima</t>
  </si>
  <si>
    <t>Vale Pires</t>
  </si>
  <si>
    <t>da-rosayasmin@bol.com.br</t>
  </si>
  <si>
    <t>Campo Peixoto</t>
  </si>
  <si>
    <t>Recanto Renan Santos</t>
  </si>
  <si>
    <t>joao-felipe05@ig.com.br</t>
  </si>
  <si>
    <t>0500-079-5995</t>
  </si>
  <si>
    <t>LeandroFerreira</t>
  </si>
  <si>
    <t>maria-cecilia73@ribeiro.com</t>
  </si>
  <si>
    <t>(061)29294193</t>
  </si>
  <si>
    <t>Núcleo Porto</t>
  </si>
  <si>
    <t>CauãDias</t>
  </si>
  <si>
    <t>Parque de Ribeiro</t>
  </si>
  <si>
    <t>tcunha@nunes.net</t>
  </si>
  <si>
    <t>(061)2539-9822</t>
  </si>
  <si>
    <t>Dra.LunaMoreira</t>
  </si>
  <si>
    <t>Núcleo da Rosa</t>
  </si>
  <si>
    <t>joao-lucasaraujo@uol.com.br</t>
  </si>
  <si>
    <t>(084)1022-9635</t>
  </si>
  <si>
    <t>OtávioAlmeida</t>
  </si>
  <si>
    <t>pramos@souza.com</t>
  </si>
  <si>
    <t>(021)1497-9584</t>
  </si>
  <si>
    <t>Praça de Ramos</t>
  </si>
  <si>
    <t>JoãoGabrieldaMota</t>
  </si>
  <si>
    <t>Mendes do Amparo</t>
  </si>
  <si>
    <t>Sítio de Moreira</t>
  </si>
  <si>
    <t>oliveiraisabel@alves.org</t>
  </si>
  <si>
    <t>(071)1852-6295</t>
  </si>
  <si>
    <t>Chácara Ana Julia Silva</t>
  </si>
  <si>
    <t>RyanOliveira</t>
  </si>
  <si>
    <t>gcosta@hotmail.com</t>
  </si>
  <si>
    <t>416746-6915</t>
  </si>
  <si>
    <t>BrunoSouza</t>
  </si>
  <si>
    <t>Sítio Pires</t>
  </si>
  <si>
    <t>da-matatheo@ig.com.br</t>
  </si>
  <si>
    <t>0500-833-3540</t>
  </si>
  <si>
    <t>Travessa Cavalcanti</t>
  </si>
  <si>
    <t>Sr.CalebeNascimento</t>
  </si>
  <si>
    <t>emillysouza@alves.com</t>
  </si>
  <si>
    <t>0500-200-1289</t>
  </si>
  <si>
    <t>JuandaRosa</t>
  </si>
  <si>
    <t>leticiacorreia@ig.com.br</t>
  </si>
  <si>
    <t>Parque de Costa</t>
  </si>
  <si>
    <t>JuanDuarte</t>
  </si>
  <si>
    <t>da Rocha de Goiás</t>
  </si>
  <si>
    <t>Pátio João Guilherme Viana</t>
  </si>
  <si>
    <t>nmoraes@lima.com</t>
  </si>
  <si>
    <t>(084)8313-1977</t>
  </si>
  <si>
    <t>Morro Santos</t>
  </si>
  <si>
    <t>MariaJuliaJesus</t>
  </si>
  <si>
    <t>ncardoso@viana.br</t>
  </si>
  <si>
    <t>(071)75638434</t>
  </si>
  <si>
    <t>EstherdaConceição</t>
  </si>
  <si>
    <t>ana-luiza56@uol.com.br</t>
  </si>
  <si>
    <t>(051)89633699</t>
  </si>
  <si>
    <t>Largo Lucas Gabriel Duarte</t>
  </si>
  <si>
    <t>LorenadaCosta</t>
  </si>
  <si>
    <t>daniloviana@hotmail.com</t>
  </si>
  <si>
    <t>(021)0513-6358</t>
  </si>
  <si>
    <t>Passarela Ribeiro</t>
  </si>
  <si>
    <t>YuriRodrigues</t>
  </si>
  <si>
    <t>Travessa Carolina Souza</t>
  </si>
  <si>
    <t>thomas54@rezende.org</t>
  </si>
  <si>
    <t>614734-5215</t>
  </si>
  <si>
    <t>EmanuellaSouza</t>
  </si>
  <si>
    <t>Área Farias</t>
  </si>
  <si>
    <t>ecaldeira@novaes.br</t>
  </si>
  <si>
    <t>(011)5742-6024</t>
  </si>
  <si>
    <t>Travessa de Moura</t>
  </si>
  <si>
    <t>LuigiCardoso</t>
  </si>
  <si>
    <t>Conjunto de Fogaça</t>
  </si>
  <si>
    <t>ana-beatrizdias@da.br</t>
  </si>
  <si>
    <t>0300-725-9647</t>
  </si>
  <si>
    <t>Cardoso Paulista</t>
  </si>
  <si>
    <t>Rua de Caldeira</t>
  </si>
  <si>
    <t>Sr.AlexandreMonteiro</t>
  </si>
  <si>
    <t>goncalvesisaac@yahoo.com.br</t>
  </si>
  <si>
    <t>(031)3555-1527</t>
  </si>
  <si>
    <t>SophiedaRocha</t>
  </si>
  <si>
    <t>luiz-gustavomendes@monteiro.org</t>
  </si>
  <si>
    <t>(031)8660-4445</t>
  </si>
  <si>
    <t>FernandaMendes</t>
  </si>
  <si>
    <t>Evelyn</t>
  </si>
  <si>
    <t>dsantos@hotmail.com</t>
  </si>
  <si>
    <t>(071)5542-8497</t>
  </si>
  <si>
    <t>OtávioAzevedo</t>
  </si>
  <si>
    <t>maiteribeiro@ig.com.br</t>
  </si>
  <si>
    <t>(081)0770-5819</t>
  </si>
  <si>
    <t>Dr.NoahFernandes</t>
  </si>
  <si>
    <t>joao-pedrocorreia@bol.com.br</t>
  </si>
  <si>
    <t>(071)21115624</t>
  </si>
  <si>
    <t>Viela Campos</t>
  </si>
  <si>
    <t>BrendaFerreira</t>
  </si>
  <si>
    <t>Ramos das Flores</t>
  </si>
  <si>
    <t>Distrito Giovanna Moreira</t>
  </si>
  <si>
    <t>da-rochaalexia@bol.com.br</t>
  </si>
  <si>
    <t>0300-120-2418</t>
  </si>
  <si>
    <t>Srta.MariaCarvalho</t>
  </si>
  <si>
    <t>luiz-fernandocosta@hotmail.com</t>
  </si>
  <si>
    <t>(011)58972419</t>
  </si>
  <si>
    <t>Chácara Sales</t>
  </si>
  <si>
    <t>MarianaFreitas</t>
  </si>
  <si>
    <t>onovaes@ig.com.br</t>
  </si>
  <si>
    <t>Favela Jesus</t>
  </si>
  <si>
    <t>JoãoGuilhermeRezende</t>
  </si>
  <si>
    <t>Aeroporto Luiz Gustavo Caldeira</t>
  </si>
  <si>
    <t>Rafael</t>
  </si>
  <si>
    <t>jsilveira@peixoto.br</t>
  </si>
  <si>
    <t>216409-7875</t>
  </si>
  <si>
    <t>Travessa Marcos Vinicius Gonçalves</t>
  </si>
  <si>
    <t>MaysaGonçalves</t>
  </si>
  <si>
    <t>Residencial Melo</t>
  </si>
  <si>
    <t>diasyuri@viana.br</t>
  </si>
  <si>
    <t>GabrielOliveira</t>
  </si>
  <si>
    <t>barrosjoao-miguel@da.com</t>
  </si>
  <si>
    <t>(011)74949909</t>
  </si>
  <si>
    <t>Ladeira Cardoso</t>
  </si>
  <si>
    <t>DiogodaMata</t>
  </si>
  <si>
    <t>diasana-clara@almeida.org</t>
  </si>
  <si>
    <t>(011)8760-9595</t>
  </si>
  <si>
    <t>CamilaMoraes</t>
  </si>
  <si>
    <t>Loteamento de Carvalho</t>
  </si>
  <si>
    <t>Raul</t>
  </si>
  <si>
    <t>murilolima@gmail.com</t>
  </si>
  <si>
    <t>(084)8871-2399</t>
  </si>
  <si>
    <t>ThalesFreitas</t>
  </si>
  <si>
    <t>Passarela Pereira</t>
  </si>
  <si>
    <t>qnunes@hotmail.com</t>
  </si>
  <si>
    <t>SabrinaMartins</t>
  </si>
  <si>
    <t>Largo de Fogaça</t>
  </si>
  <si>
    <t>joaquimbarros@hotmail.com</t>
  </si>
  <si>
    <t>(084)5843-6150</t>
  </si>
  <si>
    <t>Cavalcanti de Minas</t>
  </si>
  <si>
    <t>Setor Marcos Vinicius da Luz</t>
  </si>
  <si>
    <t>Dr.FelipeSantos</t>
  </si>
  <si>
    <t>Lago Sales</t>
  </si>
  <si>
    <t>agoncalves@da.br</t>
  </si>
  <si>
    <t>LeandroCavalcanti</t>
  </si>
  <si>
    <t>Aeroporto Nicole Fogaça</t>
  </si>
  <si>
    <t>ana-livia64@nunes.com</t>
  </si>
  <si>
    <t>(041)24463940</t>
  </si>
  <si>
    <t>Conjunto de Lopes</t>
  </si>
  <si>
    <t>OtávioMoura</t>
  </si>
  <si>
    <t>Ladeira de Nunes</t>
  </si>
  <si>
    <t>cgomes@yahoo.com.br</t>
  </si>
  <si>
    <t>(071)43693109</t>
  </si>
  <si>
    <t>Passarela de Fogaça</t>
  </si>
  <si>
    <t>ManuelaCosta</t>
  </si>
  <si>
    <t>Viela Moreira</t>
  </si>
  <si>
    <t>valentina30@teixeira.org</t>
  </si>
  <si>
    <t>(021)68673070</t>
  </si>
  <si>
    <t>AnaBeatrizSilveira</t>
  </si>
  <si>
    <t>anthonysantos@fernandes.br</t>
  </si>
  <si>
    <t>810298-0569</t>
  </si>
  <si>
    <t>JoãoVitordaRocha</t>
  </si>
  <si>
    <t>renancaldeira@bol.com.br</t>
  </si>
  <si>
    <t>(084)19696063</t>
  </si>
  <si>
    <t>ClariceMonteiro</t>
  </si>
  <si>
    <t>Setor Stella Oliveira</t>
  </si>
  <si>
    <t>uda-rosa@gmail.com</t>
  </si>
  <si>
    <t>(081)8176-4489</t>
  </si>
  <si>
    <t>Praia Gonçalves</t>
  </si>
  <si>
    <t>BernardoCorreia</t>
  </si>
  <si>
    <t>wporto@bol.com.br</t>
  </si>
  <si>
    <t>Via Araújo</t>
  </si>
  <si>
    <t>Srta.MarianeAraújo</t>
  </si>
  <si>
    <t>JoãoGabriel</t>
  </si>
  <si>
    <t>wbarros@mendes.com</t>
  </si>
  <si>
    <t>(031)03350999</t>
  </si>
  <si>
    <t>GustavoHenriquedaCruz</t>
  </si>
  <si>
    <t>ana-juliacavalcanti@uol.com.br</t>
  </si>
  <si>
    <t>(071)0322-0454</t>
  </si>
  <si>
    <t>LuizHenriqueNovaes</t>
  </si>
  <si>
    <t>luiz-felipe11@hotmail.com</t>
  </si>
  <si>
    <t>(051)33332006</t>
  </si>
  <si>
    <t>AnaBeatrizCastro</t>
  </si>
  <si>
    <t>da Luz de Duarte</t>
  </si>
  <si>
    <t>wcarvalho@bol.com.br</t>
  </si>
  <si>
    <t>Lagoa Isaac Aragão</t>
  </si>
  <si>
    <t>Sr.PedroHenriquedaRosa</t>
  </si>
  <si>
    <t>Recanto Bernardo Barbosa</t>
  </si>
  <si>
    <t>ana-liviacampos@gmail.com</t>
  </si>
  <si>
    <t>(051)8579-9971</t>
  </si>
  <si>
    <t>Estrada Dias</t>
  </si>
  <si>
    <t>FelipedaMota</t>
  </si>
  <si>
    <t>Trecho Costela</t>
  </si>
  <si>
    <t>clara17@gmail.com</t>
  </si>
  <si>
    <t>AnaCarolinaSilva</t>
  </si>
  <si>
    <t>yuri43@pires.net</t>
  </si>
  <si>
    <t>(041)02807354</t>
  </si>
  <si>
    <t>PauloNascimento</t>
  </si>
  <si>
    <t>Favela de da Rosa</t>
  </si>
  <si>
    <t>isilveira@uol.com.br</t>
  </si>
  <si>
    <t>(031)4199-6834</t>
  </si>
  <si>
    <t>VitorGabrieldasNeves</t>
  </si>
  <si>
    <t>Vereda de Nogueira</t>
  </si>
  <si>
    <t>zlima@costa.com</t>
  </si>
  <si>
    <t>(081)98020477</t>
  </si>
  <si>
    <t>BrunaAlmeida</t>
  </si>
  <si>
    <t>Recanto de Cunha</t>
  </si>
  <si>
    <t>dpeixoto@hotmail.com</t>
  </si>
  <si>
    <t>Conjunto Brenda da Cunha</t>
  </si>
  <si>
    <t>BiancadaLuz</t>
  </si>
  <si>
    <t>Residencial Cavalcanti</t>
  </si>
  <si>
    <t>ferreirajoao-gabriel@monteiro.org</t>
  </si>
  <si>
    <t>VitorHugoCampos</t>
  </si>
  <si>
    <t>Sofia</t>
  </si>
  <si>
    <t>qalmeida@hotmail.com</t>
  </si>
  <si>
    <t>VitorGabrielRibeiro</t>
  </si>
  <si>
    <t>ugomes@yahoo.com.br</t>
  </si>
  <si>
    <t>AnaJuliaMelo</t>
  </si>
  <si>
    <t>Rodovia da Rocha</t>
  </si>
  <si>
    <t>mirellasales@uol.com.br</t>
  </si>
  <si>
    <t>GuilhermeNovaes</t>
  </si>
  <si>
    <t>LuizGustavo</t>
  </si>
  <si>
    <t>raquelsouza@lopes.br</t>
  </si>
  <si>
    <t>Passarela Sarah Aragão</t>
  </si>
  <si>
    <t>JoãoVitorFernandes</t>
  </si>
  <si>
    <t>Feira Marcelo da Rocha</t>
  </si>
  <si>
    <t>rodrigueseduardo@hotmail.com</t>
  </si>
  <si>
    <t>(051)71129116</t>
  </si>
  <si>
    <t>Sr.PedroMiguelAlmeida</t>
  </si>
  <si>
    <t>enzo33@cardoso.org</t>
  </si>
  <si>
    <t>Srta.JulianaNovaes</t>
  </si>
  <si>
    <t>Ladeira de Rezende</t>
  </si>
  <si>
    <t>da-conceicaopedro-miguel@uol.com.br</t>
  </si>
  <si>
    <t>716690-7985</t>
  </si>
  <si>
    <t>CaioNogueira</t>
  </si>
  <si>
    <t>maria-fernandaporto@fernandes.net</t>
  </si>
  <si>
    <t>(041)45132471</t>
  </si>
  <si>
    <t>BiancaCaldeira</t>
  </si>
  <si>
    <t>Ladeira de Santos</t>
  </si>
  <si>
    <t>Guilherme</t>
  </si>
  <si>
    <t>barbarada-cruz@da.br</t>
  </si>
  <si>
    <t>Alameda Valentina Souza</t>
  </si>
  <si>
    <t>EvelyndaPaz</t>
  </si>
  <si>
    <t>Santos de Duarte</t>
  </si>
  <si>
    <t>Parque Pinto</t>
  </si>
  <si>
    <t>moreirayuri@gmail.com</t>
  </si>
  <si>
    <t>(041)40072770</t>
  </si>
  <si>
    <t>Sra.MariaClaraPeixoto</t>
  </si>
  <si>
    <t>diascatarina@nascimento.net</t>
  </si>
  <si>
    <t>(011)29881994</t>
  </si>
  <si>
    <t>CarolinaRodrigues</t>
  </si>
  <si>
    <t>da-motaguilherme@correia.br</t>
  </si>
  <si>
    <t>214985-6002</t>
  </si>
  <si>
    <t>LavíniadasNeves</t>
  </si>
  <si>
    <t>gda-conceicao@melo.com</t>
  </si>
  <si>
    <t>MariaBarros</t>
  </si>
  <si>
    <t>nathan99@da.br</t>
  </si>
  <si>
    <t>0300-270-8948</t>
  </si>
  <si>
    <t>Melo de Teixeira</t>
  </si>
  <si>
    <t>CatarinaBarros</t>
  </si>
  <si>
    <t>fmonteiro@bol.com.br</t>
  </si>
  <si>
    <t>da Rosa de Pereira</t>
  </si>
  <si>
    <t>Estação Cardoso</t>
  </si>
  <si>
    <t>MarianeMonteiro</t>
  </si>
  <si>
    <t>cfreitas@azevedo.br</t>
  </si>
  <si>
    <t>718391-9660</t>
  </si>
  <si>
    <t>AgathadaCosta</t>
  </si>
  <si>
    <t>Moreira do Norte</t>
  </si>
  <si>
    <t>Campo Almeida</t>
  </si>
  <si>
    <t>luigi43@cardoso.com</t>
  </si>
  <si>
    <t>(011)62843675</t>
  </si>
  <si>
    <t>MariaRamos</t>
  </si>
  <si>
    <t>maite47@da.br</t>
  </si>
  <si>
    <t>119796-3753</t>
  </si>
  <si>
    <t>Distrito Elisa Mendes</t>
  </si>
  <si>
    <t>LaraOliveira</t>
  </si>
  <si>
    <t>lucas-gabriel59@correia.net</t>
  </si>
  <si>
    <t>(041)9959-4953</t>
  </si>
  <si>
    <t>Conjunto Fogaça</t>
  </si>
  <si>
    <t>Sr.BenjaminSilva</t>
  </si>
  <si>
    <t>Pereira de Goiás</t>
  </si>
  <si>
    <t>Rodovia Fogaça</t>
  </si>
  <si>
    <t>mendesmaria-fernanda@costa.br</t>
  </si>
  <si>
    <t>(021)24253137</t>
  </si>
  <si>
    <t>Avenida de Duarte</t>
  </si>
  <si>
    <t>RaquelSilva</t>
  </si>
  <si>
    <t>maria-alicegomes@bol.com.br</t>
  </si>
  <si>
    <t>617429-5912</t>
  </si>
  <si>
    <t>Favela de Souza</t>
  </si>
  <si>
    <t>LíviaAragão</t>
  </si>
  <si>
    <t>vpeixoto@yahoo.com.br</t>
  </si>
  <si>
    <t>219711-6144</t>
  </si>
  <si>
    <t>LuizaFreitas</t>
  </si>
  <si>
    <t>da Cruz de Vieira</t>
  </si>
  <si>
    <t>Recanto de da Mota</t>
  </si>
  <si>
    <t>heloisa99@uol.com.br</t>
  </si>
  <si>
    <t>BrunaViana</t>
  </si>
  <si>
    <t>Marina</t>
  </si>
  <si>
    <t>odias@carvalho.br</t>
  </si>
  <si>
    <t>(031)4510-6222</t>
  </si>
  <si>
    <t>Dr.PietroMoura</t>
  </si>
  <si>
    <t>Fazenda Rocha</t>
  </si>
  <si>
    <t>usantos@gmail.com</t>
  </si>
  <si>
    <t>(051)72757322</t>
  </si>
  <si>
    <t>Favela Ana Julia Peixoto</t>
  </si>
  <si>
    <t>AnaLuizaMelo</t>
  </si>
  <si>
    <t>Recanto Luna Correia</t>
  </si>
  <si>
    <t>maria-alice93@das.com</t>
  </si>
  <si>
    <t>413002-4331</t>
  </si>
  <si>
    <t>EvelynGomes</t>
  </si>
  <si>
    <t>fernanda44@souza.com</t>
  </si>
  <si>
    <t>(071)44439354</t>
  </si>
  <si>
    <t>RaqueldaPaz</t>
  </si>
  <si>
    <t>Moura Alegre</t>
  </si>
  <si>
    <t>Área da Mota</t>
  </si>
  <si>
    <t>maria-fernanda91@bol.com.br</t>
  </si>
  <si>
    <t>416332-5636</t>
  </si>
  <si>
    <t>NoahFreitas</t>
  </si>
  <si>
    <t>luiz-felipeda-mota@bol.com.br</t>
  </si>
  <si>
    <t>CalebeMoraes</t>
  </si>
  <si>
    <t>bernardosilveira@bol.com.br</t>
  </si>
  <si>
    <t>119122-6864</t>
  </si>
  <si>
    <t>LetíciaOliveira</t>
  </si>
  <si>
    <t>Trevo Silveira</t>
  </si>
  <si>
    <t>castrocecilia@hotmail.com</t>
  </si>
  <si>
    <t>713816-6747</t>
  </si>
  <si>
    <t>Srta.AliceJesus</t>
  </si>
  <si>
    <t>lorenzojesus@souza.com</t>
  </si>
  <si>
    <t>AnthonyJesus</t>
  </si>
  <si>
    <t>santospietra@aragao.br</t>
  </si>
  <si>
    <t>(051)15004183</t>
  </si>
  <si>
    <t>SabrinaCunha</t>
  </si>
  <si>
    <t>peixotoana-luiza@hotmail.com</t>
  </si>
  <si>
    <t>VicenteAlmeida</t>
  </si>
  <si>
    <t>kcorreia@yahoo.com.br</t>
  </si>
  <si>
    <t>(084)1880-2693</t>
  </si>
  <si>
    <t>MariaVitóriaAlves</t>
  </si>
  <si>
    <t>Castro das Pedras</t>
  </si>
  <si>
    <t>Condomínio de Barros</t>
  </si>
  <si>
    <t>araujovinicius@ribeiro.com</t>
  </si>
  <si>
    <t>813591-4012</t>
  </si>
  <si>
    <t>Avenida Novaes</t>
  </si>
  <si>
    <t>Dr.DiegoCastro</t>
  </si>
  <si>
    <t>Área de da Paz</t>
  </si>
  <si>
    <t>vitorgomes@gmail.com</t>
  </si>
  <si>
    <t>114282-6181</t>
  </si>
  <si>
    <t>Aeroporto Larissa Mendes</t>
  </si>
  <si>
    <t>Dra.ManuelaCardoso</t>
  </si>
  <si>
    <t>bda-cruz@bol.com.br</t>
  </si>
  <si>
    <t>(061)5088-8591</t>
  </si>
  <si>
    <t>MarceloSantos</t>
  </si>
  <si>
    <t>mariane12@hotmail.com</t>
  </si>
  <si>
    <t>DaviLuccadaConceição</t>
  </si>
  <si>
    <t>Esplanada de Costa</t>
  </si>
  <si>
    <t>correiapedro@bol.com.br</t>
  </si>
  <si>
    <t>(011)53274299</t>
  </si>
  <si>
    <t>Favela Pinto</t>
  </si>
  <si>
    <t>BrendaJesus</t>
  </si>
  <si>
    <t>maysada-costa@yahoo.com.br</t>
  </si>
  <si>
    <t>Chácara de Freitas</t>
  </si>
  <si>
    <t>Dra.EduardaCorreia</t>
  </si>
  <si>
    <t>Viela de Sales</t>
  </si>
  <si>
    <t>joao-gabriel33@oliveira.net</t>
  </si>
  <si>
    <t>(081)1425-9796</t>
  </si>
  <si>
    <t>Vale Silveira</t>
  </si>
  <si>
    <t>AnaBeatrizAragão</t>
  </si>
  <si>
    <t>silveiraana-carolina@fernandes.com</t>
  </si>
  <si>
    <t>FernandadaMota</t>
  </si>
  <si>
    <t>luccasilva@lopes.com</t>
  </si>
  <si>
    <t>RenandaLuz</t>
  </si>
  <si>
    <t>lnascimento@bol.com.br</t>
  </si>
  <si>
    <t>114433-0832</t>
  </si>
  <si>
    <t>Alameda de Viana</t>
  </si>
  <si>
    <t>Dr.VitorGabrielLima</t>
  </si>
  <si>
    <t>Via Gomes</t>
  </si>
  <si>
    <t>pcorreia@ig.com.br</t>
  </si>
  <si>
    <t>(061)4649-2213</t>
  </si>
  <si>
    <t>Sr.CaioCardoso</t>
  </si>
  <si>
    <t>Loteamento da Rocha</t>
  </si>
  <si>
    <t>jpeixoto@hotmail.com</t>
  </si>
  <si>
    <t>EduardoSales</t>
  </si>
  <si>
    <t>luiz-felipecosta@uol.com.br</t>
  </si>
  <si>
    <t>Trevo de da Mota</t>
  </si>
  <si>
    <t>Dra.LavíniaSilva</t>
  </si>
  <si>
    <t>afreitas@ramos.com</t>
  </si>
  <si>
    <t>115973-0144</t>
  </si>
  <si>
    <t>IsabellaLima</t>
  </si>
  <si>
    <t>Ramos Paulista</t>
  </si>
  <si>
    <t>Feira Maria Luiza Pires</t>
  </si>
  <si>
    <t>da-cunhajoao-felipe@azevedo.br</t>
  </si>
  <si>
    <t>216341-0852</t>
  </si>
  <si>
    <t>Alameda Guilherme Alves</t>
  </si>
  <si>
    <t>ThiagoFogaça</t>
  </si>
  <si>
    <t>Jardim Maysa Cardoso</t>
  </si>
  <si>
    <t>helenaaraujo@nunes.org</t>
  </si>
  <si>
    <t>(061)54257982</t>
  </si>
  <si>
    <t>Via Castro</t>
  </si>
  <si>
    <t>RafaelRibeiro</t>
  </si>
  <si>
    <t>Favela de Rocha</t>
  </si>
  <si>
    <t>gramos@yahoo.com.br</t>
  </si>
  <si>
    <t>(011)64612452</t>
  </si>
  <si>
    <t>Almeida do Campo</t>
  </si>
  <si>
    <t>MariaCecíliadaRocha</t>
  </si>
  <si>
    <t>nfreitas@hotmail.com</t>
  </si>
  <si>
    <t>Dr.CarlosEduardoFerreira</t>
  </si>
  <si>
    <t>vdas-neves@farias.com</t>
  </si>
  <si>
    <t>(071)80667470</t>
  </si>
  <si>
    <t>Correia do Norte</t>
  </si>
  <si>
    <t>Quadra de das Neves</t>
  </si>
  <si>
    <t>AlanadaMata</t>
  </si>
  <si>
    <t>maria-claraaragao@da.br</t>
  </si>
  <si>
    <t>Estação Barbosa</t>
  </si>
  <si>
    <t>PedroLucasCastro</t>
  </si>
  <si>
    <t>Loteamento João Miguel Jesus</t>
  </si>
  <si>
    <t>rcosta@azevedo.net</t>
  </si>
  <si>
    <t>816916-2329</t>
  </si>
  <si>
    <t>Distrito Vitor Gabriel Aragão</t>
  </si>
  <si>
    <t>Sr.EduardoRibeiro</t>
  </si>
  <si>
    <t>da Costa de Duarte</t>
  </si>
  <si>
    <t>Parque Gomes</t>
  </si>
  <si>
    <t>Estado</t>
  </si>
  <si>
    <t>Bairro</t>
  </si>
  <si>
    <t>Avenida Duarte</t>
  </si>
  <si>
    <t>Viaduto de Porto</t>
  </si>
  <si>
    <t>Quadra de Moreira</t>
  </si>
  <si>
    <t>Condomínio Bryan Moreira</t>
  </si>
  <si>
    <t>Pátio de Melo</t>
  </si>
  <si>
    <t>Martins de Oliveira</t>
  </si>
  <si>
    <t>Avenida Cunha</t>
  </si>
  <si>
    <t>Esplanada de da Luz</t>
  </si>
  <si>
    <t>Sítio Pedro Miguel Aragão</t>
  </si>
  <si>
    <t>Lagoa André Moraes</t>
  </si>
  <si>
    <t>Alameda de Nascimento</t>
  </si>
  <si>
    <t>Largo Levi Cardoso</t>
  </si>
  <si>
    <t>Viaduto de Oliveira</t>
  </si>
  <si>
    <t>Avenida de Almeida</t>
  </si>
  <si>
    <t>Loteamento de Vieira</t>
  </si>
  <si>
    <t>Estação Lucca Jesus</t>
  </si>
  <si>
    <t>Largo Matheus Costela</t>
  </si>
  <si>
    <t>Quadra de Jesus</t>
  </si>
  <si>
    <t>Trecho de Nogueira</t>
  </si>
  <si>
    <t>Área Otávio Nogueira</t>
  </si>
  <si>
    <t>Lagoa Theo Ribeiro</t>
  </si>
  <si>
    <t>Lagoa Clarice da Rosa</t>
  </si>
  <si>
    <t>Parque Rocha</t>
  </si>
  <si>
    <t>Praia Luana Novaes</t>
  </si>
  <si>
    <t>Almeida dos Dourados</t>
  </si>
  <si>
    <t>Estrada de Castro</t>
  </si>
  <si>
    <t>Largo Maria Eduarda Pinto</t>
  </si>
  <si>
    <t>Cunha Alegre</t>
  </si>
  <si>
    <t>Praia Pinto</t>
  </si>
  <si>
    <t>Núcleo Matheus Duarte</t>
  </si>
  <si>
    <t>Ladeira de Moraes</t>
  </si>
  <si>
    <t>Colônia de Ferreira</t>
  </si>
  <si>
    <t>Parque de Monteiro</t>
  </si>
  <si>
    <t>Largo Luiz Felipe Silva</t>
  </si>
  <si>
    <t>Distrito Cauê Cavalcanti</t>
  </si>
  <si>
    <t>Travessa Juan Aragão</t>
  </si>
  <si>
    <t>Largo de Mendes</t>
  </si>
  <si>
    <t>Vale da Cunha</t>
  </si>
  <si>
    <t>Condomínio Cunha</t>
  </si>
  <si>
    <t>Jardim Mendes</t>
  </si>
  <si>
    <t>Sítio Davi Luiz Vieira</t>
  </si>
  <si>
    <t>Alameda Luiza da Rosa</t>
  </si>
  <si>
    <t>Oliveira da Mata</t>
  </si>
  <si>
    <t>Lago Yago Silva</t>
  </si>
  <si>
    <t>Recanto da Mata</t>
  </si>
  <si>
    <t>Favela Carvalho</t>
  </si>
  <si>
    <t>Travessa de Alves</t>
  </si>
  <si>
    <t>Loteamento de Freitas</t>
  </si>
  <si>
    <t>Jardim Correia</t>
  </si>
  <si>
    <t>Chácara de Rocha</t>
  </si>
  <si>
    <t>Estrada Castro</t>
  </si>
  <si>
    <t>Morro Maria Clara Carvalho</t>
  </si>
  <si>
    <t>Fazenda de Cunha</t>
  </si>
  <si>
    <t>Largo Giovanna Monteiro</t>
  </si>
  <si>
    <t>Avenida da Cunha</t>
  </si>
  <si>
    <t>Vale Isabella Rezende</t>
  </si>
  <si>
    <t>Fazenda Ana Luiza Azevedo</t>
  </si>
  <si>
    <t>Passarela de Barros</t>
  </si>
  <si>
    <t>Chácara Silva</t>
  </si>
  <si>
    <t>Loteamento Monteiro</t>
  </si>
  <si>
    <t>Colônia de Campos</t>
  </si>
  <si>
    <t>Viela de Pinto</t>
  </si>
  <si>
    <t>Travessa de Campos</t>
  </si>
  <si>
    <t>Vereda Caldeira</t>
  </si>
  <si>
    <t>Cunha das Pedras</t>
  </si>
  <si>
    <t>Estrada Aragão</t>
  </si>
  <si>
    <t>Estrada de Moura</t>
  </si>
  <si>
    <t>Esplanada Barbosa</t>
  </si>
  <si>
    <t>Núcleo Laís Fernandes</t>
  </si>
  <si>
    <t>Rodovia Silveira</t>
  </si>
  <si>
    <t>Residencial Maria Vitória Gomes</t>
  </si>
  <si>
    <t>da Mata de Goiás</t>
  </si>
  <si>
    <t>Recanto Yasmin da Cunha</t>
  </si>
  <si>
    <t>Lagoa Cavalcanti</t>
  </si>
  <si>
    <t>Rua Mariane Pinto</t>
  </si>
  <si>
    <t>Rua de da Mata</t>
  </si>
  <si>
    <t>Travessa de Barbosa</t>
  </si>
  <si>
    <t>Área de Lopes</t>
  </si>
  <si>
    <t>Vereda Gabrielly Novaes</t>
  </si>
  <si>
    <t>Largo Carlos Eduardo Fogaça</t>
  </si>
  <si>
    <t>Setor de Porto</t>
  </si>
  <si>
    <t>Favela das Neves</t>
  </si>
  <si>
    <t>Passarela de Porto</t>
  </si>
  <si>
    <t>Estrada Alves</t>
  </si>
  <si>
    <t>Parque Isabella Nunes</t>
  </si>
  <si>
    <t>Teixeira do Campo</t>
  </si>
  <si>
    <t>Avenida Yuri da Luz</t>
  </si>
  <si>
    <t>Sítio Dias</t>
  </si>
  <si>
    <t>Distrito de Castro</t>
  </si>
  <si>
    <t>Vale Enzo da Mata</t>
  </si>
  <si>
    <t>Conjunto Kamilly Pires</t>
  </si>
  <si>
    <t>Estação de Duarte</t>
  </si>
  <si>
    <t>Viaduto Stella Cardoso</t>
  </si>
  <si>
    <t>Vereda Ana Julia Dias</t>
  </si>
  <si>
    <t>Viela Sales</t>
  </si>
  <si>
    <t>Trevo Marina da Cunha</t>
  </si>
  <si>
    <t>Área Cardoso</t>
  </si>
  <si>
    <t>Esplanada Ana Clara Viana</t>
  </si>
  <si>
    <t>Travessa Rodrigues</t>
  </si>
  <si>
    <t>Teixeira de Correia</t>
  </si>
  <si>
    <t>Passarela da Rosa</t>
  </si>
  <si>
    <t>Praia Daniela Nascimento</t>
  </si>
  <si>
    <t>Pátio de Campos</t>
  </si>
  <si>
    <t>Núcleo Yasmin Nunes</t>
  </si>
  <si>
    <t>Alameda de Rodrigues</t>
  </si>
  <si>
    <t>Campo Nicolas Rezende</t>
  </si>
  <si>
    <t>Estrada Esther Lima</t>
  </si>
  <si>
    <t>Aeroporto de da Mota</t>
  </si>
  <si>
    <t>Avenida de Moreira</t>
  </si>
  <si>
    <t>Morro Porto</t>
  </si>
  <si>
    <t>Aeroporto de Santos</t>
  </si>
  <si>
    <t>Jardim Santos</t>
  </si>
  <si>
    <t>Avenida de Freitas</t>
  </si>
  <si>
    <t>Ladeira de Cunha</t>
  </si>
  <si>
    <t>Morro Cardoso</t>
  </si>
  <si>
    <t>Conjunto de Farias</t>
  </si>
  <si>
    <t>Área da Paz</t>
  </si>
  <si>
    <t>Avenida Isabella Porto</t>
  </si>
  <si>
    <t>Setor Cauê Correia</t>
  </si>
  <si>
    <t>Vereda de Mendes</t>
  </si>
  <si>
    <t>Esplanada Luiza da Mota</t>
  </si>
  <si>
    <t>Favela Miguel Teixeira</t>
  </si>
  <si>
    <t>Pátio de Lima</t>
  </si>
  <si>
    <t>Feira de Freitas</t>
  </si>
  <si>
    <t>Praça Theo Rocha</t>
  </si>
  <si>
    <t>Trecho Caroline Pereira</t>
  </si>
  <si>
    <t>Área Kevin da Rocha</t>
  </si>
  <si>
    <t>Morro Vitor Hugo Dias</t>
  </si>
  <si>
    <t>Avenida da Costa</t>
  </si>
  <si>
    <t>Viela Brenda Pinto</t>
  </si>
  <si>
    <t>Rodovia Maria Luiza Cavalcanti</t>
  </si>
  <si>
    <t>Vereda Farias</t>
  </si>
  <si>
    <t>Praia Cunha</t>
  </si>
  <si>
    <t>Silveira do Norte</t>
  </si>
  <si>
    <t>Largo de Caldeira</t>
  </si>
  <si>
    <t>Rodovia de Silva</t>
  </si>
  <si>
    <t>Distrito Alana Campos</t>
  </si>
  <si>
    <t>Trecho de da Mota</t>
  </si>
  <si>
    <t>da Costa da Mata</t>
  </si>
  <si>
    <t>Rodovia da Rosa</t>
  </si>
  <si>
    <t>Conjunto de Jesus</t>
  </si>
  <si>
    <t>Rua Maria Fernanda Teixeira</t>
  </si>
  <si>
    <t>Área da Luz</t>
  </si>
  <si>
    <t>Condomínio de Ramos</t>
  </si>
  <si>
    <t>Residencial Farias</t>
  </si>
  <si>
    <t>Vale de Monteiro</t>
  </si>
  <si>
    <t>Feira de Nascimento</t>
  </si>
  <si>
    <t>Conjunto Pinto</t>
  </si>
  <si>
    <t>Campo de Moraes</t>
  </si>
  <si>
    <t>Largo de Peixoto</t>
  </si>
  <si>
    <t>Trecho Leonardo da Paz</t>
  </si>
  <si>
    <t>Vila Mariane Rodrigues</t>
  </si>
  <si>
    <t>Viela Benjamin Oliveira</t>
  </si>
  <si>
    <t>Condomínio Ribeiro</t>
  </si>
  <si>
    <t>Rodovia Luiza Nogueira</t>
  </si>
  <si>
    <t>Trevo da Conceição</t>
  </si>
  <si>
    <t>Esplanada Alana Fernandes</t>
  </si>
  <si>
    <t>Colônia Ferreira</t>
  </si>
  <si>
    <t>Trecho Ana Vitória Lima</t>
  </si>
  <si>
    <t>Praia da Costa</t>
  </si>
  <si>
    <t>Área de Silva</t>
  </si>
  <si>
    <t>Chácara Bianca Duarte</t>
  </si>
  <si>
    <t>Esplanada Davi Lucca Rodrigues</t>
  </si>
  <si>
    <t>Rodovia de da Cunha</t>
  </si>
  <si>
    <t>Morro Rodrigues</t>
  </si>
  <si>
    <t>Campo de Martins</t>
  </si>
  <si>
    <t>Aragão das Flores</t>
  </si>
  <si>
    <t>Loteamento Freitas</t>
  </si>
  <si>
    <t>Vereda de Araújo</t>
  </si>
  <si>
    <t>Quadra de Cavalcanti</t>
  </si>
  <si>
    <t>Praia Viana</t>
  </si>
  <si>
    <t>Travessa Isabel Duarte</t>
  </si>
  <si>
    <t>Pátio Castro</t>
  </si>
  <si>
    <t>Residencial Nicolas da Mata</t>
  </si>
  <si>
    <t>Lago Vitor Castro</t>
  </si>
  <si>
    <t>Estrada Oliveira</t>
  </si>
  <si>
    <t>Loteamento Santos</t>
  </si>
  <si>
    <t>Trevo Breno Ribeiro</t>
  </si>
  <si>
    <t>Praça de Martins</t>
  </si>
  <si>
    <t>Fazenda Santos</t>
  </si>
  <si>
    <t>Jardim Ana Sophia Novaes</t>
  </si>
  <si>
    <t>Aeroporto de Cunha</t>
  </si>
  <si>
    <t>Lago Maria Clara Silva</t>
  </si>
  <si>
    <t>Recanto Augusto Azevedo</t>
  </si>
  <si>
    <t>Cunha de Goiás</t>
  </si>
  <si>
    <t>Aeroporto João Guilherme Rocha</t>
  </si>
  <si>
    <t>Núcleo Amanda Campos</t>
  </si>
  <si>
    <t>Aeroporto Vieira</t>
  </si>
  <si>
    <t>Via Luiza Rocha</t>
  </si>
  <si>
    <t>Morro de Fogaça</t>
  </si>
  <si>
    <t>Feira Gabriela Martins</t>
  </si>
  <si>
    <t>Conjunto de Souza</t>
  </si>
  <si>
    <t>Estrada Freitas</t>
  </si>
  <si>
    <t>Esplanada João Gabriel Fogaça</t>
  </si>
  <si>
    <t>Alves da Serra</t>
  </si>
  <si>
    <t>Campo de Costa</t>
  </si>
  <si>
    <t>Núcleo Thales Jesus</t>
  </si>
  <si>
    <t>Feira Gomes</t>
  </si>
  <si>
    <t>Condomínio de Pinto</t>
  </si>
  <si>
    <t>Estação Fernandes</t>
  </si>
  <si>
    <t>Recanto da Cunha</t>
  </si>
  <si>
    <t>Sítio Gabriela Souza</t>
  </si>
  <si>
    <t>Ladeira de Cardoso</t>
  </si>
  <si>
    <t>Pinto do Amparo</t>
  </si>
  <si>
    <t>Pátio Clarice Melo</t>
  </si>
  <si>
    <t>Pátio de Cavalcanti</t>
  </si>
  <si>
    <t>Largo Enzo Ferreira</t>
  </si>
  <si>
    <t>Jardim de Rodrigues</t>
  </si>
  <si>
    <t>Vila Silva</t>
  </si>
  <si>
    <t>Alameda de da Rosa</t>
  </si>
  <si>
    <t>Vila Maria Martins</t>
  </si>
  <si>
    <t>Viela Eduardo Mendes</t>
  </si>
  <si>
    <t>Sítio Clara Farias</t>
  </si>
  <si>
    <t>Quadra de da Conceição</t>
  </si>
  <si>
    <t>Lagoa Alves</t>
  </si>
  <si>
    <t>Largo Brenda Alves</t>
  </si>
  <si>
    <t>Lagoa Clara Rodrigues</t>
  </si>
  <si>
    <t>Morro de Teixeira</t>
  </si>
  <si>
    <t>Lago Maria Luiza Santos</t>
  </si>
  <si>
    <t>Vila Pedro Lucas Campos</t>
  </si>
  <si>
    <t>Trevo Eloah Fernandes</t>
  </si>
  <si>
    <t>Travessa de Silveira</t>
  </si>
  <si>
    <t>Pátio de Costa</t>
  </si>
  <si>
    <t>Pátio Gomes</t>
  </si>
  <si>
    <t>Favela de Fernandes</t>
  </si>
  <si>
    <t>Rodovia Helena Dias</t>
  </si>
  <si>
    <t>Favela da Cruz</t>
  </si>
  <si>
    <t>Esplanada Luiz Miguel Rocha</t>
  </si>
  <si>
    <t>Recanto de Pereira</t>
  </si>
  <si>
    <t>Área Davi Almeida</t>
  </si>
  <si>
    <t>Loteamento Silva</t>
  </si>
  <si>
    <t>Feira da Luz</t>
  </si>
  <si>
    <t>Feira Cunha</t>
  </si>
  <si>
    <t>Jardim Viana</t>
  </si>
  <si>
    <t>Esplanada Bruno Cardoso</t>
  </si>
  <si>
    <t>Travessa Lucas Gabriel Campos</t>
  </si>
  <si>
    <t>Sítio de da Rocha</t>
  </si>
  <si>
    <t>Conjunto Silva</t>
  </si>
  <si>
    <t>Campo Costa</t>
  </si>
  <si>
    <t>Pereira de Minas</t>
  </si>
  <si>
    <t>Trevo Monteiro</t>
  </si>
  <si>
    <t>Distrito de Cavalcanti</t>
  </si>
  <si>
    <t>Residencial de da Cruz</t>
  </si>
  <si>
    <t>Estação de Caldeira</t>
  </si>
  <si>
    <t>Setor de Moura</t>
  </si>
  <si>
    <t>Conjunto de Viana</t>
  </si>
  <si>
    <t>Trecho Almeida</t>
  </si>
  <si>
    <t>Distrito Joaquim Nunes</t>
  </si>
  <si>
    <t>Aeroporto de Farias</t>
  </si>
  <si>
    <t>Praia Silveira</t>
  </si>
  <si>
    <t>Conjunto da Cruz</t>
  </si>
  <si>
    <t>Favela Sales</t>
  </si>
  <si>
    <t>Passarela Duarte</t>
  </si>
  <si>
    <t>Favela Isaac Farias</t>
  </si>
  <si>
    <t>Rua Ramos</t>
  </si>
  <si>
    <t>Favela de Carvalho</t>
  </si>
  <si>
    <t>Vale de Campos</t>
  </si>
  <si>
    <t>Pátio de Barbosa</t>
  </si>
  <si>
    <t>Área Nascimento</t>
  </si>
  <si>
    <t>Pátio de Duarte</t>
  </si>
  <si>
    <t>Morro Barros</t>
  </si>
  <si>
    <t>Quadra João Cardoso</t>
  </si>
  <si>
    <t>Loteamento Melo</t>
  </si>
  <si>
    <t>Recanto de da Cruz</t>
  </si>
  <si>
    <t>Conjunto Oliveira</t>
  </si>
  <si>
    <t>Rua Rocha</t>
  </si>
  <si>
    <t>Avenida Davi Lucca da Costa</t>
  </si>
  <si>
    <t>Aeroporto Heloísa da Rosa</t>
  </si>
  <si>
    <t>Viaduto Pereira</t>
  </si>
  <si>
    <t>Viela de Castro</t>
  </si>
  <si>
    <t>Morro Freitas</t>
  </si>
  <si>
    <t>Largo Ian Peixoto</t>
  </si>
  <si>
    <t>Lago Fernanda da Paz</t>
  </si>
  <si>
    <t>Favela de Ramos</t>
  </si>
  <si>
    <t>Trecho Caio Moreira</t>
  </si>
  <si>
    <t>Largo Cardoso</t>
  </si>
  <si>
    <t>Pátio de Farias</t>
  </si>
  <si>
    <t>Parque de da Rosa</t>
  </si>
  <si>
    <t>Alameda de Castro</t>
  </si>
  <si>
    <t>Chácara Moreira</t>
  </si>
  <si>
    <t>Favela Ana Cardoso</t>
  </si>
  <si>
    <t>Estação Mariane da Rocha</t>
  </si>
  <si>
    <t>Fazenda Oliveira</t>
  </si>
  <si>
    <t>Área Teixeira</t>
  </si>
  <si>
    <t>Fazenda Ramos</t>
  </si>
  <si>
    <t>Estrada Luiz Otávio Cunha</t>
  </si>
  <si>
    <t>Esplanada de Araújo</t>
  </si>
  <si>
    <t>Chácara de Viana</t>
  </si>
  <si>
    <t>Colônia Nunes</t>
  </si>
  <si>
    <t>Vale Laís Correia</t>
  </si>
  <si>
    <t>Favela Freitas</t>
  </si>
  <si>
    <t>Trecho de Barbosa</t>
  </si>
  <si>
    <t>Conjunto de Ferreira</t>
  </si>
  <si>
    <t>Recanto Melo</t>
  </si>
  <si>
    <t>Estrada de Melo</t>
  </si>
  <si>
    <t>Vereda de Pinto</t>
  </si>
  <si>
    <t>Aeroporto de Souza</t>
  </si>
  <si>
    <t>Quadra Pires</t>
  </si>
  <si>
    <t>Viaduto Amanda Araújo</t>
  </si>
  <si>
    <t>Jardim de Correia</t>
  </si>
  <si>
    <t>Rodovia de da Luz</t>
  </si>
  <si>
    <t>Alameda de Sales</t>
  </si>
  <si>
    <t>Rodovia Isabel Barbosa</t>
  </si>
  <si>
    <t>Avenida Fernando Peixoto</t>
  </si>
  <si>
    <t>Viaduto Pires</t>
  </si>
  <si>
    <t>Colônia Porto</t>
  </si>
  <si>
    <t>Quadra Yuri Barros</t>
  </si>
  <si>
    <t>Alameda Moreira</t>
  </si>
  <si>
    <t>Colônia Farias</t>
  </si>
  <si>
    <t>Duarte da Serra</t>
  </si>
  <si>
    <t>Praia Rezende</t>
  </si>
  <si>
    <t>Condomínio Ryan da Cunha</t>
  </si>
  <si>
    <t>Distrito Pereira</t>
  </si>
  <si>
    <t>Lago de Martins</t>
  </si>
  <si>
    <t>Lago Vitor Hugo Costa</t>
  </si>
  <si>
    <t>Parque Davi Lucca Moura</t>
  </si>
  <si>
    <t>Passarela Costela</t>
  </si>
  <si>
    <t>Núcleo de da Costa</t>
  </si>
  <si>
    <t>Largo Raquel Viana</t>
  </si>
  <si>
    <t>Passarela Peixoto</t>
  </si>
  <si>
    <t>Loteamento Emilly Nascimento</t>
  </si>
  <si>
    <t>Condomínio da Cunha</t>
  </si>
  <si>
    <t>Residencial Manuela Mendes</t>
  </si>
  <si>
    <t>Favela Ramos</t>
  </si>
  <si>
    <t>Largo Oliveira</t>
  </si>
  <si>
    <t>Via de Lima</t>
  </si>
  <si>
    <t>Ladeira Carlos Eduardo Porto</t>
  </si>
  <si>
    <t>Conjunto Murilo da Luz</t>
  </si>
  <si>
    <t>Fazenda Rodrigues</t>
  </si>
  <si>
    <t>Vila da Paz</t>
  </si>
  <si>
    <t>Praça de Dias</t>
  </si>
  <si>
    <t>Estrada Eduardo Mendes</t>
  </si>
  <si>
    <t>Loteamento de Nunes</t>
  </si>
  <si>
    <t>Campo Martins</t>
  </si>
  <si>
    <t>Morro Souza</t>
  </si>
  <si>
    <t>Trecho de Gonçalves</t>
  </si>
  <si>
    <t>Rua Teixeira</t>
  </si>
  <si>
    <t>Aeroporto de Castro</t>
  </si>
  <si>
    <t>Alameda Gonçalves</t>
  </si>
  <si>
    <t>Núcleo Rezende</t>
  </si>
  <si>
    <t>Vale Guilherme Rocha</t>
  </si>
  <si>
    <t>Campo Lucas Cardoso</t>
  </si>
  <si>
    <t>Conjunto Maria Alice Rocha</t>
  </si>
  <si>
    <t>Sítio Maria Fernanda Moreira</t>
  </si>
  <si>
    <t>Vale Brenda da Mata</t>
  </si>
  <si>
    <t>Favela de Cardoso</t>
  </si>
  <si>
    <t>Núcleo de Sales</t>
  </si>
  <si>
    <t>Chácara de Cavalcanti</t>
  </si>
  <si>
    <t>Lagoa da Costa</t>
  </si>
  <si>
    <t>Loteamento Luiz Otávio Melo</t>
  </si>
  <si>
    <t>Sítio de Aragão</t>
  </si>
  <si>
    <t>Loteamento de Castro</t>
  </si>
  <si>
    <t>Morro de Gonçalves</t>
  </si>
  <si>
    <t>Trevo de Ribeiro</t>
  </si>
  <si>
    <t>Viaduto Alice Santos</t>
  </si>
  <si>
    <t>Distrito de Moraes</t>
  </si>
  <si>
    <t>Lago Isis Moreira</t>
  </si>
  <si>
    <t>Vila Martins</t>
  </si>
  <si>
    <t>Ladeira Mirella Melo</t>
  </si>
  <si>
    <t>Favela Silva</t>
  </si>
  <si>
    <t>Esplanada Cavalcanti</t>
  </si>
  <si>
    <t>Chácara Araújo</t>
  </si>
  <si>
    <t>Morro Lívia da Cruz</t>
  </si>
  <si>
    <t>Largo Cunha</t>
  </si>
  <si>
    <t>Feira de Duarte</t>
  </si>
  <si>
    <t>Conjunto Cunha</t>
  </si>
  <si>
    <t>Área Ferreira</t>
  </si>
  <si>
    <t>Colônia Maria Cecília Caldeira</t>
  </si>
  <si>
    <t>Favela de da Luz</t>
  </si>
  <si>
    <t>Trevo Heloísa Moreira</t>
  </si>
  <si>
    <t>Vila de Pires</t>
  </si>
  <si>
    <t>Núcleo Melo</t>
  </si>
  <si>
    <t>Parque Costela</t>
  </si>
  <si>
    <t>Sítio Esther da Cruz</t>
  </si>
  <si>
    <t>Recanto Isaac Ferreira</t>
  </si>
  <si>
    <t>Rua Fernandes</t>
  </si>
  <si>
    <t>Vereda Luiz Miguel Lopes</t>
  </si>
  <si>
    <t>Vereda Vicente Novaes</t>
  </si>
  <si>
    <t>Rua Helena da Cunha</t>
  </si>
  <si>
    <t>Residencial de Martins</t>
  </si>
  <si>
    <t>Passarela de Pires</t>
  </si>
  <si>
    <t>Rodovia de Souza</t>
  </si>
  <si>
    <t>Setor Carolina Freitas</t>
  </si>
  <si>
    <t>Lago Maria Vitória Silva</t>
  </si>
  <si>
    <t>Setor Azevedo</t>
  </si>
  <si>
    <t>Viela Felipe Monteiro</t>
  </si>
  <si>
    <t>Núcleo de Duarte</t>
  </si>
  <si>
    <t>Via Breno Campos</t>
  </si>
  <si>
    <t>Residencial Luiz Miguel Cardoso</t>
  </si>
  <si>
    <t>Lago da Rocha</t>
  </si>
  <si>
    <t>Distrito André Oliveira</t>
  </si>
  <si>
    <t>Praia Isabel Nogueira</t>
  </si>
  <si>
    <t>Chácara Ana Carolina Farias</t>
  </si>
  <si>
    <t>Conjunto de Alves</t>
  </si>
  <si>
    <t>Trecho Diogo das Neves</t>
  </si>
  <si>
    <t>Avenida Oliveira</t>
  </si>
  <si>
    <t>Recanto Enzo Rocha</t>
  </si>
  <si>
    <t>Sítio de Barbosa</t>
  </si>
  <si>
    <t>Vila Freitas</t>
  </si>
  <si>
    <t>Passarela Clara Cunha</t>
  </si>
  <si>
    <t>Área Porto</t>
  </si>
  <si>
    <t>Rua de Martins</t>
  </si>
  <si>
    <t>Quadra de da Cunha</t>
  </si>
  <si>
    <t>Núcleo de da Mata</t>
  </si>
  <si>
    <t>Residencial Isabelly Caldeira</t>
  </si>
  <si>
    <t>Barros da Mata</t>
  </si>
  <si>
    <t>Trevo Azevedo</t>
  </si>
  <si>
    <t>Vale de Azevedo</t>
  </si>
  <si>
    <t>Vila Fernandes</t>
  </si>
  <si>
    <t>Vale Dias</t>
  </si>
  <si>
    <t>Lagoa Nascimento</t>
  </si>
  <si>
    <t>Núcleo Dias</t>
  </si>
  <si>
    <t>Loteamento de da Paz</t>
  </si>
  <si>
    <t>Recanto Araújo</t>
  </si>
  <si>
    <t>Área de da Rocha</t>
  </si>
  <si>
    <t>Loteamento Araújo</t>
  </si>
  <si>
    <t>Favela Araújo</t>
  </si>
  <si>
    <t>Alameda de Cavalcanti</t>
  </si>
  <si>
    <t>Lagoa Amanda Moreira</t>
  </si>
  <si>
    <t>Residencial Clara da Costa</t>
  </si>
  <si>
    <t>Lagoa de da Paz</t>
  </si>
  <si>
    <t>Colônia de Almeida</t>
  </si>
  <si>
    <t>Largo de da Costa</t>
  </si>
  <si>
    <t>da Conceição de Goiás</t>
  </si>
  <si>
    <t>Passarela da Conceição</t>
  </si>
  <si>
    <t>Vale de Rezende</t>
  </si>
  <si>
    <t>Chácara Santos</t>
  </si>
  <si>
    <t>Parque Maitê Almeida</t>
  </si>
  <si>
    <t>Rua Caio Campos</t>
  </si>
  <si>
    <t>Distrito Ramos</t>
  </si>
  <si>
    <t>Vila de Melo</t>
  </si>
  <si>
    <t>Distrito Kaique Cardoso</t>
  </si>
  <si>
    <t>Viela de Dias</t>
  </si>
  <si>
    <t>Praça de Silveira</t>
  </si>
  <si>
    <t>Lagoa Pires</t>
  </si>
  <si>
    <t>Colônia Luiz Gustavo Rezende</t>
  </si>
  <si>
    <t>Morro Luigi Pereira</t>
  </si>
  <si>
    <t>Aeroporto Costela</t>
  </si>
  <si>
    <t>Rua Campos</t>
  </si>
  <si>
    <t>Praça Alexandre Rocha</t>
  </si>
  <si>
    <t>Colônia Fogaça</t>
  </si>
  <si>
    <t>Favela de Viana</t>
  </si>
  <si>
    <t>Condomínio de Silveira</t>
  </si>
  <si>
    <t>Vereda Ryan Fogaça</t>
  </si>
  <si>
    <t>Aeroporto Davi Luiz Alves</t>
  </si>
  <si>
    <t>Travessa Gonçalves</t>
  </si>
  <si>
    <t>Núcleo João Felipe Moraes</t>
  </si>
  <si>
    <t>Praça de Pereira</t>
  </si>
  <si>
    <t>Aeroporto Clarice Souza</t>
  </si>
  <si>
    <t>Setor de Alves</t>
  </si>
  <si>
    <t>Área Nogueira</t>
  </si>
  <si>
    <t>Praia João Felipe Rodrigues</t>
  </si>
  <si>
    <t>Praia Elisa Martins</t>
  </si>
  <si>
    <t>Travessa da Cunha</t>
  </si>
  <si>
    <t>Trevo Nogueira</t>
  </si>
  <si>
    <t>Colônia Ana Vitória Cavalcanti</t>
  </si>
  <si>
    <t>Travessa Monteiro</t>
  </si>
  <si>
    <t>Vereda Gustavo Henrique Pires</t>
  </si>
  <si>
    <t>Fazenda de Ribeiro</t>
  </si>
  <si>
    <t>Via Luiz Fernando Santos</t>
  </si>
  <si>
    <t>Distrito de Freitas</t>
  </si>
  <si>
    <t>Chácara Gomes</t>
  </si>
  <si>
    <t>Lagoa Pereira</t>
  </si>
  <si>
    <t>Quadra Lopes</t>
  </si>
  <si>
    <t>Trevo de Moura</t>
  </si>
  <si>
    <t>Conjunto Isis Martins</t>
  </si>
  <si>
    <t>Rua de Sales</t>
  </si>
  <si>
    <t>Conjunto de Cardoso</t>
  </si>
  <si>
    <t>Passarela de Rezende</t>
  </si>
  <si>
    <t>Residencial de Almeida</t>
  </si>
  <si>
    <t>Aeroporto Luiz Miguel Dias</t>
  </si>
  <si>
    <t>Campo Yuri Dias</t>
  </si>
  <si>
    <t>Morro Vieira</t>
  </si>
  <si>
    <t>Lagoa de Barros</t>
  </si>
  <si>
    <t>Distrito Ana Julia Gomes</t>
  </si>
  <si>
    <t>Quadra Samuel Lopes</t>
  </si>
  <si>
    <t>Travessa de Costa</t>
  </si>
  <si>
    <t>Sítio de Alves</t>
  </si>
  <si>
    <t>Jardim de da Cruz</t>
  </si>
  <si>
    <t>Distrito Lopes</t>
  </si>
  <si>
    <t>Ladeira Ana Vitória Souza</t>
  </si>
  <si>
    <t>Colônia Moraes</t>
  </si>
  <si>
    <t>Residencial da Mota</t>
  </si>
  <si>
    <t>Estação Laís Cardoso</t>
  </si>
  <si>
    <t>Travessa Julia Cavalcanti</t>
  </si>
  <si>
    <t>Recanto de da Rosa</t>
  </si>
  <si>
    <t>Setor Miguel Rodrigues</t>
  </si>
  <si>
    <t>Alameda Ian Silva</t>
  </si>
  <si>
    <t>Sítio de Mendes</t>
  </si>
  <si>
    <t>Loteamento de Pereira</t>
  </si>
  <si>
    <t>Ladeira Milena da Rocha</t>
  </si>
  <si>
    <t>Aeroporto Ian Freitas</t>
  </si>
  <si>
    <t>Estação Barros</t>
  </si>
  <si>
    <t>Vereda de Nascimento</t>
  </si>
  <si>
    <t>Morro Lívia Rocha</t>
  </si>
  <si>
    <t>Rodovia André da Rosa</t>
  </si>
  <si>
    <t>Pátio de Almeida</t>
  </si>
  <si>
    <t>Estação Diogo Pires</t>
  </si>
  <si>
    <t>Aeroporto de Costa</t>
  </si>
  <si>
    <t>Colônia Nathan Cavalcanti</t>
  </si>
  <si>
    <t>Avenida Isaac Rocha</t>
  </si>
  <si>
    <t>Rua Moura</t>
  </si>
  <si>
    <t>Loteamento João Miguel Monteiro</t>
  </si>
  <si>
    <t>Ladeira Bruna Duarte</t>
  </si>
  <si>
    <t>Vale Clarice Caldeira</t>
  </si>
  <si>
    <t>Rodovia de da Rocha</t>
  </si>
  <si>
    <t>Rodovia Barros</t>
  </si>
  <si>
    <t>Parque Jesus</t>
  </si>
  <si>
    <t>Sítio Enzo Gabriel Martins</t>
  </si>
  <si>
    <t>Travessa de Monteiro</t>
  </si>
  <si>
    <t>Vereda Almeida</t>
  </si>
  <si>
    <t>Esplanada da Rosa</t>
  </si>
  <si>
    <t>Praça de Santos</t>
  </si>
  <si>
    <t>Favela Noah Ramos</t>
  </si>
  <si>
    <t>Lago de Castro</t>
  </si>
  <si>
    <t>Parque de Aragão</t>
  </si>
  <si>
    <t>Campo de da Rocha</t>
  </si>
  <si>
    <t>Vereda Martins</t>
  </si>
  <si>
    <t>Campo de Lima</t>
  </si>
  <si>
    <t>Conjunto Barbosa</t>
  </si>
  <si>
    <t>Ladeira Alves</t>
  </si>
  <si>
    <t>Quadra Luiz Gustavo da Mata</t>
  </si>
  <si>
    <t>Vila Fogaça</t>
  </si>
  <si>
    <t>Jardim Cardoso</t>
  </si>
  <si>
    <t>Rodovia Joaquim Cavalcanti</t>
  </si>
  <si>
    <t>Lago de Nogueira</t>
  </si>
  <si>
    <t>Lagoa de da Cunha</t>
  </si>
  <si>
    <t>Condomínio Barros</t>
  </si>
  <si>
    <t>Loteamento de da Mota</t>
  </si>
  <si>
    <t>Residencial de Costa</t>
  </si>
  <si>
    <t>Condomínio de Souza</t>
  </si>
  <si>
    <t>Quadra de Farias</t>
  </si>
  <si>
    <t>Conjunto Enrico Silveira</t>
  </si>
  <si>
    <t>Vale Carlos Eduardo da Rosa</t>
  </si>
  <si>
    <t>Sítio de Melo</t>
  </si>
  <si>
    <t>Conjunto Enrico Cardoso</t>
  </si>
  <si>
    <t>Lagoa de Castro</t>
  </si>
  <si>
    <t>Distrito de Silveira</t>
  </si>
  <si>
    <t>Trevo de Vieira</t>
  </si>
  <si>
    <t>Fazenda Isaac Costa</t>
  </si>
  <si>
    <t>Lagoa Costela</t>
  </si>
  <si>
    <t>Residencial de Aragão</t>
  </si>
  <si>
    <t>Alameda Vitor Hugo Costa</t>
  </si>
  <si>
    <t>Quadra Alexandre da Paz</t>
  </si>
  <si>
    <t>Alameda Bernardo Teixeira</t>
  </si>
  <si>
    <t>Conjunto Freitas</t>
  </si>
  <si>
    <t>Recanto Davi Lucca Souza</t>
  </si>
  <si>
    <t>Viela Felipe Caldeira</t>
  </si>
  <si>
    <t>Lago Novaes</t>
  </si>
  <si>
    <t>Fazenda Nicole da Luz</t>
  </si>
  <si>
    <t>Via Santos</t>
  </si>
  <si>
    <t>Conjunto Augusto Silva</t>
  </si>
  <si>
    <t>Área Carvalho</t>
  </si>
  <si>
    <t>Praia Dias</t>
  </si>
  <si>
    <t>Distrito de da Rosa</t>
  </si>
  <si>
    <t>Esplanada Teixeira</t>
  </si>
  <si>
    <t>Passarela de Ramos</t>
  </si>
  <si>
    <t>Sítio da Conceição</t>
  </si>
  <si>
    <t>Rodovia de Martins</t>
  </si>
  <si>
    <t>Trecho João Felipe Viana</t>
  </si>
  <si>
    <t>Recanto João Miguel Aragão</t>
  </si>
  <si>
    <t>Sítio de Rezende</t>
  </si>
  <si>
    <t>Conjunto Diogo Alves</t>
  </si>
  <si>
    <t>Vila de Jesus</t>
  </si>
  <si>
    <t>Pátio de das Neves</t>
  </si>
  <si>
    <t>Estação da Mata</t>
  </si>
  <si>
    <t>Condomínio de Pereira</t>
  </si>
  <si>
    <t>Avenida de da Conceição</t>
  </si>
  <si>
    <t>Lagoa Rezende</t>
  </si>
  <si>
    <t>Condomínio Lorena Barbosa</t>
  </si>
  <si>
    <t>Lago Diego Duarte</t>
  </si>
  <si>
    <t>Parque de Viana</t>
  </si>
  <si>
    <t>Setor Rezende</t>
  </si>
  <si>
    <t>Praça Lopes</t>
  </si>
  <si>
    <t>Trecho da Mota</t>
  </si>
  <si>
    <t>Núcleo Aragão</t>
  </si>
  <si>
    <t>Residencial Caldeira</t>
  </si>
  <si>
    <t>Vale Maria Fernanda Azevedo</t>
  </si>
  <si>
    <t>Praia Aragão</t>
  </si>
  <si>
    <t>Colônia de Vieira</t>
  </si>
  <si>
    <t>Condomínio João Felipe da Mota</t>
  </si>
  <si>
    <t>Núcleo Nunes</t>
  </si>
  <si>
    <t>Viela Luiza Correia</t>
  </si>
  <si>
    <t>Vereda Souza</t>
  </si>
  <si>
    <t>Distrito Maria Fernanda Gonçalves</t>
  </si>
  <si>
    <t>Loteamento de Nogueira</t>
  </si>
  <si>
    <t>Chácara Ana Lívia Almeida</t>
  </si>
  <si>
    <t>Condomínio Maria Alice Lopes</t>
  </si>
  <si>
    <t>Colônia de Aragão</t>
  </si>
  <si>
    <t>Setor Fernanda Cardoso</t>
  </si>
  <si>
    <t>Jardim Sales</t>
  </si>
  <si>
    <t>Rodovia Leandro Melo</t>
  </si>
  <si>
    <t>Travessa Freitas</t>
  </si>
  <si>
    <t>Praia Almeida</t>
  </si>
  <si>
    <t>Núcleo Eduarda Nogueira</t>
  </si>
  <si>
    <t>Trecho Larissa Santos</t>
  </si>
  <si>
    <t>Residencial Fernandes</t>
  </si>
  <si>
    <t>Recanto Moraes</t>
  </si>
  <si>
    <t>Conjunto de da Rocha</t>
  </si>
  <si>
    <t>Alameda Cauã da Cruz</t>
  </si>
  <si>
    <t>Jardim de Monteiro</t>
  </si>
  <si>
    <t>Viela Murilo Lima</t>
  </si>
  <si>
    <t>Residencial de Barros</t>
  </si>
  <si>
    <t>Ladeira Martins</t>
  </si>
  <si>
    <t>Setor de Pires</t>
  </si>
  <si>
    <t>Viela Gustavo Henrique da Rocha</t>
  </si>
  <si>
    <t>Aeroporto Gomes</t>
  </si>
  <si>
    <t>Praia de Cavalcanti</t>
  </si>
  <si>
    <t>Rua da Mota</t>
  </si>
  <si>
    <t>Colônia Brenda Novaes</t>
  </si>
  <si>
    <t>Aeroporto Cecília Moraes</t>
  </si>
  <si>
    <t>Rodovia Renan Almeida</t>
  </si>
  <si>
    <t>Jardim de Viana</t>
  </si>
  <si>
    <t>Via de Moraes</t>
  </si>
  <si>
    <t>Passarela Luiza Aragão</t>
  </si>
  <si>
    <t>Avenida de Santos</t>
  </si>
  <si>
    <t>Conjunto Vitor Ribeiro</t>
  </si>
  <si>
    <t>Travessa Alves</t>
  </si>
  <si>
    <t>Rua Pinto</t>
  </si>
  <si>
    <t>Trevo Ana Vitória Melo</t>
  </si>
  <si>
    <t>Rua Vitor Santos</t>
  </si>
  <si>
    <t>Pátio André da Mata</t>
  </si>
  <si>
    <t>Núcleo Kamilly Peixoto</t>
  </si>
  <si>
    <t>Esplanada Larissa Farias</t>
  </si>
  <si>
    <t>Área Pires</t>
  </si>
  <si>
    <t>Chácara Maria Fernanda Martins</t>
  </si>
  <si>
    <t>Viela de Gomes</t>
  </si>
  <si>
    <t>Conjunto de Santos</t>
  </si>
  <si>
    <t>Praia Leandro da Conceição</t>
  </si>
  <si>
    <t>Condomínio Mirella da Mota</t>
  </si>
  <si>
    <t>Viela de Rodrigues</t>
  </si>
  <si>
    <t>Aeroporto de Ferreira</t>
  </si>
  <si>
    <t>Recanto Rezende</t>
  </si>
  <si>
    <t>Vereda da Conceição</t>
  </si>
  <si>
    <t>Aeroporto da Rocha</t>
  </si>
  <si>
    <t>Colônia de Sales</t>
  </si>
  <si>
    <t>Lago Isaac Ramos</t>
  </si>
  <si>
    <t>Peixoto Verde</t>
  </si>
  <si>
    <t>Alameda Silveira</t>
  </si>
  <si>
    <t>Viaduto Vitor Monteiro</t>
  </si>
  <si>
    <t>Lagoa de Moraes</t>
  </si>
  <si>
    <t>Campo de Fogaça</t>
  </si>
  <si>
    <t>Jardim Martins</t>
  </si>
  <si>
    <t>Aeroporto Castro</t>
  </si>
  <si>
    <t>Feira de Correia</t>
  </si>
  <si>
    <t>Rodovia Ramos</t>
  </si>
  <si>
    <t>Distrito de Novaes</t>
  </si>
  <si>
    <t>Largo de Ramos</t>
  </si>
  <si>
    <t>Via Aragão</t>
  </si>
  <si>
    <t>Residencial de Dias</t>
  </si>
  <si>
    <t>Recanto Nicolas da Cruz</t>
  </si>
  <si>
    <t>Condomínio de Barbosa</t>
  </si>
  <si>
    <t>Setor Carolina Gomes</t>
  </si>
  <si>
    <t>Viaduto Matheus Alves</t>
  </si>
  <si>
    <t>Feira Barros</t>
  </si>
  <si>
    <t>Viela de Novaes</t>
  </si>
  <si>
    <t>Área Costa</t>
  </si>
  <si>
    <t>Área Laís Freitas</t>
  </si>
  <si>
    <t>Área de Rezende</t>
  </si>
  <si>
    <t>Aeroporto Isabel Lima</t>
  </si>
  <si>
    <t>Lago de da Mota</t>
  </si>
  <si>
    <t>Distrito da Costa</t>
  </si>
  <si>
    <t>Lago de da Cunha</t>
  </si>
  <si>
    <t>Trecho de Rodrigues</t>
  </si>
  <si>
    <t>Loteamento de Rezende</t>
  </si>
  <si>
    <t>Morro de Vieira</t>
  </si>
  <si>
    <t>Distrito de da Mota</t>
  </si>
  <si>
    <t>Loteamento Novaes</t>
  </si>
  <si>
    <t>Parque Silveira</t>
  </si>
  <si>
    <t>Alameda Miguel Silva</t>
  </si>
  <si>
    <t>Conjunto Bryan Farias</t>
  </si>
  <si>
    <t>Pátio de Ramos</t>
  </si>
  <si>
    <t>Araújo Paulista</t>
  </si>
  <si>
    <t>Colônia de Lima</t>
  </si>
  <si>
    <t>Estrada da Mata</t>
  </si>
  <si>
    <t>Estrada Manuela Dias</t>
  </si>
  <si>
    <t>Aeroporto de Sales</t>
  </si>
  <si>
    <t>Residencial Almeida</t>
  </si>
  <si>
    <t>Favela Costela</t>
  </si>
  <si>
    <t>Vereda Melo</t>
  </si>
  <si>
    <t>Chácara Vitor Gabriel Barbosa</t>
  </si>
  <si>
    <t>Largo Freitas</t>
  </si>
  <si>
    <t>Núcleo Mirella Moraes</t>
  </si>
  <si>
    <t>Praia Benjamin Azevedo</t>
  </si>
  <si>
    <t>Pátio Souza</t>
  </si>
  <si>
    <t>Viela de da Rocha</t>
  </si>
  <si>
    <t>Vila de Ribeiro</t>
  </si>
  <si>
    <t>Lago Otávio da Rosa</t>
  </si>
  <si>
    <t>Estrada Thomas Gonçalves</t>
  </si>
  <si>
    <t>Pátio de Barros</t>
  </si>
  <si>
    <t>Gonçalves do Amparo</t>
  </si>
  <si>
    <t>Colônia Ana Clara da Rocha</t>
  </si>
  <si>
    <t>Lago Mendes</t>
  </si>
  <si>
    <t>Aeroporto de das Neves</t>
  </si>
  <si>
    <t>Trevo Juan Caldeira</t>
  </si>
  <si>
    <t>Quadra de Aragão</t>
  </si>
  <si>
    <t>Setor da Rocha</t>
  </si>
  <si>
    <t>Condomínio de Vieira</t>
  </si>
  <si>
    <t>Recanto Júlia Vieira</t>
  </si>
  <si>
    <t>Setor de Peixoto</t>
  </si>
  <si>
    <t>Pátio Nogueira</t>
  </si>
  <si>
    <t>Viela de Lopes</t>
  </si>
  <si>
    <t>Fazenda de da Conceição</t>
  </si>
  <si>
    <t>Jesus da Praia</t>
  </si>
  <si>
    <t>Feira de Martins</t>
  </si>
  <si>
    <t>Praia de Rezende</t>
  </si>
  <si>
    <t>Sítio de Barros</t>
  </si>
  <si>
    <t>Área Fernandes</t>
  </si>
  <si>
    <t>Estação Ramos</t>
  </si>
  <si>
    <t>Ladeira de Teixeira</t>
  </si>
  <si>
    <t>Avenida de Teixeira</t>
  </si>
  <si>
    <t>Ladeira Emanuelly da Rosa</t>
  </si>
  <si>
    <t>Trevo de Rezende</t>
  </si>
  <si>
    <t>Avenida Cauê Moura</t>
  </si>
  <si>
    <t>Praia Luiz Henrique Rocha</t>
  </si>
  <si>
    <t>Quadra Cunha</t>
  </si>
  <si>
    <t>Favela Oliveira</t>
  </si>
  <si>
    <t>Área de Freitas</t>
  </si>
  <si>
    <t>Trevo Almeida</t>
  </si>
  <si>
    <t>Avenida Diego Sales</t>
  </si>
  <si>
    <t>Parque Fernando Melo</t>
  </si>
  <si>
    <t>Vila de Barros</t>
  </si>
  <si>
    <t>Rua Nunes</t>
  </si>
  <si>
    <t>Travessa de Nogueira</t>
  </si>
  <si>
    <t>Residencial de Lopes</t>
  </si>
  <si>
    <t>Passarela de Ribeiro</t>
  </si>
  <si>
    <t>Parque de Moreira</t>
  </si>
  <si>
    <t>Morro Ana Vitória Araújo</t>
  </si>
  <si>
    <t>Estação de Almeida</t>
  </si>
  <si>
    <t>Colônia Alves</t>
  </si>
  <si>
    <t>Quadra Melissa Vieira</t>
  </si>
  <si>
    <t>Viela Ian Araújo</t>
  </si>
  <si>
    <t>Chácara Oliveira</t>
  </si>
  <si>
    <t>Loteamento Caio Ramos</t>
  </si>
  <si>
    <t>Lago Ana Júlia Souza</t>
  </si>
  <si>
    <t>Favela Barbosa</t>
  </si>
  <si>
    <t>Esplanada Azevedo</t>
  </si>
  <si>
    <t>Residencial de Cavalcanti</t>
  </si>
  <si>
    <t>Vila Ana Clara Pinto</t>
  </si>
  <si>
    <t>Pátio Freitas</t>
  </si>
  <si>
    <t>Vila Sales</t>
  </si>
  <si>
    <t>Quadra de Teixeira</t>
  </si>
  <si>
    <t>Fazenda Lívia Ferreira</t>
  </si>
  <si>
    <t>Lagoa da Rocha</t>
  </si>
  <si>
    <t>Travessa Pereira</t>
  </si>
  <si>
    <t>Área Rafael Azevedo</t>
  </si>
  <si>
    <t>Campo de Cardoso</t>
  </si>
  <si>
    <t>Colônia Ana Lívia Porto</t>
  </si>
  <si>
    <t>Distrito Azevedo</t>
  </si>
  <si>
    <t>Setor de da Luz</t>
  </si>
  <si>
    <t>Quadra Silva</t>
  </si>
  <si>
    <t>Passarela de Barbosa</t>
  </si>
  <si>
    <t>Recanto Nina Souza</t>
  </si>
  <si>
    <t>Lagoa de Fernandes</t>
  </si>
  <si>
    <t>Aeroporto Rodrigo Costa</t>
  </si>
  <si>
    <t>Pátio Esther Lopes</t>
  </si>
  <si>
    <t>Largo de Campos</t>
  </si>
  <si>
    <t>Trecho Cauã Araújo</t>
  </si>
  <si>
    <t>Rodovia de Nascimento</t>
  </si>
  <si>
    <t>Ladeira João Caldeira</t>
  </si>
  <si>
    <t>Loteamento Theo Cavalcanti</t>
  </si>
  <si>
    <t>Aragão do Norte</t>
  </si>
  <si>
    <t>Viela Lima</t>
  </si>
  <si>
    <t>Viaduto da Cunha</t>
  </si>
  <si>
    <t>Vale Lopes</t>
  </si>
  <si>
    <t>Recanto da Rocha</t>
  </si>
  <si>
    <t>Rodovia de da Rosa</t>
  </si>
  <si>
    <t>Estação Maysa Castro</t>
  </si>
  <si>
    <t>Residencial Noah Barros</t>
  </si>
  <si>
    <t>Feira Nogueira</t>
  </si>
  <si>
    <t>Largo Cavalcanti</t>
  </si>
  <si>
    <t>Quadra de Nascimento</t>
  </si>
  <si>
    <t>Via Correia</t>
  </si>
  <si>
    <t>Aeroporto de da Cruz</t>
  </si>
  <si>
    <t>Travessa Viana</t>
  </si>
  <si>
    <t>Rua Fogaça</t>
  </si>
  <si>
    <t>Largo de Rezende</t>
  </si>
  <si>
    <t>Praça Enrico Ribeiro</t>
  </si>
  <si>
    <t>Lago de Vieira</t>
  </si>
  <si>
    <t>Setor da Costa</t>
  </si>
  <si>
    <t>Praça Nogueira</t>
  </si>
  <si>
    <t>Jardim Porto</t>
  </si>
  <si>
    <t>Viela Sophia Gonçalves</t>
  </si>
  <si>
    <t>Viela Vitor Gabriel das Neves</t>
  </si>
  <si>
    <t>Jardim Juan da Paz</t>
  </si>
  <si>
    <t>Residencial Ramos</t>
  </si>
  <si>
    <t>Núcleo de Melo</t>
  </si>
  <si>
    <t>Rodovia da Conceição</t>
  </si>
  <si>
    <t>Chácara de Moraes</t>
  </si>
  <si>
    <t>Setor Lavínia Correia</t>
  </si>
  <si>
    <t>Chácara de Azevedo</t>
  </si>
  <si>
    <t>Rodovia de Cardoso</t>
  </si>
  <si>
    <t>Ladeira Julia Barros</t>
  </si>
  <si>
    <t>Praia Anthony Alves</t>
  </si>
  <si>
    <t>Conjunto de Martins</t>
  </si>
  <si>
    <t>Residencial Lopes</t>
  </si>
  <si>
    <t>Estação Isabella Mendes</t>
  </si>
  <si>
    <t>Loteamento de Pires</t>
  </si>
  <si>
    <t>Largo de Moreira</t>
  </si>
  <si>
    <t>Via Cardoso</t>
  </si>
  <si>
    <t>Viaduto de Pires</t>
  </si>
  <si>
    <t>Morro Ribeiro</t>
  </si>
  <si>
    <t>Colônia Erick da Conceição</t>
  </si>
  <si>
    <t>Rodovia Thomas da Cunha</t>
  </si>
  <si>
    <t>Fazenda de Sales</t>
  </si>
  <si>
    <t>Núcleo Guilherme Nascimento</t>
  </si>
  <si>
    <t>Parque André Lopes</t>
  </si>
  <si>
    <t>Colônia de Mendes</t>
  </si>
  <si>
    <t>Campo Rezende</t>
  </si>
  <si>
    <t>Área Valentina Peixoto</t>
  </si>
  <si>
    <t>Viela Luiz Miguel das Neves</t>
  </si>
  <si>
    <t>Condomínio da Mota</t>
  </si>
  <si>
    <t>Estação de da Paz</t>
  </si>
  <si>
    <t>Colônia Peixoto</t>
  </si>
  <si>
    <t>Distrito de Cardoso</t>
  </si>
  <si>
    <t>Lago Rezende</t>
  </si>
  <si>
    <t>Estação Almeida</t>
  </si>
  <si>
    <t>Viaduto Marcelo da Cunha</t>
  </si>
  <si>
    <t>Trecho Cecília da Rosa</t>
  </si>
  <si>
    <t>Largo Bianca Costela</t>
  </si>
  <si>
    <t>Feira Nunes</t>
  </si>
  <si>
    <t>Rua Caldeira</t>
  </si>
  <si>
    <t>Jardim Kamilly da Mota</t>
  </si>
  <si>
    <t>Chácara Natália Santos</t>
  </si>
  <si>
    <t>Quadra Julia Correia</t>
  </si>
  <si>
    <t>Distrito Fernando da Mota</t>
  </si>
  <si>
    <t>Estrada de Novaes</t>
  </si>
  <si>
    <t>Sítio Moura</t>
  </si>
  <si>
    <t>Viaduto Melo</t>
  </si>
  <si>
    <t>Pátio da Luz</t>
  </si>
  <si>
    <t>Setor Cauê Ferreira</t>
  </si>
  <si>
    <t>Praia Nogueira</t>
  </si>
  <si>
    <t>Feira de Fogaça</t>
  </si>
  <si>
    <t>Estação Duarte</t>
  </si>
  <si>
    <t>Feira Beatriz Ramos</t>
  </si>
  <si>
    <t>Núcleo de Costa</t>
  </si>
  <si>
    <t>Alameda Kamilly da Mota</t>
  </si>
  <si>
    <t>Setor de Gonçalves</t>
  </si>
  <si>
    <t>Viaduto Lima</t>
  </si>
  <si>
    <t>Quadra de Caldeira</t>
  </si>
  <si>
    <t>Favela de da Conceição</t>
  </si>
  <si>
    <t>Estação Farias</t>
  </si>
  <si>
    <t>Favela de Araújo</t>
  </si>
  <si>
    <t>Praia Kamilly Moura</t>
  </si>
  <si>
    <t>Rua Santos</t>
  </si>
  <si>
    <t>Lagoa Peixoto</t>
  </si>
  <si>
    <t>Ferreira da Mata</t>
  </si>
  <si>
    <t>Praia Sarah Rezende</t>
  </si>
  <si>
    <t>Avenida Ana Julia Lima</t>
  </si>
  <si>
    <t>Loteamento Valentina Gonçalves</t>
  </si>
  <si>
    <t>Núcleo Enzo Vieira</t>
  </si>
  <si>
    <t>Favela de Vieira</t>
  </si>
  <si>
    <t>Feira Henrique Cardoso</t>
  </si>
  <si>
    <t>Parque Levi da Rocha</t>
  </si>
  <si>
    <t>Vila Lucas Gabriel Porto</t>
  </si>
  <si>
    <t>Estrada Bryan Alves</t>
  </si>
  <si>
    <t>Ladeira Caroline Araújo</t>
  </si>
  <si>
    <t>Praça Marcela Fogaça</t>
  </si>
  <si>
    <t>Fazenda Costela</t>
  </si>
  <si>
    <t>Estrada Moreira</t>
  </si>
  <si>
    <t>Estação Joana Santos</t>
  </si>
  <si>
    <t>Vale Ana Vitória Almeida</t>
  </si>
  <si>
    <t>Colônia Luiz Fernando Moura</t>
  </si>
  <si>
    <t>Loteamento de Gonçalves</t>
  </si>
  <si>
    <t>Estação Rodrigues</t>
  </si>
  <si>
    <t>Colônia Juliana da Cunha</t>
  </si>
  <si>
    <t>Parque Moraes</t>
  </si>
  <si>
    <t>Viela de Jesus</t>
  </si>
  <si>
    <t>Fazenda Levi Rocha</t>
  </si>
  <si>
    <t>Travessa André Cavalcanti</t>
  </si>
  <si>
    <t>Condomínio Martins</t>
  </si>
  <si>
    <t>Estrada Ana Laura Dias</t>
  </si>
  <si>
    <t>Lago de Moreira</t>
  </si>
  <si>
    <t>Estação Ferreira</t>
  </si>
  <si>
    <t>Jardim Ramos</t>
  </si>
  <si>
    <t>Praça de Freitas</t>
  </si>
  <si>
    <t>Setor Rodrigues</t>
  </si>
  <si>
    <t>Distrito Lucas Gabriel Costela</t>
  </si>
  <si>
    <t>Favela de Santos</t>
  </si>
  <si>
    <t>Ladeira Ramos</t>
  </si>
  <si>
    <t>Aeroporto de Gomes</t>
  </si>
  <si>
    <t>Distrito Souza</t>
  </si>
  <si>
    <t>Via Caldeira</t>
  </si>
  <si>
    <t>Área Thomas Teixeira</t>
  </si>
  <si>
    <t>Vale Cauê Lima</t>
  </si>
  <si>
    <t>Vale Theo Cardoso</t>
  </si>
  <si>
    <t>Favela da Rosa</t>
  </si>
  <si>
    <t>Praia Lara Alves</t>
  </si>
  <si>
    <t>Núcleo de Cunha</t>
  </si>
  <si>
    <t>Trecho Samuel Jesus</t>
  </si>
  <si>
    <t>Jardim Larissa da Cruz</t>
  </si>
  <si>
    <t>Trecho Castro</t>
  </si>
  <si>
    <t>Fazenda de Ramos</t>
  </si>
  <si>
    <t>Condomínio de Cardoso</t>
  </si>
  <si>
    <t>Morro de Santos</t>
  </si>
  <si>
    <t>Setor Jesus</t>
  </si>
  <si>
    <t>Rua Mendes</t>
  </si>
  <si>
    <t>Núcleo de Pinto</t>
  </si>
  <si>
    <t>Morro Correia</t>
  </si>
  <si>
    <t>Pátio Lívia Ferreira</t>
  </si>
  <si>
    <t>Favela de Cunha</t>
  </si>
  <si>
    <t>Viela de Martins</t>
  </si>
  <si>
    <t>Avenida Pedro Miguel Freitas</t>
  </si>
  <si>
    <t>Viela Theo Pires</t>
  </si>
  <si>
    <t>Morro de Pires</t>
  </si>
  <si>
    <t>Lago de da Luz</t>
  </si>
  <si>
    <t>Quadra Otávio da Conceição</t>
  </si>
  <si>
    <t>Parque Dias</t>
  </si>
  <si>
    <t>Trevo de Correia</t>
  </si>
  <si>
    <t>Fazenda de Nunes</t>
  </si>
  <si>
    <t>Lagoa Santos</t>
  </si>
  <si>
    <t>Via de da Paz</t>
  </si>
  <si>
    <t>Vale de Almeida</t>
  </si>
  <si>
    <t>Esplanada Ana Sophia Porto</t>
  </si>
  <si>
    <t>Feira João Vitor Fernandes</t>
  </si>
  <si>
    <t>Trevo da Paz</t>
  </si>
  <si>
    <t>Passarela de Nascimento</t>
  </si>
  <si>
    <t>Parque Barbosa</t>
  </si>
  <si>
    <t>Lagoa Heloísa Novaes</t>
  </si>
  <si>
    <t>Travessa de Castro</t>
  </si>
  <si>
    <t>Condomínio Diogo Moura</t>
  </si>
  <si>
    <t>Fazenda Lopes</t>
  </si>
  <si>
    <t>Lago da Paz</t>
  </si>
  <si>
    <t>Quadra Jesus</t>
  </si>
  <si>
    <t>Aeroporto da Cruz</t>
  </si>
  <si>
    <t>Aeroporto Azevedo</t>
  </si>
  <si>
    <t>Setor Silva</t>
  </si>
  <si>
    <t>Avenida Gomes</t>
  </si>
  <si>
    <t>Morro de Ramos</t>
  </si>
  <si>
    <t>Trevo Fogaça</t>
  </si>
  <si>
    <t>Praça Rodrigo Gonçalves</t>
  </si>
  <si>
    <t>Área de Farias</t>
  </si>
  <si>
    <t>Feira Moreira</t>
  </si>
  <si>
    <t>Condomínio de Sales</t>
  </si>
  <si>
    <t>Praia de Melo</t>
  </si>
  <si>
    <t>Distrito de Teixeira</t>
  </si>
  <si>
    <t>Loteamento Esther Jesus</t>
  </si>
  <si>
    <t>Estação de Ramos</t>
  </si>
  <si>
    <t>Loteamento Gustavo Cunha</t>
  </si>
  <si>
    <t>Trevo Farias</t>
  </si>
  <si>
    <t>Aeroporto Isabella Monteiro</t>
  </si>
  <si>
    <t>Jardim Mariane Teixeira</t>
  </si>
  <si>
    <t>Travessa Rocha</t>
  </si>
  <si>
    <t>Trecho de Pires</t>
  </si>
  <si>
    <t>Alameda de Alves</t>
  </si>
  <si>
    <t>Largo Ana Clara da Costa</t>
  </si>
  <si>
    <t>Feira Freitas</t>
  </si>
  <si>
    <t>Viaduto Gustavo da Conceição</t>
  </si>
  <si>
    <t>Rua Maria Alice Duarte</t>
  </si>
  <si>
    <t>Vila Maria Eduarda da Rocha</t>
  </si>
  <si>
    <t>Chácara Yasmin Lopes</t>
  </si>
  <si>
    <t>Fazenda Otávio Barbosa</t>
  </si>
  <si>
    <t>Vale Luiz Felipe Farias</t>
  </si>
  <si>
    <t>Pátio Nascimento</t>
  </si>
  <si>
    <t>Morro Murilo Nascimento</t>
  </si>
  <si>
    <t>Campo Gustavo Henrique Oliveira</t>
  </si>
  <si>
    <t>Lagoa de Viana</t>
  </si>
  <si>
    <t>Trecho Maria Julia Lopes</t>
  </si>
  <si>
    <t>Condomínio de Silva</t>
  </si>
  <si>
    <t>Alameda de Moura</t>
  </si>
  <si>
    <t>Loteamento Alves</t>
  </si>
  <si>
    <t>Loteamento de Almeida</t>
  </si>
  <si>
    <t>Morro de Farias</t>
  </si>
  <si>
    <t>Aeroporto de Campos</t>
  </si>
  <si>
    <t>Vila Costela</t>
  </si>
  <si>
    <t>Largo Almeida</t>
  </si>
  <si>
    <t>Praça de da Mota</t>
  </si>
  <si>
    <t>Trevo de Santos</t>
  </si>
  <si>
    <t>Ladeira Gonçalves</t>
  </si>
  <si>
    <t>Vereda de Vieira</t>
  </si>
  <si>
    <t>Chácara de Caldeira</t>
  </si>
  <si>
    <t>Vereda Pietro Campos</t>
  </si>
  <si>
    <t>Rodovia Lívia Rodrigues</t>
  </si>
  <si>
    <t>Rua de Cardoso</t>
  </si>
  <si>
    <t>Favela Caio Porto</t>
  </si>
  <si>
    <t>Trevo Fernando Viana</t>
  </si>
  <si>
    <t>Passarela Maria Clara Alves</t>
  </si>
  <si>
    <t>Esplanada de da Mata</t>
  </si>
  <si>
    <t>Setor Freitas</t>
  </si>
  <si>
    <t>Estrada Araújo</t>
  </si>
  <si>
    <t>Ladeira Rebeca Rezende</t>
  </si>
  <si>
    <t>Rodovia Sabrina Porto</t>
  </si>
  <si>
    <t>Feira Cardoso</t>
  </si>
  <si>
    <t>Largo de Araújo</t>
  </si>
  <si>
    <t>Rodovia Isadora Castro</t>
  </si>
  <si>
    <t>Conjunto de Carvalho</t>
  </si>
  <si>
    <t>Parque de Nogueira</t>
  </si>
  <si>
    <t>Sítio Lima</t>
  </si>
  <si>
    <t>Viela Rezende</t>
  </si>
  <si>
    <t>Quadra de Ferreira</t>
  </si>
  <si>
    <t>Lagoa de Vieira</t>
  </si>
  <si>
    <t>Condomínio Diogo Cavalcanti</t>
  </si>
  <si>
    <t>Feira João Guilherme Novaes</t>
  </si>
  <si>
    <t>Trecho de Nunes</t>
  </si>
  <si>
    <t>Largo de Teixeira</t>
  </si>
  <si>
    <t>Pátio Bruno Fogaça</t>
  </si>
  <si>
    <t>Viela Maria Julia Freitas</t>
  </si>
  <si>
    <t>Avenida de da Paz</t>
  </si>
  <si>
    <t>Trevo Santos</t>
  </si>
  <si>
    <t>Lagoa Novaes</t>
  </si>
  <si>
    <t>Lagoa Sofia da Cunha</t>
  </si>
  <si>
    <t>Viela Benjamin Fernandes</t>
  </si>
  <si>
    <t>Favela Azevedo</t>
  </si>
  <si>
    <t>Ladeira de Mendes</t>
  </si>
  <si>
    <t>Vereda de Fernandes</t>
  </si>
  <si>
    <t>Condomínio das Neves</t>
  </si>
  <si>
    <t>Condomínio Davi Cardoso</t>
  </si>
  <si>
    <t>Setor Lorena da Rocha</t>
  </si>
  <si>
    <t>Largo Cauê Rezende</t>
  </si>
  <si>
    <t>Morro Cavalcanti</t>
  </si>
  <si>
    <t>Alameda de Jesus</t>
  </si>
  <si>
    <t>Campo Luna Aragão</t>
  </si>
  <si>
    <t>Largo Aragão</t>
  </si>
  <si>
    <t>Recanto Davi Luiz da Costa</t>
  </si>
  <si>
    <t>Esplanada de Moura</t>
  </si>
  <si>
    <t>Núcleo de Ribeiro</t>
  </si>
  <si>
    <t>Estação Nicolas Rodrigues</t>
  </si>
  <si>
    <t>Núcleo Lucas Gabriel Costela</t>
  </si>
  <si>
    <t>Avenida Ribeiro</t>
  </si>
  <si>
    <t>Residencial Novaes</t>
  </si>
  <si>
    <t>Viela Cunha</t>
  </si>
  <si>
    <t>Travessa de da Rosa</t>
  </si>
  <si>
    <t>Chácara da Cruz</t>
  </si>
  <si>
    <t>Favela Souza</t>
  </si>
  <si>
    <t>Vale Maria Eduarda Teixeira</t>
  </si>
  <si>
    <t>Estação Fogaça</t>
  </si>
  <si>
    <t>Distrito Pedro Lucas Dias</t>
  </si>
  <si>
    <t>Pátio de Santos</t>
  </si>
  <si>
    <t>Lago Olivia Campos</t>
  </si>
  <si>
    <t>Estação Freitas</t>
  </si>
  <si>
    <t>Ladeira de Melo</t>
  </si>
  <si>
    <t>Chácara Dias</t>
  </si>
  <si>
    <t>Esplanada Enrico Gomes</t>
  </si>
  <si>
    <t>Condomínio Bruno Melo</t>
  </si>
  <si>
    <t>Largo Peixoto</t>
  </si>
  <si>
    <t>Vereda de Nunes</t>
  </si>
  <si>
    <t>Jardim de Porto</t>
  </si>
  <si>
    <t>Conjunto Clarice Monteiro</t>
  </si>
  <si>
    <t>Trecho Silveira</t>
  </si>
  <si>
    <t>Fazenda Maria Julia Sales</t>
  </si>
  <si>
    <t>Distrito Rebeca Vieira</t>
  </si>
  <si>
    <t>Colônia Gonçalves</t>
  </si>
  <si>
    <t>Avenida Martins</t>
  </si>
  <si>
    <t>Vale Mariana Dias</t>
  </si>
  <si>
    <t>Quadra Moraes</t>
  </si>
  <si>
    <t>Condomínio Lima</t>
  </si>
  <si>
    <t>Recanto de Melo</t>
  </si>
  <si>
    <t>Parque de Campos</t>
  </si>
  <si>
    <t>Trecho Souza</t>
  </si>
  <si>
    <t>Cardoso da Praia</t>
  </si>
  <si>
    <t>Trecho Gomes</t>
  </si>
  <si>
    <t>Chácara Nogueira</t>
  </si>
  <si>
    <t>Área de Nogueira</t>
  </si>
  <si>
    <t>Via João Guilherme Monteiro</t>
  </si>
  <si>
    <t>Distrito Melo</t>
  </si>
  <si>
    <t>Lago de Azevedo</t>
  </si>
  <si>
    <t>Esplanada da Luz</t>
  </si>
  <si>
    <t>Rodovia Vitor Viana</t>
  </si>
  <si>
    <t>Trevo Diogo Cunha</t>
  </si>
  <si>
    <t>Viela Ana Beatriz Cardoso</t>
  </si>
  <si>
    <t>Rodovia Mirella Nunes</t>
  </si>
  <si>
    <t>Núcleo Vitor Hugo Cavalcanti</t>
  </si>
  <si>
    <t>Estrada de Moreira</t>
  </si>
  <si>
    <t>Jardim de da Paz</t>
  </si>
  <si>
    <t>Chácara Aragão</t>
  </si>
  <si>
    <t>Loteamento Juliana da Cunha</t>
  </si>
  <si>
    <t>Morro de Nunes</t>
  </si>
  <si>
    <t>Feira Gonçalves</t>
  </si>
  <si>
    <t>Sítio Gabrielly Castro</t>
  </si>
  <si>
    <t>Passarela de Freitas</t>
  </si>
  <si>
    <t>Rodovia João Felipe Barbosa</t>
  </si>
  <si>
    <t>Alameda de Correia</t>
  </si>
  <si>
    <t>Vale de Gomes</t>
  </si>
  <si>
    <t>Distrito Correia</t>
  </si>
  <si>
    <t>Lagoa Vitória Silveira</t>
  </si>
  <si>
    <t>Sítio Almeida</t>
  </si>
  <si>
    <t>Jardim Dias</t>
  </si>
  <si>
    <t>Lago Gustavo Novaes</t>
  </si>
  <si>
    <t>Distrito Lima</t>
  </si>
  <si>
    <t>Residencial João Miguel Farias</t>
  </si>
  <si>
    <t>Distrito Emilly Cardoso</t>
  </si>
  <si>
    <t>Rua de Silveira</t>
  </si>
  <si>
    <t>Estrada de da Rocha</t>
  </si>
  <si>
    <t>Ladeira de Carvalho</t>
  </si>
  <si>
    <t>Loteamento de Moura</t>
  </si>
  <si>
    <t>Quadra Arthur Monteiro</t>
  </si>
  <si>
    <t>Condomínio da Rosa</t>
  </si>
  <si>
    <t>Área Caldeira</t>
  </si>
  <si>
    <t>Colônia Bárbara Porto</t>
  </si>
  <si>
    <t>Distrito Rodrigues</t>
  </si>
  <si>
    <t>Parque de Teixeira</t>
  </si>
  <si>
    <t>Lagoa Daniel Porto</t>
  </si>
  <si>
    <t>Colônia de Moura</t>
  </si>
  <si>
    <t>Conjunto Jesus</t>
  </si>
  <si>
    <t>Pátio de da Luz</t>
  </si>
  <si>
    <t>Lagoa de Costela</t>
  </si>
  <si>
    <t>Largo Souza</t>
  </si>
  <si>
    <t>Morro Gustavo Aragão</t>
  </si>
  <si>
    <t>Núcleo Costela</t>
  </si>
  <si>
    <t>Largo Luiz Gustavo da Cunha</t>
  </si>
  <si>
    <t>Vila Sarah da Rocha</t>
  </si>
  <si>
    <t>Núcleo Peixoto</t>
  </si>
  <si>
    <t>Rodovia Isabel Alves</t>
  </si>
  <si>
    <t>Condomínio Sales</t>
  </si>
  <si>
    <t>Recanto Barros</t>
  </si>
  <si>
    <t>Trevo Caio Campos</t>
  </si>
  <si>
    <t>Alameda de Monteiro</t>
  </si>
  <si>
    <t>Recanto de Gonçalves</t>
  </si>
  <si>
    <t>Lago Gonçalves</t>
  </si>
  <si>
    <t>Vereda Luiz Henrique Vieira</t>
  </si>
  <si>
    <t>Vereda de Monteiro</t>
  </si>
  <si>
    <t>da Cruz Grande</t>
  </si>
  <si>
    <t>Lagoa de Lopes</t>
  </si>
  <si>
    <t>Travessa de Rodrigues</t>
  </si>
  <si>
    <t>Residencial Martins</t>
  </si>
  <si>
    <t>Alameda Emanuella Novaes</t>
  </si>
  <si>
    <t>Rodovia de Viana</t>
  </si>
  <si>
    <t>Viela Davi Luiz Castro</t>
  </si>
  <si>
    <t>Trecho de Costela</t>
  </si>
  <si>
    <t>Feira Luiz Felipe Porto</t>
  </si>
  <si>
    <t>Sítio de Santos</t>
  </si>
  <si>
    <t>Colônia Mendes</t>
  </si>
  <si>
    <t>Distrito Cardoso</t>
  </si>
  <si>
    <t>Aeroporto Yuri Novaes</t>
  </si>
  <si>
    <t>Chácara Freitas</t>
  </si>
  <si>
    <t>Área de Pereira</t>
  </si>
  <si>
    <t>Vale João da Rosa</t>
  </si>
  <si>
    <t>Passarela Igor Aragão</t>
  </si>
  <si>
    <t>Colônia de Costela</t>
  </si>
  <si>
    <t>Conjunto de Azevedo</t>
  </si>
  <si>
    <t>Núcleo de Lima</t>
  </si>
  <si>
    <t>Jardim Maria Luiza Ribeiro</t>
  </si>
  <si>
    <t>Colônia de Rocha</t>
  </si>
  <si>
    <t>Núcleo de Martins</t>
  </si>
  <si>
    <t>Ladeira Lucas Gabriel Lopes</t>
  </si>
  <si>
    <t>Feira Lavínia Farias</t>
  </si>
  <si>
    <t>Estrada Ribeiro</t>
  </si>
  <si>
    <t>Aeroporto de Rocha</t>
  </si>
  <si>
    <t>Via Novaes</t>
  </si>
  <si>
    <t>Lagoa Murilo Pinto</t>
  </si>
  <si>
    <t>Lago de Almeida</t>
  </si>
  <si>
    <t>Viaduto da Rosa</t>
  </si>
  <si>
    <t>Colônia Pereira</t>
  </si>
  <si>
    <t>Vale de Moura</t>
  </si>
  <si>
    <t>Cavalcanti da Praia</t>
  </si>
  <si>
    <t>Largo de Martins</t>
  </si>
  <si>
    <t>Lago de Oliveira</t>
  </si>
  <si>
    <t>Trecho Maria Cecília da Rocha</t>
  </si>
  <si>
    <t>Estrada Mirella da Rosa</t>
  </si>
  <si>
    <t>Praça João Miguel da Rocha</t>
  </si>
  <si>
    <t>Distrito Isabel Ribeiro</t>
  </si>
  <si>
    <t>Passarela de Rocha</t>
  </si>
  <si>
    <t>Quadra de Moraes</t>
  </si>
  <si>
    <t>Trevo de da Rosa</t>
  </si>
  <si>
    <t>Vereda de Cavalcanti</t>
  </si>
  <si>
    <t>Chácara de Santos</t>
  </si>
  <si>
    <t>Largo de da Mota</t>
  </si>
  <si>
    <t>Núcleo de Jesus</t>
  </si>
  <si>
    <t>Rua de Nunes</t>
  </si>
  <si>
    <t>Via Bryan Correia</t>
  </si>
  <si>
    <t>Lago de Teixeira</t>
  </si>
  <si>
    <t>Estrada de Fogaça</t>
  </si>
  <si>
    <t>Loteamento de Fernandes</t>
  </si>
  <si>
    <t>Jardim João Pedro Sales</t>
  </si>
  <si>
    <t>Lagoa de Jesus</t>
  </si>
  <si>
    <t>Sítio Jesus</t>
  </si>
  <si>
    <t>Estação Bianca Novaes</t>
  </si>
  <si>
    <t>Jardim de Nunes</t>
  </si>
  <si>
    <t>Feira de Pereira</t>
  </si>
  <si>
    <t>Área Olivia Lima</t>
  </si>
  <si>
    <t>Favela Elisa Melo</t>
  </si>
  <si>
    <t>Morro Nunes</t>
  </si>
  <si>
    <t>Aeroporto Ana Clara Cavalcanti</t>
  </si>
  <si>
    <t>Esplanada de Sales</t>
  </si>
  <si>
    <t>Ladeira Ana Vitória Campos</t>
  </si>
  <si>
    <t>Praça Paulo Azevedo</t>
  </si>
  <si>
    <t>Loteamento Dias</t>
  </si>
  <si>
    <t>Travessa Maria Cecília Cavalcanti</t>
  </si>
  <si>
    <t>Aeroporto Gustavo Araújo</t>
  </si>
  <si>
    <t>Lagoa Viana</t>
  </si>
  <si>
    <t>Estação de da Costa</t>
  </si>
  <si>
    <t>Alameda Davi Luiz Ribeiro</t>
  </si>
  <si>
    <t>Loteamento Maitê Almeida</t>
  </si>
  <si>
    <t>Parque Freitas</t>
  </si>
  <si>
    <t>Esplanada Maria Clara Cardoso</t>
  </si>
  <si>
    <t>Alameda Correia</t>
  </si>
  <si>
    <t>Alameda Fogaça</t>
  </si>
  <si>
    <t>Loteamento Gomes</t>
  </si>
  <si>
    <t>Quadra de Cardoso</t>
  </si>
  <si>
    <t>Ladeira Duarte</t>
  </si>
  <si>
    <t>Feira Peixoto</t>
  </si>
  <si>
    <t>Alameda de Melo</t>
  </si>
  <si>
    <t>Feira de Moreira</t>
  </si>
  <si>
    <t>Feira de Carvalho</t>
  </si>
  <si>
    <t>Fazenda de Silveira</t>
  </si>
  <si>
    <t>Praia Alana Rodrigues</t>
  </si>
  <si>
    <t>Alameda Pedro Miguel Pereira</t>
  </si>
  <si>
    <t>Sítio Azevedo</t>
  </si>
  <si>
    <t>Aeroporto da Conceição</t>
  </si>
  <si>
    <t>Área de Moura</t>
  </si>
  <si>
    <t>Esplanada Cunha</t>
  </si>
  <si>
    <t>Vale Natália da Rosa</t>
  </si>
  <si>
    <t>Via Bernardo Nunes</t>
  </si>
  <si>
    <t>Viaduto de Costela</t>
  </si>
  <si>
    <t>Rodovia Porto</t>
  </si>
  <si>
    <t>Aeroporto Araújo</t>
  </si>
  <si>
    <t>Residencial da Luz</t>
  </si>
  <si>
    <t>Vale de Silveira</t>
  </si>
  <si>
    <t>Campo de Ferreira</t>
  </si>
  <si>
    <t>Lago Pedro Silveira</t>
  </si>
  <si>
    <t>Vereda da Luz</t>
  </si>
  <si>
    <t>Estrada de Teixeira</t>
  </si>
  <si>
    <t>Lagoa de Rezende</t>
  </si>
  <si>
    <t>Lago Luiza Nunes</t>
  </si>
  <si>
    <t>Alameda Melo</t>
  </si>
  <si>
    <t>Favela Dias</t>
  </si>
  <si>
    <t>Morro Cecília Cardoso</t>
  </si>
  <si>
    <t>Campo Vitor Pereira</t>
  </si>
  <si>
    <t>Estação Miguel da Rocha</t>
  </si>
  <si>
    <t>Núcleo Rocha</t>
  </si>
  <si>
    <t>Aeroporto Novaes</t>
  </si>
  <si>
    <t>Núcleo Daniel Porto</t>
  </si>
  <si>
    <t>Estrada Mariane Melo</t>
  </si>
  <si>
    <t>Núcleo Santos</t>
  </si>
  <si>
    <t>Lago Ramos</t>
  </si>
  <si>
    <t>Recanto Porto</t>
  </si>
  <si>
    <t>Chácara Lívia Rezende</t>
  </si>
  <si>
    <t>Via de Pinto</t>
  </si>
  <si>
    <t>Trevo Peixoto</t>
  </si>
  <si>
    <t>Jardim de Ferreira</t>
  </si>
  <si>
    <t>Rodovia João Miguel Moura</t>
  </si>
  <si>
    <t>Fazenda Beatriz Pereira</t>
  </si>
  <si>
    <t>Vale Davi Lucca Nunes</t>
  </si>
  <si>
    <t>Parque da Luz</t>
  </si>
  <si>
    <t>Quadra Raquel Oliveira</t>
  </si>
  <si>
    <t>Núcleo de Porto</t>
  </si>
  <si>
    <t>Estação de Gonçalves</t>
  </si>
  <si>
    <t>Parque Thiago Correia</t>
  </si>
  <si>
    <t>Trecho Bruno Silva</t>
  </si>
  <si>
    <t>Fazenda Martins</t>
  </si>
  <si>
    <t>Morro da Costa</t>
  </si>
  <si>
    <t>Via Nascimento</t>
  </si>
  <si>
    <t>Favela de Barbosa</t>
  </si>
  <si>
    <t>Aeroporto de Azevedo</t>
  </si>
  <si>
    <t>Travessa Ana Laura Souza</t>
  </si>
  <si>
    <t>Trecho de Santos</t>
  </si>
  <si>
    <t>Área Emanuel Moreira</t>
  </si>
  <si>
    <t>Setor de Nogueira</t>
  </si>
  <si>
    <t>Aeroporto de da Costa</t>
  </si>
  <si>
    <t>Núcleo Luiza Souza</t>
  </si>
  <si>
    <t>Alameda Letícia Fernandes</t>
  </si>
  <si>
    <t>Praia de Porto</t>
  </si>
  <si>
    <t>Campo Mirella Pereira</t>
  </si>
  <si>
    <t>Trecho de Pinto</t>
  </si>
  <si>
    <t>Loteamento de da Cunha</t>
  </si>
  <si>
    <t>Passarela João Vitor Araújo</t>
  </si>
  <si>
    <t>Núcleo da Paz</t>
  </si>
  <si>
    <t>Praça Correia</t>
  </si>
  <si>
    <t>Quadra de Nunes</t>
  </si>
  <si>
    <t>Passarela de Teixeira</t>
  </si>
  <si>
    <t>Loteamento Ana Vitória Ribeiro</t>
  </si>
  <si>
    <t>Viaduto de Almeida</t>
  </si>
  <si>
    <t>Estação de Martins</t>
  </si>
  <si>
    <t>Vereda Henrique Barbosa</t>
  </si>
  <si>
    <t>Praça Maria Nogueira</t>
  </si>
  <si>
    <t>Condomínio Gabrielly Cunha</t>
  </si>
  <si>
    <t>Esplanada de Pires</t>
  </si>
  <si>
    <t>Parque Maria Luiza Alves</t>
  </si>
  <si>
    <t>Viaduto Lara Porto</t>
  </si>
  <si>
    <t>Setor Castro</t>
  </si>
  <si>
    <t>Sítio Ana Beatriz Campos</t>
  </si>
  <si>
    <t>Estrada João Vitor da Costa</t>
  </si>
  <si>
    <t>Chácara Beatriz da Mota</t>
  </si>
  <si>
    <t>Feira Paulo Martins</t>
  </si>
  <si>
    <t>Praça de Cavalcanti</t>
  </si>
  <si>
    <t>Loteamento Julia Cavalcanti</t>
  </si>
  <si>
    <t>Praça Eduardo Barbosa</t>
  </si>
  <si>
    <t>Chácara Pedro Viana</t>
  </si>
  <si>
    <t>Duarte do Sul</t>
  </si>
  <si>
    <t>Alameda Gustavo Rezende</t>
  </si>
  <si>
    <t>Fazenda Maria Vitória da Mata</t>
  </si>
  <si>
    <t>Trecho Alves</t>
  </si>
  <si>
    <t>Lagoa de Mendes</t>
  </si>
  <si>
    <t>Largo de Cardoso</t>
  </si>
  <si>
    <t>Esplanada Kaique Cardoso</t>
  </si>
  <si>
    <t>Vereda de Peixoto</t>
  </si>
  <si>
    <t>Campo Moreira</t>
  </si>
  <si>
    <t>Praça de da Luz</t>
  </si>
  <si>
    <t>Travessa da Rosa</t>
  </si>
  <si>
    <t>Via Souza</t>
  </si>
  <si>
    <t>Esplanada Laura da Cruz</t>
  </si>
  <si>
    <t>Esplanada da Rocha</t>
  </si>
  <si>
    <t>Caldeira de Minas</t>
  </si>
  <si>
    <t>Viaduto Cavalcanti</t>
  </si>
  <si>
    <t>Jardim Almeida</t>
  </si>
  <si>
    <t>Estação de Lopes</t>
  </si>
  <si>
    <t>Travessa Natália Moura</t>
  </si>
  <si>
    <t>Viela Cardoso</t>
  </si>
  <si>
    <t>Residencial Ian Ferreira</t>
  </si>
  <si>
    <t>Aeroporto Lucas Cunha</t>
  </si>
  <si>
    <t>Vereda Gustavo Henrique Barros</t>
  </si>
  <si>
    <t>Vereda Nina Rodrigues</t>
  </si>
  <si>
    <t>Estação Isabelly da Paz</t>
  </si>
  <si>
    <t>Passarela de Moreira</t>
  </si>
  <si>
    <t>Morro de Cavalcanti</t>
  </si>
  <si>
    <t>Chácara de Teixeira</t>
  </si>
  <si>
    <t>Vila de Vieira</t>
  </si>
  <si>
    <t>Trecho de da Rocha</t>
  </si>
  <si>
    <t>Via Lima</t>
  </si>
  <si>
    <t>Pátio Aragão</t>
  </si>
  <si>
    <t>Residencial de Costela</t>
  </si>
  <si>
    <t>Parque Davi da Mata</t>
  </si>
  <si>
    <t>Praia Ferreira</t>
  </si>
  <si>
    <t>Viaduto Nascimento</t>
  </si>
  <si>
    <t>Vale de Pinto</t>
  </si>
  <si>
    <t>Vale de Correia</t>
  </si>
  <si>
    <t>Pátio Pedro Miguel Rocha</t>
  </si>
  <si>
    <t>Morro Natália da Costa</t>
  </si>
  <si>
    <t>Núcleo Maysa Duarte</t>
  </si>
  <si>
    <t>Rua Caroline Barros</t>
  </si>
  <si>
    <t>Esplanada de Mendes</t>
  </si>
  <si>
    <t>Setor Souza</t>
  </si>
  <si>
    <t>Avenida Fernandes</t>
  </si>
  <si>
    <t>Trevo Letícia Azevedo</t>
  </si>
  <si>
    <t>Condomínio Lopes</t>
  </si>
  <si>
    <t>Campo Miguel Alves</t>
  </si>
  <si>
    <t>Aeroporto Almeida</t>
  </si>
  <si>
    <t>Condomínio Vieira</t>
  </si>
  <si>
    <t>Rodovia Caldeira</t>
  </si>
  <si>
    <t>Vila de da Rosa</t>
  </si>
  <si>
    <t>Praia Eduarda da Luz</t>
  </si>
  <si>
    <t>Distrito Dias</t>
  </si>
  <si>
    <t>Ladeira Renan Freitas</t>
  </si>
  <si>
    <t>Ladeira Júlia Sales</t>
  </si>
  <si>
    <t>Passarela Pedro Henrique da Rosa</t>
  </si>
  <si>
    <t>Feira de Vieira</t>
  </si>
  <si>
    <t>Pátio Gustavo Henrique Nunes</t>
  </si>
  <si>
    <t>Ladeira de da Conceição</t>
  </si>
  <si>
    <t>Setor de Sales</t>
  </si>
  <si>
    <t>Estação Monteiro</t>
  </si>
  <si>
    <t>Viaduto de da Luz</t>
  </si>
  <si>
    <t>Estrada de Nogueira</t>
  </si>
  <si>
    <t>Loteamento Ramos</t>
  </si>
  <si>
    <t>Lagoa Duarte</t>
  </si>
  <si>
    <t>Morro Murilo Almeida</t>
  </si>
  <si>
    <t>Jardim de Castro</t>
  </si>
  <si>
    <t>Residencial Ian Caldeira</t>
  </si>
  <si>
    <t>Vale de Farias</t>
  </si>
  <si>
    <t>Fazenda de Alves</t>
  </si>
  <si>
    <t>Avenida Nunes</t>
  </si>
  <si>
    <t>Praia de Cardoso</t>
  </si>
  <si>
    <t>Trecho Azevedo</t>
  </si>
  <si>
    <t>Trevo Dias</t>
  </si>
  <si>
    <t>Avenida Luiz Gustavo Araújo</t>
  </si>
  <si>
    <t>Setor Alícia Mendes</t>
  </si>
  <si>
    <t>Ladeira Carolina Costela</t>
  </si>
  <si>
    <t>Chácara de Sales</t>
  </si>
  <si>
    <t>Lago João Nascimento</t>
  </si>
  <si>
    <t>Pátio Heloísa Ramos</t>
  </si>
  <si>
    <t>Colônia Azevedo</t>
  </si>
  <si>
    <t>Travessa Augusto Nogueira</t>
  </si>
  <si>
    <t>Viela Leonardo Correia</t>
  </si>
  <si>
    <t>Praia de Peixoto</t>
  </si>
  <si>
    <t>Favela Correia</t>
  </si>
  <si>
    <t>Travessa Melo</t>
  </si>
  <si>
    <t>Setor Cavalcanti</t>
  </si>
  <si>
    <t>Jardim Barbosa</t>
  </si>
  <si>
    <t>Trecho Eloah Nunes</t>
  </si>
  <si>
    <t>Via Alves</t>
  </si>
  <si>
    <t>Praça Lorena Cunha</t>
  </si>
  <si>
    <t>Parque de Alves</t>
  </si>
  <si>
    <t>Loteamento de Pinto</t>
  </si>
  <si>
    <t>Quadra Isabel Correia</t>
  </si>
  <si>
    <t>Loteamento de Silveira</t>
  </si>
  <si>
    <t>Vila Ian Duarte</t>
  </si>
  <si>
    <t>Praça Lucca Jesus</t>
  </si>
  <si>
    <t>Rodovia de Peixoto</t>
  </si>
  <si>
    <t>Esplanada de Alves</t>
  </si>
  <si>
    <t>Conjunto de Rocha</t>
  </si>
  <si>
    <t>Largo Nathan da Mata</t>
  </si>
  <si>
    <t>Avenida Isabella Araújo</t>
  </si>
  <si>
    <t>Morro de Oliveira</t>
  </si>
  <si>
    <t>Vereda de Silveira</t>
  </si>
  <si>
    <t>Estrada Pereira</t>
  </si>
  <si>
    <t>Alameda Augusto Pereira</t>
  </si>
  <si>
    <t>Trevo da Costa</t>
  </si>
  <si>
    <t>Núcleo de Barros</t>
  </si>
  <si>
    <t>Praia de Nunes</t>
  </si>
  <si>
    <t>Aeroporto Danilo Cunha</t>
  </si>
  <si>
    <t>Pátio João Vitor Caldeira</t>
  </si>
  <si>
    <t>Vale da Conceição</t>
  </si>
  <si>
    <t>Lago de Gonçalves</t>
  </si>
  <si>
    <t>Trecho de Costa</t>
  </si>
  <si>
    <t>Mendes de Minas</t>
  </si>
  <si>
    <t>Via Monteiro</t>
  </si>
  <si>
    <t>Jardim de Azevedo</t>
  </si>
  <si>
    <t>Jardim de Pires</t>
  </si>
  <si>
    <t>Rua de Rocha</t>
  </si>
  <si>
    <t>Campo de Melo</t>
  </si>
  <si>
    <t>Praça de Cunha</t>
  </si>
  <si>
    <t>Colônia Cunha</t>
  </si>
  <si>
    <t>Campo Rocha</t>
  </si>
  <si>
    <t>Viaduto Guilherme Araújo</t>
  </si>
  <si>
    <t>Via de Barros</t>
  </si>
  <si>
    <t>Área Ramos</t>
  </si>
  <si>
    <t>Chácara de das Neves</t>
  </si>
  <si>
    <t>Campo Carlos Eduardo Campos</t>
  </si>
  <si>
    <t>Sítio de Ribeiro</t>
  </si>
  <si>
    <t>Alameda Jesus</t>
  </si>
  <si>
    <t>Campo de Pires</t>
  </si>
  <si>
    <t>Vereda Olivia Barros</t>
  </si>
  <si>
    <t>Estação de Melo</t>
  </si>
  <si>
    <t>Aeroporto João Felipe Santos</t>
  </si>
  <si>
    <t>Avenida Ferreira</t>
  </si>
  <si>
    <t>Ladeira de Silveira</t>
  </si>
  <si>
    <t>Estrada Luana Cunha</t>
  </si>
  <si>
    <t>Estação da Rosa</t>
  </si>
  <si>
    <t>Aeroporto Rafaela Duarte</t>
  </si>
  <si>
    <t>Campo de Ramos</t>
  </si>
  <si>
    <t>Vereda Ferreira</t>
  </si>
  <si>
    <t>Trecho Carolina Nogueira</t>
  </si>
  <si>
    <t>Núcleo de Moraes</t>
  </si>
  <si>
    <t>Praça de Rocha</t>
  </si>
  <si>
    <t>Lago Teixeira</t>
  </si>
  <si>
    <t>Favela Luiz Otávio Alves</t>
  </si>
  <si>
    <t>Rodovia Heloísa Araújo</t>
  </si>
  <si>
    <t>Recanto Oliveira</t>
  </si>
  <si>
    <t>Morro de Campos</t>
  </si>
  <si>
    <t>Praia de da Rosa</t>
  </si>
  <si>
    <t>Campo da Conceição</t>
  </si>
  <si>
    <t>Vila João Miguel Fernandes</t>
  </si>
  <si>
    <t>Aeroporto de Silva</t>
  </si>
  <si>
    <t>Pátio da Cunha</t>
  </si>
  <si>
    <t>Área Leonardo Monteiro</t>
  </si>
  <si>
    <t>Recanto de Moura</t>
  </si>
  <si>
    <t>Passarela Almeida</t>
  </si>
  <si>
    <t>Residencial Jesus</t>
  </si>
  <si>
    <t>Trevo Noah Alves</t>
  </si>
  <si>
    <t>Trecho Farias</t>
  </si>
  <si>
    <t>Viela Lopes</t>
  </si>
  <si>
    <t>Largo Davi Silva</t>
  </si>
  <si>
    <t>Rua da Conceição</t>
  </si>
  <si>
    <t>Rua Luna Santos</t>
  </si>
  <si>
    <t>Praia Freitas</t>
  </si>
  <si>
    <t>Viela Aragão</t>
  </si>
  <si>
    <t>Lagoa Martins</t>
  </si>
  <si>
    <t>Lagoa Mendes</t>
  </si>
  <si>
    <t>Praça Yago Pinto</t>
  </si>
  <si>
    <t>Fazenda Nina da Paz</t>
  </si>
  <si>
    <t>Travessa Rafael Nascimento</t>
  </si>
  <si>
    <t>Lagoa Cunha</t>
  </si>
  <si>
    <t>Travessa de Martins</t>
  </si>
  <si>
    <t>Trecho Levi Caldeira</t>
  </si>
  <si>
    <t>Alameda Novaes</t>
  </si>
  <si>
    <t>Feira de da Luz</t>
  </si>
  <si>
    <t>Via Milena Ramos</t>
  </si>
  <si>
    <t>Praça Luigi Peixoto</t>
  </si>
  <si>
    <t>Vila Cunha</t>
  </si>
  <si>
    <t>Travessa de Nascimento</t>
  </si>
  <si>
    <t>Campo de Porto</t>
  </si>
  <si>
    <t>Praça Viana</t>
  </si>
  <si>
    <t>Rodovia Vitor Hugo Nogueira</t>
  </si>
  <si>
    <t>Via Alexandre Souza</t>
  </si>
  <si>
    <t>Praça Rocha</t>
  </si>
  <si>
    <t>Praia Mendes</t>
  </si>
  <si>
    <t>Viela Lucas Martins</t>
  </si>
  <si>
    <t>Fernandes da Praia</t>
  </si>
  <si>
    <t>Condomínio da Rocha</t>
  </si>
  <si>
    <t>Viaduto Porto</t>
  </si>
  <si>
    <t>Estrada Costa</t>
  </si>
  <si>
    <t>Avenida da Luz</t>
  </si>
  <si>
    <t>Trevo da Mata</t>
  </si>
  <si>
    <t>Lagoa Cardoso</t>
  </si>
  <si>
    <t>Vila de da Paz</t>
  </si>
  <si>
    <t>Trevo Otávio Moraes</t>
  </si>
  <si>
    <t>Pátio Ana Luiza da Paz</t>
  </si>
  <si>
    <t>Distrito Henrique Oliveira</t>
  </si>
  <si>
    <t>Rua Beatriz Moura</t>
  </si>
  <si>
    <t>Loteamento de Barbosa</t>
  </si>
  <si>
    <t>Área Gabriela Nascimento</t>
  </si>
  <si>
    <t>Esplanada Fernandes</t>
  </si>
  <si>
    <t>Condomínio Ana da Mota</t>
  </si>
  <si>
    <t>Sítio Martins</t>
  </si>
  <si>
    <t>Esplanada de da Costa</t>
  </si>
  <si>
    <t>Estação Alves</t>
  </si>
  <si>
    <t>Largo Pedro Barros</t>
  </si>
  <si>
    <t>Distrito Luna Pinto</t>
  </si>
  <si>
    <t>Área de Martins</t>
  </si>
  <si>
    <t>Lago Fernanda Gomes</t>
  </si>
  <si>
    <t>Vila Thiago da Rocha</t>
  </si>
  <si>
    <t>Fazenda de da Mota</t>
  </si>
  <si>
    <t>Sítio Isabelly Farias</t>
  </si>
  <si>
    <t>Núcleo de Nogueira</t>
  </si>
  <si>
    <t>Lago de Silveira</t>
  </si>
  <si>
    <t>Campo Kamilly Farias</t>
  </si>
  <si>
    <t>Fazenda Cardoso</t>
  </si>
  <si>
    <t>Rodovia Maria Vitória Jesus</t>
  </si>
  <si>
    <t>Trevo Evelyn Carvalho</t>
  </si>
  <si>
    <t>Largo Pedro Lucas Farias</t>
  </si>
  <si>
    <t>Praia de da Costa</t>
  </si>
  <si>
    <t>Rua Vitor Gabriel Araújo</t>
  </si>
  <si>
    <t>Colônia Melo</t>
  </si>
  <si>
    <t>Trecho da Cunha</t>
  </si>
  <si>
    <t>Estação Diego Moraes</t>
  </si>
  <si>
    <t>Passarela Cardoso</t>
  </si>
  <si>
    <t>Rodovia Maria Vitória da Luz</t>
  </si>
  <si>
    <t>Área Santos</t>
  </si>
  <si>
    <t>Quadra de Nogueira</t>
  </si>
  <si>
    <t>Chácara Ferreira</t>
  </si>
  <si>
    <t>Praça de Pinto</t>
  </si>
  <si>
    <t>Praça Martins</t>
  </si>
  <si>
    <t>Avenida Manuela Santos</t>
  </si>
  <si>
    <t>Condomínio Cardoso</t>
  </si>
  <si>
    <t>Aeroporto de Moreira</t>
  </si>
  <si>
    <t>Ladeira Eloah Oliveira</t>
  </si>
  <si>
    <t>Chácara Isadora Oliveira</t>
  </si>
  <si>
    <t>Via Nicole Nunes</t>
  </si>
  <si>
    <t>Viela Fernandes</t>
  </si>
  <si>
    <t>Pátio Barros</t>
  </si>
  <si>
    <t>Trecho Juan Carvalho</t>
  </si>
  <si>
    <t>Praia de Viana</t>
  </si>
  <si>
    <t>Praia Maysa das Neves</t>
  </si>
  <si>
    <t>Vila Oliveira</t>
  </si>
  <si>
    <t>Residencial Azevedo</t>
  </si>
  <si>
    <t>Vereda Fogaça</t>
  </si>
  <si>
    <t>Trevo de Cavalcanti</t>
  </si>
  <si>
    <t>Vereda de Melo</t>
  </si>
  <si>
    <t>Campo de Nascimento</t>
  </si>
  <si>
    <t>Loteamento Viana</t>
  </si>
  <si>
    <t>Alameda de Pereira</t>
  </si>
  <si>
    <t>Quadra Costela</t>
  </si>
  <si>
    <t>Travessa Nunes</t>
  </si>
  <si>
    <t>Rua Manuela Nunes</t>
  </si>
  <si>
    <t>Estrada de Araújo</t>
  </si>
  <si>
    <t>Trecho Nogueira</t>
  </si>
  <si>
    <t>Favela de Rezende</t>
  </si>
  <si>
    <t>Lago de da Conceição</t>
  </si>
  <si>
    <t>Trecho Luna Silveira</t>
  </si>
  <si>
    <t>Vale Noah das Neves</t>
  </si>
  <si>
    <t>Setor de da Mata</t>
  </si>
  <si>
    <t>Mendes da Mata</t>
  </si>
  <si>
    <t>Favela Theo Aragão</t>
  </si>
  <si>
    <t>Parque Luiz Miguel Sales</t>
  </si>
  <si>
    <t>Recanto Fernanda Moreira</t>
  </si>
  <si>
    <t>Avenida Davi Lucas Fernandes</t>
  </si>
  <si>
    <t>Aeroporto Correia</t>
  </si>
  <si>
    <t>Via de Oliveira</t>
  </si>
  <si>
    <t>Alameda de Martins</t>
  </si>
  <si>
    <t>Passarela de Castro</t>
  </si>
  <si>
    <t>Parque João Pedro Barbosa</t>
  </si>
  <si>
    <t>Sítio de da Cunha</t>
  </si>
  <si>
    <t>Passarela Marcela Moreira</t>
  </si>
  <si>
    <t>Recanto de da Mata</t>
  </si>
  <si>
    <t>Aeroporto de Pinto</t>
  </si>
  <si>
    <t>Distrito da Rosa</t>
  </si>
  <si>
    <t>Avenida Cardoso</t>
  </si>
  <si>
    <t>Trecho Nina Farias</t>
  </si>
  <si>
    <t>Quadra Yuri Ramos</t>
  </si>
  <si>
    <t>Viaduto Davi Lucca Rezende</t>
  </si>
  <si>
    <t>Ladeira Dias</t>
  </si>
  <si>
    <t>Residencial Camila Gonçalves</t>
  </si>
  <si>
    <t>Viaduto de das Neves</t>
  </si>
  <si>
    <t>Esplanada Mendes</t>
  </si>
  <si>
    <t>Rua Luana Fernandes</t>
  </si>
  <si>
    <t>Rua Luna Cardoso</t>
  </si>
  <si>
    <t>Colônia Gomes</t>
  </si>
  <si>
    <t>Viaduto de Barros</t>
  </si>
  <si>
    <t>Estação Costela</t>
  </si>
  <si>
    <t>Lago Rodrigues</t>
  </si>
  <si>
    <t>Pátio de da Conceição</t>
  </si>
  <si>
    <t>Condomínio de da Costa</t>
  </si>
  <si>
    <t>Loteamento da Mota</t>
  </si>
  <si>
    <t>Núcleo Pires</t>
  </si>
  <si>
    <t>Área Fogaça</t>
  </si>
  <si>
    <t>Aeroporto Rodrigues</t>
  </si>
  <si>
    <t>da Cunha dos Dourados</t>
  </si>
  <si>
    <t>Travessa Lucas Gabriel Aragão</t>
  </si>
  <si>
    <t>Rua de da Cruz</t>
  </si>
  <si>
    <t>Estrada Maria Moraes</t>
  </si>
  <si>
    <t>Conjunto de Moura</t>
  </si>
  <si>
    <t>Estrada da Rocha</t>
  </si>
  <si>
    <t>Alameda Cauã Gonçalves</t>
  </si>
  <si>
    <t>Residencial Viana</t>
  </si>
  <si>
    <t>Setor de Barbosa</t>
  </si>
  <si>
    <t>Setor Lopes</t>
  </si>
  <si>
    <t>Jardim Isadora Barbosa</t>
  </si>
  <si>
    <t>Avenida da Mata</t>
  </si>
  <si>
    <t>Sítio Moraes</t>
  </si>
  <si>
    <t>Recanto Esther Almeida</t>
  </si>
  <si>
    <t>Rodovia Vitor Gabriel Campos</t>
  </si>
  <si>
    <t>Vereda de Sales</t>
  </si>
  <si>
    <t>Quadra Maria Fernanda Mendes</t>
  </si>
  <si>
    <t>Vereda Lima</t>
  </si>
  <si>
    <t>Vila Barbosa</t>
  </si>
  <si>
    <t>Lagoa de Nogueira</t>
  </si>
  <si>
    <t>Avenida Sales</t>
  </si>
  <si>
    <t>Parque da Costa</t>
  </si>
  <si>
    <t>Loteamento Enzo Araújo</t>
  </si>
  <si>
    <t>Viela de Gonçalves</t>
  </si>
  <si>
    <t>Área Milena Peixoto</t>
  </si>
  <si>
    <t>Estrada Esther da Costa</t>
  </si>
  <si>
    <t>Residencial Guilherme Moreira</t>
  </si>
  <si>
    <t>Fazenda Lorena da Costa</t>
  </si>
  <si>
    <t>Avenida Theo da Mota</t>
  </si>
  <si>
    <t>Condomínio de Dias</t>
  </si>
  <si>
    <t>Parque de Moura</t>
  </si>
  <si>
    <t>da Paz Paulista</t>
  </si>
  <si>
    <t>Conjunto Costela</t>
  </si>
  <si>
    <t>Avenida Lucas Sales</t>
  </si>
  <si>
    <t>Trecho Dias</t>
  </si>
  <si>
    <t>Pátio de Martins</t>
  </si>
  <si>
    <t>Nascimento Grande</t>
  </si>
  <si>
    <t>Avenida Alícia Teixeira</t>
  </si>
  <si>
    <t>Lago de Mendes</t>
  </si>
  <si>
    <t>Recanto Agatha Mendes</t>
  </si>
  <si>
    <t>Rodovia Catarina Pinto</t>
  </si>
  <si>
    <t>Distrito de Pereira</t>
  </si>
  <si>
    <t>Lagoa Emilly Cardoso</t>
  </si>
  <si>
    <t>Fazenda de Oliveira</t>
  </si>
  <si>
    <t>Setor Maria Vitória da Costa</t>
  </si>
  <si>
    <t>Campo Joaquim Novaes</t>
  </si>
  <si>
    <t>Fazenda Henrique Monteiro</t>
  </si>
  <si>
    <t>Campo de da Cruz</t>
  </si>
  <si>
    <t>Favela Melo</t>
  </si>
  <si>
    <t>Passarela Moura</t>
  </si>
  <si>
    <t>Parque Carvalho</t>
  </si>
  <si>
    <t>Trecho de Barros</t>
  </si>
  <si>
    <t>Área Camila Barbosa</t>
  </si>
  <si>
    <t>Setor Farias</t>
  </si>
  <si>
    <t>Sítio de Peixoto</t>
  </si>
  <si>
    <t>Condomínio Yago Novaes</t>
  </si>
  <si>
    <t>Praia de Pereira</t>
  </si>
  <si>
    <t>Esplanada Augusto Araújo</t>
  </si>
  <si>
    <t>Largo de da Rosa</t>
  </si>
  <si>
    <t>Sítio de da Conceição</t>
  </si>
  <si>
    <t>Alameda de da Mota</t>
  </si>
  <si>
    <t>Loteamento Martins</t>
  </si>
  <si>
    <t>Conjunto de Cunha</t>
  </si>
  <si>
    <t>Via da Paz</t>
  </si>
  <si>
    <t>Travessa da Costa</t>
  </si>
  <si>
    <t>Sítio Gustavo Henrique Lopes</t>
  </si>
  <si>
    <t>Aeroporto Rodrigo Freitas</t>
  </si>
  <si>
    <t>Recanto de Lopes</t>
  </si>
  <si>
    <t>Estrada Porto</t>
  </si>
  <si>
    <t>Jardim Melissa Jesus</t>
  </si>
  <si>
    <t>Vale de Freitas</t>
  </si>
  <si>
    <t>Conjunto Farias</t>
  </si>
  <si>
    <t>Estrada Murilo Dias</t>
  </si>
  <si>
    <t>Aeroporto Davi Luiz Teixeira</t>
  </si>
  <si>
    <t>Chácara Igor Martins</t>
  </si>
  <si>
    <t>Vale Duarte</t>
  </si>
  <si>
    <t>Morro Nina Duarte</t>
  </si>
  <si>
    <t>Lago Castro</t>
  </si>
  <si>
    <t>Passarela Martins</t>
  </si>
  <si>
    <t>Condomínio João Felipe Costa</t>
  </si>
  <si>
    <t>Vila Ryan Silveira</t>
  </si>
  <si>
    <t>Loteamento Pinto</t>
  </si>
  <si>
    <t>Alameda de Santos</t>
  </si>
  <si>
    <t>Distrito Ana Laura da Cunha</t>
  </si>
  <si>
    <t>Aeroporto Ribeiro</t>
  </si>
  <si>
    <t>Quadra João Gabriel Azevedo</t>
  </si>
  <si>
    <t>Campo da Costa</t>
  </si>
  <si>
    <t>Morro de da Cruz</t>
  </si>
  <si>
    <t>Fazenda Nascimento</t>
  </si>
  <si>
    <t>Passarela João Guilherme Almeida</t>
  </si>
  <si>
    <t>Ladeira Samuel Melo</t>
  </si>
  <si>
    <t>Alameda Maria da Rosa</t>
  </si>
  <si>
    <t>Lago Julia Ribeiro</t>
  </si>
  <si>
    <t>Distrito Leonardo Costela</t>
  </si>
  <si>
    <t>Favela de da Mata</t>
  </si>
  <si>
    <t>Aeroporto Porto</t>
  </si>
  <si>
    <t>Conjunto Danilo Campos</t>
  </si>
  <si>
    <t>Área de Lima</t>
  </si>
  <si>
    <t>Esplanada de Cardoso</t>
  </si>
  <si>
    <t>Alameda de Costela</t>
  </si>
  <si>
    <t>Setor de Gomes</t>
  </si>
  <si>
    <t>Lago de Costa</t>
  </si>
  <si>
    <t>Parque da Cunha</t>
  </si>
  <si>
    <t>Morro de Barbosa</t>
  </si>
  <si>
    <t>Travessa de Porto</t>
  </si>
  <si>
    <t>Núcleo Leonardo Costela</t>
  </si>
  <si>
    <t>Feira João Guilherme Fogaça</t>
  </si>
  <si>
    <t>Largo de da Conceição</t>
  </si>
  <si>
    <t>Condomínio de Teixeira</t>
  </si>
  <si>
    <t>Chácara de Costa</t>
  </si>
  <si>
    <t>Pátio Correia</t>
  </si>
  <si>
    <t>Via Maria Clara Teixeira</t>
  </si>
  <si>
    <t>Lago da Mata</t>
  </si>
  <si>
    <t>Ramos de Costa</t>
  </si>
  <si>
    <t>Travessa de Almeida</t>
  </si>
  <si>
    <t>Vila de Cunha</t>
  </si>
  <si>
    <t>Núcleo Bruna da Rocha</t>
  </si>
  <si>
    <t>Favela Maria Vitória da Cunha</t>
  </si>
  <si>
    <t>Conjunto Rafaela Lima</t>
  </si>
  <si>
    <t>Conjunto Caroline Farias</t>
  </si>
  <si>
    <t>Condomínio João Moraes</t>
  </si>
  <si>
    <t>Setor Luiz Fernando Lopes</t>
  </si>
  <si>
    <t>Vale Bryan Cardoso</t>
  </si>
  <si>
    <t>Sítio Teixeira</t>
  </si>
  <si>
    <t>Distrito Noah Teixeira</t>
  </si>
  <si>
    <t>Viaduto de da Costa</t>
  </si>
  <si>
    <t>Núcleo de Silveira</t>
  </si>
  <si>
    <t>Parque Aragão</t>
  </si>
  <si>
    <t>Vila de Silva</t>
  </si>
  <si>
    <t>Vale Yago Cardoso</t>
  </si>
  <si>
    <t>Ladeira de Pereira</t>
  </si>
  <si>
    <t>Quadra da Mata</t>
  </si>
  <si>
    <t>Vila Pedro Henrique Silva</t>
  </si>
  <si>
    <t>Praia de Duarte</t>
  </si>
  <si>
    <t>Vila da Conceição</t>
  </si>
  <si>
    <t>Vereda Mariana Costela</t>
  </si>
  <si>
    <t>Ladeira Pires</t>
  </si>
  <si>
    <t>Esplanada Sales</t>
  </si>
  <si>
    <t>Setor de Aragão</t>
  </si>
  <si>
    <t>Fazenda Moraes</t>
  </si>
  <si>
    <t>Área Jesus</t>
  </si>
  <si>
    <t>da Costa Paulista</t>
  </si>
  <si>
    <t>Rua Nogueira</t>
  </si>
  <si>
    <t>Chácara Stephany Cavalcanti</t>
  </si>
  <si>
    <t>Praia João Guilherme Cavalcanti</t>
  </si>
  <si>
    <t>Colônia Stephany Santos</t>
  </si>
  <si>
    <t>Rodovia Melo</t>
  </si>
  <si>
    <t>Trevo de Costa</t>
  </si>
  <si>
    <t>Vila de das Neves</t>
  </si>
  <si>
    <t>Vila Pinto</t>
  </si>
  <si>
    <t>Viaduto Daniela da Conceição</t>
  </si>
  <si>
    <t>Ladeira Pedro Lucas Gonçalves</t>
  </si>
  <si>
    <t>Aeroporto de Jesus</t>
  </si>
  <si>
    <t>Esplanada Ramos</t>
  </si>
  <si>
    <t>Setor Milena Sales</t>
  </si>
  <si>
    <t>Setor de Barros</t>
  </si>
  <si>
    <t>Trevo de da Costa</t>
  </si>
  <si>
    <t>Condomínio Ana Carolina Barbosa</t>
  </si>
  <si>
    <t>Viela de Araújo</t>
  </si>
  <si>
    <t>Largo da Mata</t>
  </si>
  <si>
    <t>Vale Moura</t>
  </si>
  <si>
    <t>Jardim João Lucas Araújo</t>
  </si>
  <si>
    <t>Praia Emilly Pereira</t>
  </si>
  <si>
    <t>Colônia de Novaes</t>
  </si>
  <si>
    <t>Via de Pereira</t>
  </si>
  <si>
    <t>Vereda de da Luz</t>
  </si>
  <si>
    <t>Morro Lima</t>
  </si>
  <si>
    <t>Praia da Rosa</t>
  </si>
  <si>
    <t>Sítio Monteiro</t>
  </si>
  <si>
    <t>Via Moreira</t>
  </si>
  <si>
    <t>Jardim da Costa</t>
  </si>
  <si>
    <t>Praça da Mota</t>
  </si>
  <si>
    <t>Via Júlia Caldeira</t>
  </si>
  <si>
    <t>Quadra Peixoto</t>
  </si>
  <si>
    <t>Loteamento Silveira</t>
  </si>
  <si>
    <t>Conjunto Isabel da Rosa</t>
  </si>
  <si>
    <t>Praça Benjamin Gomes</t>
  </si>
  <si>
    <t>Quadra de da Mata</t>
  </si>
  <si>
    <t>Ladeira de da Costa</t>
  </si>
  <si>
    <t>Chácara Guilherme Silva</t>
  </si>
  <si>
    <t>Largo Teixeira</t>
  </si>
  <si>
    <t>Rodovia Gonçalves</t>
  </si>
  <si>
    <t>Área de Rocha</t>
  </si>
  <si>
    <t>Recanto Pietra Silva</t>
  </si>
  <si>
    <t>Rodovia Luiz Gustavo Peixoto</t>
  </si>
  <si>
    <t>Sítio Isabella da Costa</t>
  </si>
  <si>
    <t>Estação Vitória da Rosa</t>
  </si>
  <si>
    <t>Lagoa Monteiro</t>
  </si>
  <si>
    <t>Favela Viana</t>
  </si>
  <si>
    <t>Núcleo Ribeiro</t>
  </si>
  <si>
    <t>Distrito Stephany Oliveira</t>
  </si>
  <si>
    <t>Rodovia Silva</t>
  </si>
  <si>
    <t>Fazenda de Porto</t>
  </si>
  <si>
    <t>Feira Aragão</t>
  </si>
  <si>
    <t>Conjunto Lucas Aragão</t>
  </si>
  <si>
    <t>Travessa João Viana</t>
  </si>
  <si>
    <t>Morro Theo Gomes</t>
  </si>
  <si>
    <t>Fazenda Luiz Otávio Cunha</t>
  </si>
  <si>
    <t>Área Costela</t>
  </si>
  <si>
    <t>Vereda Silveira</t>
  </si>
  <si>
    <t>Rodovia Laís Alves</t>
  </si>
  <si>
    <t>Ladeira de da Mota</t>
  </si>
  <si>
    <t>Campo de Freitas</t>
  </si>
  <si>
    <t>Morro de Nascimento</t>
  </si>
  <si>
    <t>Rua de Moraes</t>
  </si>
  <si>
    <t>Favela de Nascimento</t>
  </si>
  <si>
    <t>Vale Araújo</t>
  </si>
  <si>
    <t>Área Monteiro</t>
  </si>
  <si>
    <t>Ladeira de Campos</t>
  </si>
  <si>
    <t>Via Luiza Gomes</t>
  </si>
  <si>
    <t>Vereda de Barbosa</t>
  </si>
  <si>
    <t>Largo Enzo Gabriel Oliveira</t>
  </si>
  <si>
    <t>Avenida de Oliveira</t>
  </si>
  <si>
    <t>Quadra Júlia Ramos</t>
  </si>
  <si>
    <t>Passarela Sarah Pinto</t>
  </si>
  <si>
    <t>Chácara Cavalcanti</t>
  </si>
  <si>
    <t>Lago Manuela Moura</t>
  </si>
  <si>
    <t>Parque Maria Julia da Cruz</t>
  </si>
  <si>
    <t>Avenida Lívia Souza</t>
  </si>
  <si>
    <t>Quadra de Monteiro</t>
  </si>
  <si>
    <t>Lago de Nascimento</t>
  </si>
  <si>
    <t>Viaduto de Cardoso</t>
  </si>
  <si>
    <t>Travessa Porto</t>
  </si>
  <si>
    <t>Loteamento de Viana</t>
  </si>
  <si>
    <t>Chácara de Vieira</t>
  </si>
  <si>
    <t>Passarela Leonardo Carvalho</t>
  </si>
  <si>
    <t>Morro Isadora Cardoso</t>
  </si>
  <si>
    <t>Esplanada Costela</t>
  </si>
  <si>
    <t>Praça Enzo Melo</t>
  </si>
  <si>
    <t>Trecho Nina Santos</t>
  </si>
  <si>
    <t>Lago Rocha</t>
  </si>
  <si>
    <t>Sítio Luiza Araújo</t>
  </si>
  <si>
    <t>Quadra Lima</t>
  </si>
  <si>
    <t>Loteamento Clara Silveira</t>
  </si>
  <si>
    <t>Jardim Joana Nascimento</t>
  </si>
  <si>
    <t>Vereda Rezende</t>
  </si>
  <si>
    <t>Vila da Cunha</t>
  </si>
  <si>
    <t>Condomínio Moura</t>
  </si>
  <si>
    <t>Praça Pedro Lucas Caldeira</t>
  </si>
  <si>
    <t>Trevo Maria Sophia Nunes</t>
  </si>
  <si>
    <t>Alameda Manuela Cavalcanti</t>
  </si>
  <si>
    <t>Colônia de Cardoso</t>
  </si>
  <si>
    <t>Lago de Barros</t>
  </si>
  <si>
    <t>Passarela Rezende</t>
  </si>
  <si>
    <t>Residencial de da Costa</t>
  </si>
  <si>
    <t>Residencial Rezende</t>
  </si>
  <si>
    <t>Viela de da Mota</t>
  </si>
  <si>
    <t>Residencial Rodrigues</t>
  </si>
  <si>
    <t>Quadra Vieira</t>
  </si>
  <si>
    <t>Estrada de Oliveira</t>
  </si>
  <si>
    <t>Feira Bruna Rocha</t>
  </si>
  <si>
    <t>Trecho Emilly Fogaça</t>
  </si>
  <si>
    <t>Melo de Barbosa</t>
  </si>
  <si>
    <t>Vereda Davi Almeida</t>
  </si>
  <si>
    <t>Recanto de Almeida</t>
  </si>
  <si>
    <t>Parque Julia Santos</t>
  </si>
  <si>
    <t>Campo de Barros</t>
  </si>
  <si>
    <t>Vereda Fernandes</t>
  </si>
  <si>
    <t>Lagoa de Cunha</t>
  </si>
  <si>
    <t>Travessa de Carvalho</t>
  </si>
  <si>
    <t>Estrada Duarte</t>
  </si>
  <si>
    <t>Travessa de Cardoso</t>
  </si>
  <si>
    <t>Vale de Novaes</t>
  </si>
  <si>
    <t>Parque de Santos</t>
  </si>
  <si>
    <t>Praia Nina Lima</t>
  </si>
  <si>
    <t>Vale Silva</t>
  </si>
  <si>
    <t>Vila Ana Rodrigues</t>
  </si>
  <si>
    <t>Alameda de Azevedo</t>
  </si>
  <si>
    <t>Vale de da Costa</t>
  </si>
  <si>
    <t>Praça de Carvalho</t>
  </si>
  <si>
    <t>IDCLIENTE</t>
  </si>
  <si>
    <t>Valor Produto</t>
  </si>
  <si>
    <t>Nome</t>
  </si>
  <si>
    <t>Categoria</t>
  </si>
  <si>
    <t>Preço (R$)</t>
  </si>
  <si>
    <t>Smartphone Samsung Galaxy S23</t>
  </si>
  <si>
    <t>Smartphone iPhone 14</t>
  </si>
  <si>
    <t>Fone de Ouvido Bluetooth JBL</t>
  </si>
  <si>
    <t>Caixa de Som JBL Charge 5</t>
  </si>
  <si>
    <t>Smartwatch Apple Watch Series 8</t>
  </si>
  <si>
    <t>Smartwatch Samsung Galaxy Watch 5</t>
  </si>
  <si>
    <t>Tablet Samsung Galaxy Tab S8</t>
  </si>
  <si>
    <t>Tablet Apple iPad 10ª Geração</t>
  </si>
  <si>
    <t>TV LG 55'' 4K OLED</t>
  </si>
  <si>
    <t>TV Samsung 50'' 4K QLED</t>
  </si>
  <si>
    <t>Câmera GoPro Hero 11</t>
  </si>
  <si>
    <t>Câmera Canon EOS Rebel T7</t>
  </si>
  <si>
    <t>Carregador Portátil Xiaomi 20000mAh</t>
  </si>
  <si>
    <t>Drone DJI Mini 3 Pro</t>
  </si>
  <si>
    <t>Kindle Paperwhite 11ª Geração</t>
  </si>
  <si>
    <t>Geladeira Brastemp Frost Free 375L</t>
  </si>
  <si>
    <t>Eletrodomésticos</t>
  </si>
  <si>
    <t>Geladeira Electrolux Frost Free 431L</t>
  </si>
  <si>
    <t>Fogão 4 Bocas Consul</t>
  </si>
  <si>
    <t>Fogão 5 Bocas Electrolux</t>
  </si>
  <si>
    <t>Micro-ondas Philco 30L</t>
  </si>
  <si>
    <t>Micro-ondas Panasonic 32L</t>
  </si>
  <si>
    <t>Máquina de Lavar Samsung 11Kg</t>
  </si>
  <si>
    <t>Máquina de Lavar Brastemp 12Kg</t>
  </si>
  <si>
    <t>Aspirador de Pó Electrolux Vertical</t>
  </si>
  <si>
    <t>Aspirador Robô Xiaomi Mi Robot</t>
  </si>
  <si>
    <t>Ar-condicionado Split LG 9000 BTUs</t>
  </si>
  <si>
    <t>Ar-condicionado Inverter Samsung 12000 BTUs</t>
  </si>
  <si>
    <t>Sofá Retrátil 3 Lugares</t>
  </si>
  <si>
    <t>Mesa de Jantar com 6 Cadeiras</t>
  </si>
  <si>
    <t>Guarda-roupa Casal 6 Portas</t>
  </si>
  <si>
    <t>Cama Box Queen</t>
  </si>
  <si>
    <t>Rack para TV 60 Polegadas</t>
  </si>
  <si>
    <t>Escrivaninha Office</t>
  </si>
  <si>
    <t>Cadeira Gamer ThunderX3</t>
  </si>
  <si>
    <t>Cômoda 5 Gavetas</t>
  </si>
  <si>
    <t>Notebook Dell Inspiron i5 8GB 512GB SSD</t>
  </si>
  <si>
    <t>Computação</t>
  </si>
  <si>
    <t>Notebook Lenovo Ideapad Ryzen 5</t>
  </si>
  <si>
    <t>Monitor LG UltraWide 29''</t>
  </si>
  <si>
    <t>Teclado Mecânico HyperX Alloy</t>
  </si>
  <si>
    <t>Mouse Gamer Logitech G502</t>
  </si>
  <si>
    <t>Impressora Multifuncional HP DeskJet</t>
  </si>
  <si>
    <t>Roteador TP-Link Archer C6</t>
  </si>
  <si>
    <t>HD Externo 1TB Seagate</t>
  </si>
  <si>
    <t>Furadeira de Impacto Bosch 550W</t>
  </si>
  <si>
    <t>Utilitários</t>
  </si>
  <si>
    <t>Churrasqueira Elétrica Mondial</t>
  </si>
  <si>
    <t>Escada Alumínio 5 Degraus</t>
  </si>
  <si>
    <t>Bicicleta Aro 29 Caloi</t>
  </si>
  <si>
    <t>Kit de Ferramentas 110 Peças</t>
  </si>
  <si>
    <t>ID_Produto</t>
  </si>
  <si>
    <t>ID</t>
  </si>
  <si>
    <t>quantidade Estoque</t>
  </si>
  <si>
    <t>ID_Pagamentos</t>
  </si>
  <si>
    <t>Tipo</t>
  </si>
  <si>
    <t>Cartão Crédito</t>
  </si>
  <si>
    <t>Cartão Débito</t>
  </si>
  <si>
    <t>Dinheiro</t>
  </si>
  <si>
    <t>Cheque</t>
  </si>
  <si>
    <t>Descrição</t>
  </si>
  <si>
    <t xml:space="preserve">Produto não recebido </t>
  </si>
  <si>
    <t xml:space="preserve"> O cliente fez a compra, mas o produto nunca chegou.</t>
  </si>
  <si>
    <t xml:space="preserve">Produto diferente do anunciado </t>
  </si>
  <si>
    <t xml:space="preserve"> O item recebido não corresponde à descrição ou imagens do site.</t>
  </si>
  <si>
    <t xml:space="preserve">Atraso na entrega </t>
  </si>
  <si>
    <t xml:space="preserve"> O pedido demorou mais do que o prazo estimado para chegar.</t>
  </si>
  <si>
    <t xml:space="preserve">Produto com defeito </t>
  </si>
  <si>
    <t xml:space="preserve"> O item chegou danificado, quebrado ou com mau funcionamento.</t>
  </si>
  <si>
    <t xml:space="preserve">Tamanho ou cor errados </t>
  </si>
  <si>
    <t xml:space="preserve"> O cliente recebeu uma variação errada do produto (exemplo: camisa de tamanho M em vez de G).</t>
  </si>
  <si>
    <t xml:space="preserve">Erro no pagamento </t>
  </si>
  <si>
    <t xml:space="preserve"> Cobrança duplicada, falha no processamento ou valores incorretos.</t>
  </si>
  <si>
    <t xml:space="preserve">Dificuldade para cancelar pedido </t>
  </si>
  <si>
    <t xml:space="preserve"> O cliente tentou cancelar, mas não conseguiu ou foi cobrado indevidamente.</t>
  </si>
  <si>
    <t xml:space="preserve">Atendimento ruim </t>
  </si>
  <si>
    <t xml:space="preserve"> O suporte ao cliente foi ineficiente, demorado ou rude.</t>
  </si>
  <si>
    <t xml:space="preserve">Problema com reembolso </t>
  </si>
  <si>
    <t xml:space="preserve"> O cliente devolveu o produto, mas não recebeu o reembolso no prazo.</t>
  </si>
  <si>
    <t xml:space="preserve">Produto incompleto </t>
  </si>
  <si>
    <t xml:space="preserve"> Peças ou acessórios essenciais para o uso do produto não foram enviados.</t>
  </si>
  <si>
    <t>STATUS PEDIDO</t>
  </si>
  <si>
    <t>ID_End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</si>
</sst>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haroni"/>
      <charset val="177"/>
    </font>
    <font>
      <b/>
      <sz val="16"/>
      <color theme="1"/>
      <name val="Aharoni"/>
      <charset val="177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theme="6"/>
      </patternFill>
    </fill>
    <fill>
      <patternFill patternType="solid">
        <fgColor rgb="FF92D050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6"/>
      </patternFill>
    </fill>
    <fill>
      <patternFill patternType="solid">
        <fgColor rgb="FFFFC000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1"/>
        <bgColor theme="6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/>
        <bgColor theme="9" tint="0.7999816888943144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13" fillId="33" borderId="14" xfId="0" applyFont="1" applyFill="1" applyBorder="1"/>
    <xf numFmtId="0" fontId="0" fillId="36" borderId="18" xfId="0" applyFill="1" applyBorder="1"/>
    <xf numFmtId="14" fontId="0" fillId="36" borderId="18" xfId="0" applyNumberFormat="1" applyFill="1" applyBorder="1"/>
    <xf numFmtId="0" fontId="0" fillId="36" borderId="19" xfId="0" applyFill="1" applyBorder="1"/>
    <xf numFmtId="0" fontId="0" fillId="0" borderId="18" xfId="0" applyBorder="1"/>
    <xf numFmtId="14" fontId="0" fillId="0" borderId="18" xfId="0" applyNumberFormat="1" applyBorder="1"/>
    <xf numFmtId="0" fontId="0" fillId="0" borderId="19" xfId="0" applyBorder="1"/>
    <xf numFmtId="0" fontId="0" fillId="0" borderId="13" xfId="0" applyBorder="1"/>
    <xf numFmtId="14" fontId="0" fillId="0" borderId="13" xfId="0" applyNumberFormat="1" applyBorder="1"/>
    <xf numFmtId="0" fontId="0" fillId="0" borderId="20" xfId="0" applyBorder="1"/>
    <xf numFmtId="44" fontId="0" fillId="36" borderId="18" xfId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8" borderId="17" xfId="0" applyFill="1" applyBorder="1"/>
    <xf numFmtId="0" fontId="0" fillId="38" borderId="18" xfId="0" applyFill="1" applyBorder="1"/>
    <xf numFmtId="0" fontId="0" fillId="38" borderId="18" xfId="0" applyFill="1" applyBorder="1" applyAlignment="1">
      <alignment horizontal="left"/>
    </xf>
    <xf numFmtId="0" fontId="0" fillId="39" borderId="17" xfId="0" applyFill="1" applyBorder="1"/>
    <xf numFmtId="0" fontId="0" fillId="39" borderId="18" xfId="0" applyFill="1" applyBorder="1"/>
    <xf numFmtId="0" fontId="0" fillId="39" borderId="18" xfId="0" applyFill="1" applyBorder="1" applyAlignment="1">
      <alignment horizontal="left"/>
    </xf>
    <xf numFmtId="0" fontId="0" fillId="39" borderId="12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left"/>
    </xf>
    <xf numFmtId="0" fontId="0" fillId="39" borderId="0" xfId="0" applyFill="1"/>
    <xf numFmtId="0" fontId="0" fillId="41" borderId="18" xfId="0" applyFill="1" applyBorder="1"/>
    <xf numFmtId="0" fontId="0" fillId="42" borderId="0" xfId="0" applyFill="1"/>
    <xf numFmtId="0" fontId="0" fillId="44" borderId="18" xfId="0" applyFill="1" applyBorder="1"/>
    <xf numFmtId="0" fontId="0" fillId="45" borderId="0" xfId="0" applyFill="1"/>
    <xf numFmtId="0" fontId="16" fillId="37" borderId="17" xfId="0" applyFont="1" applyFill="1" applyBorder="1"/>
    <xf numFmtId="0" fontId="16" fillId="37" borderId="18" xfId="0" applyFont="1" applyFill="1" applyBorder="1"/>
    <xf numFmtId="0" fontId="16" fillId="37" borderId="18" xfId="0" applyFont="1" applyFill="1" applyBorder="1" applyAlignment="1">
      <alignment horizontal="left"/>
    </xf>
    <xf numFmtId="0" fontId="16" fillId="43" borderId="18" xfId="0" applyFont="1" applyFill="1" applyBorder="1"/>
    <xf numFmtId="0" fontId="16" fillId="35" borderId="18" xfId="0" applyFont="1" applyFill="1" applyBorder="1"/>
    <xf numFmtId="44" fontId="16" fillId="35" borderId="18" xfId="1" applyFont="1" applyFill="1" applyBorder="1"/>
    <xf numFmtId="0" fontId="16" fillId="35" borderId="19" xfId="0" applyFont="1" applyFill="1" applyBorder="1"/>
    <xf numFmtId="0" fontId="16" fillId="40" borderId="18" xfId="0" applyFont="1" applyFill="1" applyBorder="1"/>
    <xf numFmtId="0" fontId="0" fillId="42" borderId="18" xfId="0" applyFill="1" applyBorder="1"/>
    <xf numFmtId="0" fontId="0" fillId="42" borderId="13" xfId="0" applyFill="1" applyBorder="1"/>
    <xf numFmtId="0" fontId="16" fillId="0" borderId="0" xfId="0" applyFont="1" applyAlignment="1">
      <alignment horizontal="center"/>
    </xf>
    <xf numFmtId="0" fontId="13" fillId="49" borderId="21" xfId="0" applyFont="1" applyFill="1" applyBorder="1"/>
    <xf numFmtId="0" fontId="13" fillId="49" borderId="22" xfId="0" applyFont="1" applyFill="1" applyBorder="1"/>
    <xf numFmtId="0" fontId="13" fillId="49" borderId="22" xfId="0" applyFont="1" applyFill="1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0" fillId="34" borderId="10" xfId="0" applyFill="1" applyBorder="1"/>
    <xf numFmtId="0" fontId="0" fillId="34" borderId="11" xfId="0" applyFill="1" applyBorder="1"/>
    <xf numFmtId="0" fontId="0" fillId="34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4" borderId="27" xfId="0" applyFill="1" applyBorder="1"/>
    <xf numFmtId="0" fontId="20" fillId="0" borderId="29" xfId="0" applyFont="1" applyBorder="1" applyAlignment="1">
      <alignment horizontal="center"/>
    </xf>
    <xf numFmtId="0" fontId="21" fillId="50" borderId="29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50" borderId="0" xfId="0" applyFont="1" applyFill="1" applyAlignment="1">
      <alignment horizontal="center"/>
    </xf>
    <xf numFmtId="0" fontId="21" fillId="0" borderId="28" xfId="0" applyFont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44" fontId="13" fillId="33" borderId="14" xfId="1" applyFont="1" applyFill="1" applyBorder="1"/>
    <xf numFmtId="0" fontId="13" fillId="33" borderId="30" xfId="0" applyFont="1" applyFill="1" applyBorder="1"/>
    <xf numFmtId="0" fontId="18" fillId="51" borderId="14" xfId="0" applyFont="1" applyFill="1" applyBorder="1" applyAlignment="1">
      <alignment horizontal="center"/>
    </xf>
    <xf numFmtId="0" fontId="0" fillId="34" borderId="14" xfId="0" applyFill="1" applyBorder="1"/>
    <xf numFmtId="44" fontId="0" fillId="51" borderId="14" xfId="1" applyFont="1" applyFill="1" applyBorder="1"/>
    <xf numFmtId="0" fontId="0" fillId="51" borderId="30" xfId="0" applyFill="1" applyBorder="1"/>
    <xf numFmtId="0" fontId="18" fillId="34" borderId="14" xfId="0" applyFont="1" applyFill="1" applyBorder="1" applyAlignment="1">
      <alignment horizontal="center"/>
    </xf>
    <xf numFmtId="44" fontId="0" fillId="34" borderId="14" xfId="1" applyFont="1" applyFill="1" applyBorder="1"/>
    <xf numFmtId="0" fontId="0" fillId="34" borderId="30" xfId="0" applyFill="1" applyBorder="1"/>
    <xf numFmtId="0" fontId="18" fillId="34" borderId="10" xfId="0" applyFont="1" applyFill="1" applyBorder="1" applyAlignment="1">
      <alignment horizontal="center"/>
    </xf>
    <xf numFmtId="44" fontId="0" fillId="34" borderId="10" xfId="1" applyFont="1" applyFill="1" applyBorder="1"/>
    <xf numFmtId="0" fontId="13" fillId="47" borderId="31" xfId="0" applyFont="1" applyFill="1" applyBorder="1"/>
    <xf numFmtId="0" fontId="13" fillId="47" borderId="32" xfId="0" applyFont="1" applyFill="1" applyBorder="1"/>
    <xf numFmtId="0" fontId="13" fillId="47" borderId="33" xfId="0" applyFont="1" applyFill="1" applyBorder="1"/>
    <xf numFmtId="0" fontId="0" fillId="46" borderId="31" xfId="0" applyFill="1" applyBorder="1"/>
    <xf numFmtId="0" fontId="0" fillId="46" borderId="32" xfId="0" applyFill="1" applyBorder="1"/>
    <xf numFmtId="0" fontId="0" fillId="46" borderId="33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4" borderId="15" xfId="0" applyFill="1" applyBorder="1"/>
    <xf numFmtId="0" fontId="0" fillId="34" borderId="16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52" borderId="14" xfId="0" applyFont="1" applyFill="1" applyBorder="1" applyAlignment="1">
      <alignment horizontal="center"/>
    </xf>
    <xf numFmtId="0" fontId="16" fillId="52" borderId="15" xfId="0" applyFont="1" applyFill="1" applyBorder="1" applyAlignment="1">
      <alignment horizontal="center"/>
    </xf>
    <xf numFmtId="0" fontId="16" fillId="52" borderId="16" xfId="0" applyFont="1" applyFill="1" applyBorder="1" applyAlignment="1">
      <alignment horizontal="center"/>
    </xf>
    <xf numFmtId="0" fontId="0" fillId="0" borderId="21" xfId="0" applyBorder="1"/>
    <xf numFmtId="44" fontId="0" fillId="0" borderId="0" xfId="0" applyNumberFormat="1"/>
    <xf numFmtId="0" fontId="13" fillId="47" borderId="0" xfId="0" applyFont="1" applyFill="1"/>
    <xf numFmtId="44" fontId="13" fillId="47" borderId="0" xfId="1" applyFont="1" applyFill="1" applyBorder="1"/>
    <xf numFmtId="0" fontId="13" fillId="47" borderId="0" xfId="0" applyFont="1" applyFill="1" applyAlignment="1">
      <alignment horizontal="center"/>
    </xf>
    <xf numFmtId="0" fontId="0" fillId="48" borderId="0" xfId="0" applyFill="1"/>
    <xf numFmtId="44" fontId="0" fillId="48" borderId="0" xfId="1" applyFont="1" applyFill="1" applyBorder="1"/>
    <xf numFmtId="14" fontId="0" fillId="48" borderId="0" xfId="0" applyNumberFormat="1" applyFill="1"/>
    <xf numFmtId="0" fontId="0" fillId="46" borderId="0" xfId="0" applyFill="1" applyAlignment="1">
      <alignment horizontal="center"/>
    </xf>
    <xf numFmtId="0" fontId="0" fillId="46" borderId="0" xfId="0" applyFill="1"/>
    <xf numFmtId="14" fontId="0" fillId="46" borderId="0" xfId="0" applyNumberFormat="1" applyFill="1"/>
    <xf numFmtId="44" fontId="0" fillId="0" borderId="0" xfId="1" applyFont="1" applyFill="1" applyBorder="1"/>
    <xf numFmtId="14" fontId="0" fillId="0" borderId="0" xfId="0" applyNumberFormat="1"/>
    <xf numFmtId="0" fontId="0" fillId="0" borderId="0" xfId="0" applyFill="1"/>
    <xf numFmtId="0" fontId="21" fillId="0" borderId="29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28" xfId="0" applyFont="1" applyFill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94DCE9-80A5-4ED4-9BD6-332BBF387323}" name="Tabela10" displayName="Tabela10" ref="A1:C11" totalsRowShown="0">
  <autoFilter ref="A1:C11" xr:uid="{AA94DCE9-80A5-4ED4-9BD6-332BBF387323}"/>
  <tableColumns count="3">
    <tableColumn id="1" xr3:uid="{76BCF86C-0F04-4FCE-8EA7-5941188B8922}" name="Id"/>
    <tableColumn id="2" xr3:uid="{8415DD5A-8DE4-44CA-BDE7-6D86C00180EC}" name="Nome"/>
    <tableColumn id="3" xr3:uid="{DE2FB5DC-B122-472F-8A24-CFBB970D66F8}" name="Descriçã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21A5-5F96-4CA5-BB6C-989B0281D38B}">
  <sheetPr codeName="Planilha1"/>
  <dimension ref="A1:AK501"/>
  <sheetViews>
    <sheetView workbookViewId="0">
      <selection activeCell="Z469" sqref="Z469"/>
    </sheetView>
  </sheetViews>
  <sheetFormatPr defaultRowHeight="15" x14ac:dyDescent="0.25"/>
  <cols>
    <col min="1" max="1" width="10.42578125" customWidth="1"/>
    <col min="2" max="2" width="16.28515625" bestFit="1" customWidth="1"/>
    <col min="3" max="3" width="13.140625" customWidth="1"/>
    <col min="4" max="4" width="37.28515625" bestFit="1" customWidth="1"/>
    <col min="5" max="5" width="14.28515625" style="1" bestFit="1" customWidth="1"/>
    <col min="6" max="6" width="19" bestFit="1" customWidth="1"/>
    <col min="8" max="8" width="23.7109375" bestFit="1" customWidth="1"/>
    <col min="9" max="9" width="33.85546875" bestFit="1" customWidth="1"/>
    <col min="10" max="10" width="3.42578125" style="29" customWidth="1"/>
    <col min="11" max="11" width="13.85546875" customWidth="1"/>
    <col min="12" max="12" width="24.5703125" bestFit="1" customWidth="1"/>
    <col min="13" max="13" width="19" bestFit="1" customWidth="1"/>
    <col min="14" max="14" width="17" customWidth="1"/>
    <col min="15" max="15" width="23.85546875" bestFit="1" customWidth="1"/>
    <col min="16" max="16" width="31" bestFit="1" customWidth="1"/>
    <col min="17" max="17" width="21.5703125" style="27" customWidth="1"/>
    <col min="18" max="18" width="12.140625" style="25" customWidth="1"/>
    <col min="19" max="19" width="11.85546875" customWidth="1"/>
    <col min="20" max="20" width="18.5703125" customWidth="1"/>
    <col min="21" max="22" width="20.85546875" customWidth="1"/>
    <col min="23" max="23" width="42.85546875" bestFit="1" customWidth="1"/>
    <col min="24" max="24" width="14.28515625" style="13" customWidth="1"/>
    <col min="25" max="25" width="13.28515625" customWidth="1"/>
    <col min="26" max="26" width="14.28515625" style="13" bestFit="1" customWidth="1"/>
    <col min="27" max="27" width="14.140625" customWidth="1"/>
    <col min="28" max="28" width="15.5703125" customWidth="1"/>
    <col min="29" max="29" width="15.7109375" customWidth="1"/>
    <col min="30" max="30" width="22.7109375" customWidth="1"/>
    <col min="31" max="31" width="19.28515625" customWidth="1"/>
    <col min="32" max="32" width="19.42578125" customWidth="1"/>
    <col min="33" max="33" width="17" customWidth="1"/>
    <col min="34" max="34" width="16.28515625" customWidth="1"/>
    <col min="35" max="35" width="23.28515625" customWidth="1"/>
    <col min="36" max="36" width="14" bestFit="1" customWidth="1"/>
    <col min="37" max="37" width="20.28515625" customWidth="1"/>
  </cols>
  <sheetData>
    <row r="1" spans="1:37" x14ac:dyDescent="0.25">
      <c r="A1" s="30" t="s">
        <v>4427</v>
      </c>
      <c r="B1" s="31" t="s">
        <v>0</v>
      </c>
      <c r="C1" s="31" t="s">
        <v>1</v>
      </c>
      <c r="D1" s="31" t="s">
        <v>2</v>
      </c>
      <c r="E1" s="32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3"/>
      <c r="K1" s="31" t="s">
        <v>8</v>
      </c>
      <c r="L1" s="31" t="s">
        <v>9</v>
      </c>
      <c r="M1" s="31" t="s">
        <v>10</v>
      </c>
      <c r="N1" s="31" t="s">
        <v>11</v>
      </c>
      <c r="O1" s="31" t="s">
        <v>12</v>
      </c>
      <c r="P1" s="31" t="s">
        <v>13</v>
      </c>
      <c r="Q1" s="37" t="s">
        <v>14</v>
      </c>
      <c r="R1" s="31" t="s">
        <v>15</v>
      </c>
      <c r="S1" s="34" t="s">
        <v>16</v>
      </c>
      <c r="T1" s="34" t="s">
        <v>17</v>
      </c>
      <c r="U1" s="34" t="s">
        <v>18</v>
      </c>
      <c r="V1" s="34" t="s">
        <v>4483</v>
      </c>
      <c r="W1" s="34" t="s">
        <v>19</v>
      </c>
      <c r="X1" s="35" t="s">
        <v>4428</v>
      </c>
      <c r="Y1" s="34" t="s">
        <v>20</v>
      </c>
      <c r="Z1" s="35" t="s">
        <v>21</v>
      </c>
      <c r="AA1" s="34" t="s">
        <v>22</v>
      </c>
      <c r="AB1" s="34" t="s">
        <v>23</v>
      </c>
      <c r="AC1" s="34" t="s">
        <v>24</v>
      </c>
      <c r="AD1" s="34" t="s">
        <v>25</v>
      </c>
      <c r="AE1" s="34" t="s">
        <v>26</v>
      </c>
      <c r="AF1" s="34" t="s">
        <v>27</v>
      </c>
      <c r="AG1" s="34" t="s">
        <v>28</v>
      </c>
      <c r="AH1" s="34" t="s">
        <v>29</v>
      </c>
      <c r="AI1" s="34" t="s">
        <v>30</v>
      </c>
      <c r="AJ1" s="34" t="s">
        <v>31</v>
      </c>
      <c r="AK1" s="36" t="s">
        <v>32</v>
      </c>
    </row>
    <row r="2" spans="1:37" x14ac:dyDescent="0.25">
      <c r="A2" s="16">
        <v>1</v>
      </c>
      <c r="B2" s="17" t="s">
        <v>33</v>
      </c>
      <c r="C2" s="17" t="s">
        <v>34</v>
      </c>
      <c r="D2" s="17" t="s">
        <v>35</v>
      </c>
      <c r="E2" s="18" t="s">
        <v>36</v>
      </c>
      <c r="F2" s="17" t="str" cm="1">
        <f t="array" aca="1" ref="F2" ca="1">INDEX(estados_cidades_bairros!$B$2:$E$2701,RANDBETWEEN(1,COUNTA(estados_cidades_bairros!$E$2:$E$2701)),1)</f>
        <v>Mato Grosso</v>
      </c>
      <c r="G2" s="17" t="str">
        <f ca="1">VLOOKUP(F2,estados_cidades_bairros!$B$2:$E$2701,2,0)</f>
        <v>MT</v>
      </c>
      <c r="H2" s="17" t="str" cm="1">
        <f t="array" aca="1" ref="H2" ca="1">INDEX(estados_cidades_bairros!$C$2:$E$2701,SUM(MATCH(G2,estados_cidades_bairros!$C:$C,0)+RANDBETWEEN(1,100)),2)</f>
        <v>Gonçalves do Amparo</v>
      </c>
      <c r="I2" s="17" t="str" cm="1">
        <f t="array" aca="1" ref="I2" ca="1">INDEX(estados_cidades_bairros!$D$2:$E$2701,SUM(MATCH(H2,estados_cidades_bairros!$D$2:$D$2701,0)+RANDBETWEEN(1,5)),2)</f>
        <v>Lago Mendes</v>
      </c>
      <c r="J2" s="28"/>
      <c r="K2" s="17">
        <v>39</v>
      </c>
      <c r="L2" s="17" t="s">
        <v>42</v>
      </c>
      <c r="M2" s="17" t="str" cm="1">
        <f t="array" aca="1" ref="M2" ca="1">INDEX(estados_cidades_bairros!$B$2:$E$2701,RANDBETWEEN(1,COUNTA(estados_cidades_bairros!$E$2:$E$2701)),1)</f>
        <v>Tocantins</v>
      </c>
      <c r="N2" s="17" t="str">
        <f ca="1">VLOOKUP(M2,estados_cidades_bairros!$B$2:$E$2701,2,0)</f>
        <v>TO</v>
      </c>
      <c r="O2" s="17" t="str" cm="1">
        <f t="array" aca="1" ref="O2" ca="1">INDEX(estados_cidades_bairros!$C$2:$E$2701,SUM(MATCH(N2,estados_cidades_bairros!$C:$C,0)+RANDBETWEEN(1,100)),2)</f>
        <v>da Mata</v>
      </c>
      <c r="P2" s="17" t="str" cm="1">
        <f t="array" aca="1" ref="P2" ca="1">INDEX(estados_cidades_bairros!$D$2:$E$2701,SUM(MATCH(O2,estados_cidades_bairros!$D$2:$D$2701,0)+RANDBETWEEN(1,5)),2)</f>
        <v>Feira Gomes</v>
      </c>
      <c r="Q2" s="26" t="s">
        <v>47</v>
      </c>
      <c r="R2" s="17">
        <v>2</v>
      </c>
      <c r="S2" s="3">
        <v>1</v>
      </c>
      <c r="T2" s="3">
        <v>1</v>
      </c>
      <c r="U2" s="3">
        <v>39</v>
      </c>
      <c r="V2">
        <v>42</v>
      </c>
      <c r="W2" s="3" t="str">
        <f>VLOOKUP(V2,produtos!$A$2:$E$49,2,0)</f>
        <v>Roteador TP-Link Archer C6</v>
      </c>
      <c r="X2" s="12">
        <f>VLOOKUP(V2,produtos!$A$2:$E$49,4,0)</f>
        <v>660</v>
      </c>
      <c r="Y2">
        <v>1</v>
      </c>
      <c r="Z2" s="12">
        <f>X2*Y2</f>
        <v>660</v>
      </c>
      <c r="AA2" s="4">
        <v>45725</v>
      </c>
      <c r="AB2" s="3" t="s">
        <v>48</v>
      </c>
      <c r="AC2" s="3">
        <v>1</v>
      </c>
      <c r="AD2">
        <v>5950</v>
      </c>
      <c r="AE2" s="3" t="str">
        <f>VLOOKUP(AD2,'Formas de pagamentos'!$A$2:$B$7,2,0)</f>
        <v>Cartão Débito</v>
      </c>
      <c r="AF2" s="3" t="s">
        <v>48</v>
      </c>
      <c r="AG2" s="3" t="s">
        <v>50</v>
      </c>
      <c r="AH2" s="3"/>
      <c r="AI2" s="3"/>
      <c r="AJ2" s="3"/>
      <c r="AK2" s="5"/>
    </row>
    <row r="3" spans="1:37" x14ac:dyDescent="0.25">
      <c r="A3" s="19">
        <v>2</v>
      </c>
      <c r="B3" s="20" t="s">
        <v>51</v>
      </c>
      <c r="C3" s="20" t="s">
        <v>52</v>
      </c>
      <c r="D3" s="20" t="s">
        <v>53</v>
      </c>
      <c r="E3" s="21">
        <v>8120136981</v>
      </c>
      <c r="F3" s="17" t="str" cm="1">
        <f t="array" aca="1" ref="F3" ca="1">INDEX(estados_cidades_bairros!$B$2:$E$2701,RANDBETWEEN(1,COUNTA(estados_cidades_bairros!$E$2:$E$2701)),1)</f>
        <v>Rondônia</v>
      </c>
      <c r="G3" s="17" t="str">
        <f ca="1">VLOOKUP(F3,estados_cidades_bairros!$B$2:$E$2701,2,0)</f>
        <v>RO</v>
      </c>
      <c r="H3" s="17" t="str" cm="1">
        <f t="array" aca="1" ref="H3" ca="1">INDEX(estados_cidades_bairros!$C$2:$E$2701,SUM(MATCH(G3,estados_cidades_bairros!$C:$C,0)+RANDBETWEEN(1,100)),2)</f>
        <v>Nunes</v>
      </c>
      <c r="I3" s="17" t="str" cm="1">
        <f t="array" aca="1" ref="I3" ca="1">INDEX(estados_cidades_bairros!$D$2:$E$2701,SUM(MATCH(H3,estados_cidades_bairros!$D$2:$D$2701,0)+RANDBETWEEN(1,5)),2)</f>
        <v>Favela de da Rocha</v>
      </c>
      <c r="J3" s="28"/>
      <c r="K3" s="20">
        <v>2</v>
      </c>
      <c r="L3" s="20" t="s">
        <v>59</v>
      </c>
      <c r="M3" s="17" t="str" cm="1">
        <f t="array" aca="1" ref="M3" ca="1">INDEX(estados_cidades_bairros!$B$2:$E$2701,RANDBETWEEN(1,COUNTA(estados_cidades_bairros!$E$2:$E$2701)),1)</f>
        <v>Espírito Santo</v>
      </c>
      <c r="N3" s="17" t="str">
        <f ca="1">VLOOKUP(M3,estados_cidades_bairros!$B$2:$E$2701,2,0)</f>
        <v>ES</v>
      </c>
      <c r="O3" s="17" t="str" cm="1">
        <f t="array" aca="1" ref="O3" ca="1">INDEX(estados_cidades_bairros!$C$2:$E$2701,SUM(MATCH(N3,estados_cidades_bairros!$C:$C,0)+RANDBETWEEN(1,100)),2)</f>
        <v>Almeida Paulista</v>
      </c>
      <c r="P3" s="17" t="str" cm="1">
        <f t="array" aca="1" ref="P3" ca="1">INDEX(estados_cidades_bairros!$D$2:$E$2701,SUM(MATCH(O3,estados_cidades_bairros!$D$2:$D$2701,0)+RANDBETWEEN(1,5)),2)</f>
        <v>Viela de Dias</v>
      </c>
      <c r="Q3" s="38" t="s">
        <v>47</v>
      </c>
      <c r="R3" s="20">
        <v>2</v>
      </c>
      <c r="S3" s="6">
        <v>2</v>
      </c>
      <c r="T3" s="6">
        <v>2</v>
      </c>
      <c r="U3" s="6">
        <v>2</v>
      </c>
      <c r="V3">
        <v>14</v>
      </c>
      <c r="W3" s="3" t="str">
        <f>VLOOKUP(V3,produtos!$A$2:$E$49,2,0)</f>
        <v>Drone DJI Mini 3 Pro</v>
      </c>
      <c r="X3" s="12">
        <f>VLOOKUP(V3,produtos!$A$2:$E$49,4,0)</f>
        <v>3949</v>
      </c>
      <c r="Y3">
        <v>3</v>
      </c>
      <c r="Z3" s="12">
        <f t="shared" ref="Z3:Z66" si="0">X3*Y3</f>
        <v>11847</v>
      </c>
      <c r="AA3" s="7">
        <v>45707</v>
      </c>
      <c r="AB3" s="6" t="s">
        <v>64</v>
      </c>
      <c r="AC3" s="6">
        <v>2</v>
      </c>
      <c r="AD3">
        <v>6056</v>
      </c>
      <c r="AE3" s="3" t="str">
        <f>VLOOKUP(AD3,'Formas de pagamentos'!$A$2:$B$7,2,0)</f>
        <v>Cheque</v>
      </c>
      <c r="AF3" s="6" t="s">
        <v>48</v>
      </c>
      <c r="AG3" s="6" t="s">
        <v>50</v>
      </c>
      <c r="AH3" s="6"/>
      <c r="AI3" s="6"/>
      <c r="AJ3" s="6"/>
      <c r="AK3" s="8"/>
    </row>
    <row r="4" spans="1:37" x14ac:dyDescent="0.25">
      <c r="A4" s="16">
        <v>3</v>
      </c>
      <c r="B4" s="17" t="s">
        <v>66</v>
      </c>
      <c r="C4" s="17" t="s">
        <v>45</v>
      </c>
      <c r="D4" s="17" t="s">
        <v>67</v>
      </c>
      <c r="E4" s="18" t="s">
        <v>68</v>
      </c>
      <c r="F4" s="17" t="str" cm="1">
        <f t="array" aca="1" ref="F4" ca="1">INDEX(estados_cidades_bairros!$B$2:$E$2701,RANDBETWEEN(1,COUNTA(estados_cidades_bairros!$E$2:$E$2701)),1)</f>
        <v>São Paulo</v>
      </c>
      <c r="G4" s="17" t="str">
        <f ca="1">VLOOKUP(F4,estados_cidades_bairros!$B$2:$E$2701,2,0)</f>
        <v>SP</v>
      </c>
      <c r="H4" s="17" t="str" cm="1">
        <f t="array" aca="1" ref="H4" ca="1">INDEX(estados_cidades_bairros!$C$2:$E$2701,SUM(MATCH(G4,estados_cidades_bairros!$C:$C,0)+RANDBETWEEN(1,100)),2)</f>
        <v>Oliveira</v>
      </c>
      <c r="I4" s="17" t="str" cm="1">
        <f t="array" aca="1" ref="I4" ca="1">INDEX(estados_cidades_bairros!$D$2:$E$2701,SUM(MATCH(H4,estados_cidades_bairros!$D$2:$D$2701,0)+RANDBETWEEN(1,5)),2)</f>
        <v>Estrada Alves</v>
      </c>
      <c r="J4" s="28"/>
      <c r="K4" s="17">
        <v>32</v>
      </c>
      <c r="L4" s="17" t="s">
        <v>73</v>
      </c>
      <c r="M4" s="17" t="str" cm="1">
        <f t="array" aca="1" ref="M4" ca="1">INDEX(estados_cidades_bairros!$B$2:$E$2701,RANDBETWEEN(1,COUNTA(estados_cidades_bairros!$E$2:$E$2701)),1)</f>
        <v>Espírito Santo</v>
      </c>
      <c r="N4" s="17" t="str">
        <f ca="1">VLOOKUP(M4,estados_cidades_bairros!$B$2:$E$2701,2,0)</f>
        <v>ES</v>
      </c>
      <c r="O4" s="17" t="str" cm="1">
        <f t="array" aca="1" ref="O4" ca="1">INDEX(estados_cidades_bairros!$C$2:$E$2701,SUM(MATCH(N4,estados_cidades_bairros!$C:$C,0)+RANDBETWEEN(1,100)),2)</f>
        <v>Cunha Grande</v>
      </c>
      <c r="P4" s="17" t="str" cm="1">
        <f t="array" aca="1" ref="P4" ca="1">INDEX(estados_cidades_bairros!$D$2:$E$2701,SUM(MATCH(O4,estados_cidades_bairros!$D$2:$D$2701,0)+RANDBETWEEN(1,5)),2)</f>
        <v>Vereda de Nascimento</v>
      </c>
      <c r="Q4" s="26" t="s">
        <v>78</v>
      </c>
      <c r="R4" s="17">
        <v>2</v>
      </c>
      <c r="S4" s="3">
        <v>3</v>
      </c>
      <c r="T4" s="3">
        <v>3</v>
      </c>
      <c r="U4" s="3">
        <v>32</v>
      </c>
      <c r="V4">
        <v>16</v>
      </c>
      <c r="W4" s="3" t="str">
        <f>VLOOKUP(V4,produtos!$A$2:$E$49,2,0)</f>
        <v>Geladeira Brastemp Frost Free 375L</v>
      </c>
      <c r="X4" s="12">
        <f>VLOOKUP(V4,produtos!$A$2:$E$49,4,0)</f>
        <v>2523</v>
      </c>
      <c r="Y4">
        <v>2</v>
      </c>
      <c r="Z4" s="12">
        <f t="shared" si="0"/>
        <v>5046</v>
      </c>
      <c r="AA4" s="4">
        <v>45708</v>
      </c>
      <c r="AB4" s="3" t="s">
        <v>64</v>
      </c>
      <c r="AC4" s="3">
        <v>3</v>
      </c>
      <c r="AD4">
        <v>2951</v>
      </c>
      <c r="AE4" s="3" t="str">
        <f>VLOOKUP(AD4,'Formas de pagamentos'!$A$2:$B$7,2,0)</f>
        <v>Pix</v>
      </c>
      <c r="AF4" s="3" t="s">
        <v>48</v>
      </c>
      <c r="AG4" s="3" t="s">
        <v>50</v>
      </c>
      <c r="AH4" s="3"/>
      <c r="AI4" s="3"/>
      <c r="AJ4" s="3"/>
      <c r="AK4" s="5"/>
    </row>
    <row r="5" spans="1:37" x14ac:dyDescent="0.25">
      <c r="A5" s="19">
        <v>4</v>
      </c>
      <c r="B5" s="20" t="s">
        <v>79</v>
      </c>
      <c r="C5" s="20" t="s">
        <v>80</v>
      </c>
      <c r="D5" s="20" t="s">
        <v>81</v>
      </c>
      <c r="E5" s="21">
        <v>4199281066</v>
      </c>
      <c r="F5" s="17" t="str" cm="1">
        <f t="array" aca="1" ref="F5" ca="1">INDEX(estados_cidades_bairros!$B$2:$E$2701,RANDBETWEEN(1,COUNTA(estados_cidades_bairros!$E$2:$E$2701)),1)</f>
        <v>Santa Catarina</v>
      </c>
      <c r="G5" s="17" t="str">
        <f ca="1">VLOOKUP(F5,estados_cidades_bairros!$B$2:$E$2701,2,0)</f>
        <v>SC</v>
      </c>
      <c r="H5" s="17" t="str" cm="1">
        <f t="array" aca="1" ref="H5" ca="1">INDEX(estados_cidades_bairros!$C$2:$E$2701,SUM(MATCH(G5,estados_cidades_bairros!$C:$C,0)+RANDBETWEEN(1,100)),2)</f>
        <v>Nascimento Grande</v>
      </c>
      <c r="I5" s="17" t="str" cm="1">
        <f t="array" aca="1" ref="I5" ca="1">INDEX(estados_cidades_bairros!$D$2:$E$2701,SUM(MATCH(H5,estados_cidades_bairros!$D$2:$D$2701,0)+RANDBETWEEN(1,5)),2)</f>
        <v>Rodovia Catarina Pinto</v>
      </c>
      <c r="J5" s="28"/>
      <c r="K5" s="20">
        <v>48</v>
      </c>
      <c r="L5" s="20" t="s">
        <v>86</v>
      </c>
      <c r="M5" s="17" t="str" cm="1">
        <f t="array" aca="1" ref="M5" ca="1">INDEX(estados_cidades_bairros!$B$2:$E$2701,RANDBETWEEN(1,COUNTA(estados_cidades_bairros!$E$2:$E$2701)),1)</f>
        <v>Goiás</v>
      </c>
      <c r="N5" s="17" t="str">
        <f ca="1">VLOOKUP(M5,estados_cidades_bairros!$B$2:$E$2701,2,0)</f>
        <v>GO</v>
      </c>
      <c r="O5" s="17" t="str" cm="1">
        <f t="array" aca="1" ref="O5" ca="1">INDEX(estados_cidades_bairros!$C$2:$E$2701,SUM(MATCH(N5,estados_cidades_bairros!$C:$C,0)+RANDBETWEEN(1,100)),2)</f>
        <v>Ribeiro</v>
      </c>
      <c r="P5" s="17" t="str" cm="1">
        <f t="array" aca="1" ref="P5" ca="1">INDEX(estados_cidades_bairros!$D$2:$E$2701,SUM(MATCH(O5,estados_cidades_bairros!$D$2:$D$2701,0)+RANDBETWEEN(1,5)),2)</f>
        <v>Pátio de Melo</v>
      </c>
      <c r="Q5" s="38" t="s">
        <v>78</v>
      </c>
      <c r="R5" s="20">
        <v>1</v>
      </c>
      <c r="S5" s="6">
        <v>4</v>
      </c>
      <c r="T5" s="6">
        <v>4</v>
      </c>
      <c r="U5" s="6">
        <v>48</v>
      </c>
      <c r="V5">
        <v>33</v>
      </c>
      <c r="W5" s="3" t="str">
        <f>VLOOKUP(V5,produtos!$A$2:$E$49,2,0)</f>
        <v>Escrivaninha Office</v>
      </c>
      <c r="X5" s="12">
        <f>VLOOKUP(V5,produtos!$A$2:$E$49,4,0)</f>
        <v>2201</v>
      </c>
      <c r="Y5">
        <v>3</v>
      </c>
      <c r="Z5" s="12">
        <f t="shared" si="0"/>
        <v>6603</v>
      </c>
      <c r="AA5" s="7">
        <v>45728</v>
      </c>
      <c r="AB5" s="6" t="s">
        <v>88</v>
      </c>
      <c r="AC5" s="6">
        <v>4</v>
      </c>
      <c r="AD5">
        <v>1969</v>
      </c>
      <c r="AE5" s="3" t="str">
        <f>VLOOKUP(AD5,'Formas de pagamentos'!$A$2:$B$7,2,0)</f>
        <v>Cartão Crédito</v>
      </c>
      <c r="AF5" s="6" t="s">
        <v>89</v>
      </c>
      <c r="AG5" s="6" t="s">
        <v>50</v>
      </c>
      <c r="AH5" s="6"/>
      <c r="AI5" s="6"/>
      <c r="AJ5" s="6"/>
      <c r="AK5" s="8"/>
    </row>
    <row r="6" spans="1:37" x14ac:dyDescent="0.25">
      <c r="A6" s="16">
        <v>5</v>
      </c>
      <c r="B6" s="17" t="s">
        <v>90</v>
      </c>
      <c r="C6" s="17" t="s">
        <v>91</v>
      </c>
      <c r="D6" s="17" t="s">
        <v>92</v>
      </c>
      <c r="E6" s="18">
        <v>6109241017</v>
      </c>
      <c r="F6" s="17" t="str" cm="1">
        <f t="array" aca="1" ref="F6" ca="1">INDEX(estados_cidades_bairros!$B$2:$E$2701,RANDBETWEEN(1,COUNTA(estados_cidades_bairros!$E$2:$E$2701)),1)</f>
        <v>Sergipe</v>
      </c>
      <c r="G6" s="17" t="str">
        <f ca="1">VLOOKUP(F6,estados_cidades_bairros!$B$2:$E$2701,2,0)</f>
        <v>SE</v>
      </c>
      <c r="H6" s="17" t="str" cm="1">
        <f t="array" aca="1" ref="H6" ca="1">INDEX(estados_cidades_bairros!$C$2:$E$2701,SUM(MATCH(G6,estados_cidades_bairros!$C:$C,0)+RANDBETWEEN(1,100)),2)</f>
        <v>Oliveira</v>
      </c>
      <c r="I6" s="17" t="str" cm="1">
        <f t="array" aca="1" ref="I6" ca="1">INDEX(estados_cidades_bairros!$D$2:$E$2701,SUM(MATCH(H6,estados_cidades_bairros!$D$2:$D$2701,0)+RANDBETWEEN(1,5)),2)</f>
        <v>Parque Isabella Nunes</v>
      </c>
      <c r="J6" s="28"/>
      <c r="K6" s="17">
        <v>45</v>
      </c>
      <c r="L6" s="17" t="s">
        <v>97</v>
      </c>
      <c r="M6" s="17" t="str" cm="1">
        <f t="array" aca="1" ref="M6" ca="1">INDEX(estados_cidades_bairros!$B$2:$E$2701,RANDBETWEEN(1,COUNTA(estados_cidades_bairros!$E$2:$E$2701)),1)</f>
        <v>Ceará</v>
      </c>
      <c r="N6" s="17" t="str">
        <f ca="1">VLOOKUP(M6,estados_cidades_bairros!$B$2:$E$2701,2,0)</f>
        <v>CE</v>
      </c>
      <c r="O6" s="17" t="str" cm="1">
        <f t="array" aca="1" ref="O6" ca="1">INDEX(estados_cidades_bairros!$C$2:$E$2701,SUM(MATCH(N6,estados_cidades_bairros!$C:$C,0)+RANDBETWEEN(1,100)),2)</f>
        <v>Araújo de Novaes</v>
      </c>
      <c r="P6" s="17" t="str" cm="1">
        <f t="array" aca="1" ref="P6" ca="1">INDEX(estados_cidades_bairros!$D$2:$E$2701,SUM(MATCH(O6,estados_cidades_bairros!$D$2:$D$2701,0)+RANDBETWEEN(1,5)),2)</f>
        <v>Via de Lima</v>
      </c>
      <c r="Q6" s="26" t="s">
        <v>78</v>
      </c>
      <c r="R6" s="17">
        <v>4</v>
      </c>
      <c r="S6" s="3">
        <v>5</v>
      </c>
      <c r="T6" s="3">
        <v>5</v>
      </c>
      <c r="U6" s="3">
        <v>45</v>
      </c>
      <c r="V6">
        <v>45</v>
      </c>
      <c r="W6" s="3" t="str">
        <f>VLOOKUP(V6,produtos!$A$2:$E$49,2,0)</f>
        <v>Churrasqueira Elétrica Mondial</v>
      </c>
      <c r="X6" s="12">
        <f>VLOOKUP(V6,produtos!$A$2:$E$49,4,0)</f>
        <v>3339</v>
      </c>
      <c r="Y6">
        <v>2</v>
      </c>
      <c r="Z6" s="12">
        <f t="shared" si="0"/>
        <v>6678</v>
      </c>
      <c r="AA6" s="4">
        <v>45658</v>
      </c>
      <c r="AB6" s="3" t="s">
        <v>48</v>
      </c>
      <c r="AC6" s="3">
        <v>5</v>
      </c>
      <c r="AD6">
        <v>1969</v>
      </c>
      <c r="AE6" s="3" t="str">
        <f>VLOOKUP(AD6,'Formas de pagamentos'!$A$2:$B$7,2,0)</f>
        <v>Cartão Crédito</v>
      </c>
      <c r="AF6" s="3" t="s">
        <v>89</v>
      </c>
      <c r="AG6" s="3" t="s">
        <v>50</v>
      </c>
      <c r="AH6" s="3"/>
      <c r="AI6" s="3"/>
      <c r="AJ6" s="3"/>
      <c r="AK6" s="5"/>
    </row>
    <row r="7" spans="1:37" x14ac:dyDescent="0.25">
      <c r="A7" s="19">
        <v>6</v>
      </c>
      <c r="B7" s="20" t="s">
        <v>102</v>
      </c>
      <c r="C7" s="20" t="s">
        <v>103</v>
      </c>
      <c r="D7" s="20" t="s">
        <v>104</v>
      </c>
      <c r="E7" s="21" t="s">
        <v>105</v>
      </c>
      <c r="F7" s="17" t="str" cm="1">
        <f t="array" aca="1" ref="F7" ca="1">INDEX(estados_cidades_bairros!$B$2:$E$2701,RANDBETWEEN(1,COUNTA(estados_cidades_bairros!$E$2:$E$2701)),1)</f>
        <v>Acre</v>
      </c>
      <c r="G7" s="17" t="str">
        <f ca="1">VLOOKUP(F7,estados_cidades_bairros!$B$2:$E$2701,2,0)</f>
        <v>AC</v>
      </c>
      <c r="H7" s="17" t="str" cm="1">
        <f t="array" aca="1" ref="H7" ca="1">INDEX(estados_cidades_bairros!$C$2:$E$2701,SUM(MATCH(G7,estados_cidades_bairros!$C:$C,0)+RANDBETWEEN(1,100)),2)</f>
        <v>Araújo de Lima</v>
      </c>
      <c r="I7" s="17" t="str" cm="1">
        <f t="array" aca="1" ref="I7" ca="1">INDEX(estados_cidades_bairros!$D$2:$E$2701,SUM(MATCH(H7,estados_cidades_bairros!$D$2:$D$2701,0)+RANDBETWEEN(1,5)),2)</f>
        <v>Avenida de Almeida</v>
      </c>
      <c r="J7" s="28"/>
      <c r="K7" s="20">
        <v>12</v>
      </c>
      <c r="L7" s="20" t="s">
        <v>110</v>
      </c>
      <c r="M7" s="17" t="str" cm="1">
        <f t="array" aca="1" ref="M7" ca="1">INDEX(estados_cidades_bairros!$B$2:$E$2701,RANDBETWEEN(1,COUNTA(estados_cidades_bairros!$E$2:$E$2701)),1)</f>
        <v>Minas Gerais</v>
      </c>
      <c r="N7" s="17" t="str">
        <f ca="1">VLOOKUP(M7,estados_cidades_bairros!$B$2:$E$2701,2,0)</f>
        <v>MG</v>
      </c>
      <c r="O7" s="17" t="str" cm="1">
        <f t="array" aca="1" ref="O7" ca="1">INDEX(estados_cidades_bairros!$C$2:$E$2701,SUM(MATCH(N7,estados_cidades_bairros!$C:$C,0)+RANDBETWEEN(1,100)),2)</f>
        <v>Cunha dos Dourados</v>
      </c>
      <c r="P7" s="17" t="str" cm="1">
        <f t="array" aca="1" ref="P7" ca="1">INDEX(estados_cidades_bairros!$D$2:$E$2701,SUM(MATCH(O7,estados_cidades_bairros!$D$2:$D$2701,0)+RANDBETWEEN(1,5)),2)</f>
        <v>Distrito Fernando da Mota</v>
      </c>
      <c r="Q7" s="38" t="s">
        <v>78</v>
      </c>
      <c r="R7" s="20">
        <v>3</v>
      </c>
      <c r="S7" s="6">
        <v>6</v>
      </c>
      <c r="T7" s="6">
        <v>6</v>
      </c>
      <c r="U7" s="6">
        <v>12</v>
      </c>
      <c r="V7">
        <v>7</v>
      </c>
      <c r="W7" s="3" t="str">
        <f>VLOOKUP(V7,produtos!$A$2:$E$49,2,0)</f>
        <v>Tablet Samsung Galaxy Tab S8</v>
      </c>
      <c r="X7" s="12">
        <f>VLOOKUP(V7,produtos!$A$2:$E$49,4,0)</f>
        <v>2648</v>
      </c>
      <c r="Y7">
        <v>3</v>
      </c>
      <c r="Z7" s="12">
        <f t="shared" si="0"/>
        <v>7944</v>
      </c>
      <c r="AA7" s="7">
        <v>45699</v>
      </c>
      <c r="AB7" s="6" t="s">
        <v>115</v>
      </c>
      <c r="AC7" s="6">
        <v>6</v>
      </c>
      <c r="AD7">
        <v>5950</v>
      </c>
      <c r="AE7" s="3" t="str">
        <f>VLOOKUP(AD7,'Formas de pagamentos'!$A$2:$B$7,2,0)</f>
        <v>Cartão Débito</v>
      </c>
      <c r="AF7" s="6" t="s">
        <v>116</v>
      </c>
      <c r="AG7" s="6" t="s">
        <v>50</v>
      </c>
      <c r="AH7" s="6">
        <v>60</v>
      </c>
      <c r="AI7" s="6">
        <v>60</v>
      </c>
      <c r="AJ7" s="6" t="s">
        <v>117</v>
      </c>
      <c r="AK7" s="8" t="s">
        <v>118</v>
      </c>
    </row>
    <row r="8" spans="1:37" x14ac:dyDescent="0.25">
      <c r="A8" s="16">
        <v>7</v>
      </c>
      <c r="B8" s="17" t="s">
        <v>119</v>
      </c>
      <c r="C8" s="17" t="s">
        <v>120</v>
      </c>
      <c r="D8" s="17" t="s">
        <v>121</v>
      </c>
      <c r="E8" s="18" t="s">
        <v>122</v>
      </c>
      <c r="F8" s="17" t="str" cm="1">
        <f t="array" aca="1" ref="F8" ca="1">INDEX(estados_cidades_bairros!$B$2:$E$2701,RANDBETWEEN(1,COUNTA(estados_cidades_bairros!$E$2:$E$2701)),1)</f>
        <v>Mato Grosso</v>
      </c>
      <c r="G8" s="17" t="str">
        <f ca="1">VLOOKUP(F8,estados_cidades_bairros!$B$2:$E$2701,2,0)</f>
        <v>MT</v>
      </c>
      <c r="H8" s="17" t="str" cm="1">
        <f t="array" aca="1" ref="H8" ca="1">INDEX(estados_cidades_bairros!$C$2:$E$2701,SUM(MATCH(G8,estados_cidades_bairros!$C:$C,0)+RANDBETWEEN(1,100)),2)</f>
        <v>Sales</v>
      </c>
      <c r="I8" s="17" t="str" cm="1">
        <f t="array" aca="1" ref="I8" ca="1">INDEX(estados_cidades_bairros!$D$2:$E$2701,SUM(MATCH(H8,estados_cidades_bairros!$D$2:$D$2701,0)+RANDBETWEEN(1,5)),2)</f>
        <v>Condomínio Daniel Sales</v>
      </c>
      <c r="J8" s="28"/>
      <c r="K8" s="17">
        <v>36</v>
      </c>
      <c r="L8" s="17" t="s">
        <v>127</v>
      </c>
      <c r="M8" s="17" t="str" cm="1">
        <f t="array" aca="1" ref="M8" ca="1">INDEX(estados_cidades_bairros!$B$2:$E$2701,RANDBETWEEN(1,COUNTA(estados_cidades_bairros!$E$2:$E$2701)),1)</f>
        <v>Pernambuco</v>
      </c>
      <c r="N8" s="17" t="str">
        <f ca="1">VLOOKUP(M8,estados_cidades_bairros!$B$2:$E$2701,2,0)</f>
        <v>PE</v>
      </c>
      <c r="O8" s="17" t="str" cm="1">
        <f t="array" aca="1" ref="O8" ca="1">INDEX(estados_cidades_bairros!$C$2:$E$2701,SUM(MATCH(N8,estados_cidades_bairros!$C:$C,0)+RANDBETWEEN(1,100)),2)</f>
        <v>Lopes do Amparo</v>
      </c>
      <c r="P8" s="17" t="str" cm="1">
        <f t="array" aca="1" ref="P8" ca="1">INDEX(estados_cidades_bairros!$D$2:$E$2701,SUM(MATCH(O8,estados_cidades_bairros!$D$2:$D$2701,0)+RANDBETWEEN(1,5)),2)</f>
        <v>Distrito Lima</v>
      </c>
      <c r="Q8" s="26" t="s">
        <v>41</v>
      </c>
      <c r="R8" s="17">
        <v>4</v>
      </c>
      <c r="S8" s="3">
        <v>7</v>
      </c>
      <c r="T8" s="3">
        <v>7</v>
      </c>
      <c r="U8" s="3">
        <v>36</v>
      </c>
      <c r="V8">
        <v>24</v>
      </c>
      <c r="W8" s="3" t="str">
        <f>VLOOKUP(V8,produtos!$A$2:$E$49,2,0)</f>
        <v>Aspirador de Pó Electrolux Vertical</v>
      </c>
      <c r="X8" s="12">
        <f>VLOOKUP(V8,produtos!$A$2:$E$49,4,0)</f>
        <v>2640</v>
      </c>
      <c r="Y8">
        <v>5</v>
      </c>
      <c r="Z8" s="12">
        <f t="shared" si="0"/>
        <v>13200</v>
      </c>
      <c r="AA8" s="4">
        <v>45674</v>
      </c>
      <c r="AB8" s="3" t="s">
        <v>48</v>
      </c>
      <c r="AC8" s="3">
        <v>7</v>
      </c>
      <c r="AD8">
        <v>5950</v>
      </c>
      <c r="AE8" s="3" t="str">
        <f>VLOOKUP(AD8,'Formas de pagamentos'!$A$2:$B$7,2,0)</f>
        <v>Cartão Débito</v>
      </c>
      <c r="AF8" s="3" t="s">
        <v>116</v>
      </c>
      <c r="AG8" s="3" t="s">
        <v>50</v>
      </c>
      <c r="AH8" s="3">
        <v>70</v>
      </c>
      <c r="AI8" s="3">
        <v>70</v>
      </c>
      <c r="AJ8" s="3" t="s">
        <v>117</v>
      </c>
      <c r="AK8" s="5" t="s">
        <v>132</v>
      </c>
    </row>
    <row r="9" spans="1:37" x14ac:dyDescent="0.25">
      <c r="A9" s="19">
        <v>8</v>
      </c>
      <c r="B9" s="20" t="s">
        <v>133</v>
      </c>
      <c r="C9" s="20" t="s">
        <v>134</v>
      </c>
      <c r="D9" s="20" t="s">
        <v>135</v>
      </c>
      <c r="E9" s="21" t="s">
        <v>136</v>
      </c>
      <c r="F9" s="17" t="str" cm="1">
        <f t="array" aca="1" ref="F9" ca="1">INDEX(estados_cidades_bairros!$B$2:$E$2701,RANDBETWEEN(1,COUNTA(estados_cidades_bairros!$E$2:$E$2701)),1)</f>
        <v>Mato Grosso</v>
      </c>
      <c r="G9" s="17" t="str">
        <f ca="1">VLOOKUP(F9,estados_cidades_bairros!$B$2:$E$2701,2,0)</f>
        <v>MT</v>
      </c>
      <c r="H9" s="17" t="str" cm="1">
        <f t="array" aca="1" ref="H9" ca="1">INDEX(estados_cidades_bairros!$C$2:$E$2701,SUM(MATCH(G9,estados_cidades_bairros!$C:$C,0)+RANDBETWEEN(1,100)),2)</f>
        <v>Barros Verde</v>
      </c>
      <c r="I9" s="17" t="str" cm="1">
        <f t="array" aca="1" ref="I9" ca="1">INDEX(estados_cidades_bairros!$D$2:$E$2701,SUM(MATCH(H9,estados_cidades_bairros!$D$2:$D$2701,0)+RANDBETWEEN(1,5)),2)</f>
        <v>Recanto Nicolas da Cruz</v>
      </c>
      <c r="J9" s="28"/>
      <c r="K9" s="20">
        <v>42</v>
      </c>
      <c r="L9" s="20" t="s">
        <v>141</v>
      </c>
      <c r="M9" s="17" t="str" cm="1">
        <f t="array" aca="1" ref="M9" ca="1">INDEX(estados_cidades_bairros!$B$2:$E$2701,RANDBETWEEN(1,COUNTA(estados_cidades_bairros!$E$2:$E$2701)),1)</f>
        <v>Paraná</v>
      </c>
      <c r="N9" s="17" t="str">
        <f ca="1">VLOOKUP(M9,estados_cidades_bairros!$B$2:$E$2701,2,0)</f>
        <v>PR</v>
      </c>
      <c r="O9" s="17" t="str" cm="1">
        <f t="array" aca="1" ref="O9" ca="1">INDEX(estados_cidades_bairros!$C$2:$E$2701,SUM(MATCH(N9,estados_cidades_bairros!$C:$C,0)+RANDBETWEEN(1,100)),2)</f>
        <v>da Mata</v>
      </c>
      <c r="P9" s="17" t="str" cm="1">
        <f t="array" aca="1" ref="P9" ca="1">INDEX(estados_cidades_bairros!$D$2:$E$2701,SUM(MATCH(O9,estados_cidades_bairros!$D$2:$D$2701,0)+RANDBETWEEN(1,5)),2)</f>
        <v>Avenida Teixeira</v>
      </c>
      <c r="Q9" s="38" t="s">
        <v>41</v>
      </c>
      <c r="R9" s="20">
        <v>4</v>
      </c>
      <c r="S9" s="6">
        <v>8</v>
      </c>
      <c r="T9" s="6">
        <v>8</v>
      </c>
      <c r="U9" s="6">
        <v>42</v>
      </c>
      <c r="V9">
        <v>22</v>
      </c>
      <c r="W9" s="3" t="str">
        <f>VLOOKUP(V9,produtos!$A$2:$E$49,2,0)</f>
        <v>Máquina de Lavar Samsung 11Kg</v>
      </c>
      <c r="X9" s="12">
        <f>VLOOKUP(V9,produtos!$A$2:$E$49,4,0)</f>
        <v>3378</v>
      </c>
      <c r="Y9">
        <v>4</v>
      </c>
      <c r="Z9" s="12">
        <f t="shared" si="0"/>
        <v>13512</v>
      </c>
      <c r="AA9" s="7">
        <v>45674</v>
      </c>
      <c r="AB9" s="6" t="s">
        <v>115</v>
      </c>
      <c r="AC9" s="6">
        <v>8</v>
      </c>
      <c r="AD9">
        <v>2951</v>
      </c>
      <c r="AE9" s="3" t="str">
        <f>VLOOKUP(AD9,'Formas de pagamentos'!$A$2:$B$7,2,0)</f>
        <v>Pix</v>
      </c>
      <c r="AF9" s="6" t="s">
        <v>116</v>
      </c>
      <c r="AG9" s="6" t="s">
        <v>50</v>
      </c>
      <c r="AH9" s="6"/>
      <c r="AI9" s="6"/>
      <c r="AJ9" s="6"/>
      <c r="AK9" s="8"/>
    </row>
    <row r="10" spans="1:37" x14ac:dyDescent="0.25">
      <c r="A10" s="16">
        <v>9</v>
      </c>
      <c r="B10" s="17" t="s">
        <v>146</v>
      </c>
      <c r="C10" s="17" t="s">
        <v>147</v>
      </c>
      <c r="D10" s="17" t="s">
        <v>148</v>
      </c>
      <c r="E10" s="18" t="s">
        <v>149</v>
      </c>
      <c r="F10" s="17" t="str" cm="1">
        <f t="array" aca="1" ref="F10" ca="1">INDEX(estados_cidades_bairros!$B$2:$E$2701,RANDBETWEEN(1,COUNTA(estados_cidades_bairros!$E$2:$E$2701)),1)</f>
        <v>Espírito Santo</v>
      </c>
      <c r="G10" s="17" t="str">
        <f ca="1">VLOOKUP(F10,estados_cidades_bairros!$B$2:$E$2701,2,0)</f>
        <v>ES</v>
      </c>
      <c r="H10" s="17" t="str" cm="1">
        <f t="array" aca="1" ref="H10" ca="1">INDEX(estados_cidades_bairros!$C$2:$E$2701,SUM(MATCH(G10,estados_cidades_bairros!$C:$C,0)+RANDBETWEEN(1,100)),2)</f>
        <v>Araújo dos Dourados</v>
      </c>
      <c r="I10" s="17" t="str" cm="1">
        <f t="array" aca="1" ref="I10" ca="1">INDEX(estados_cidades_bairros!$D$2:$E$2701,SUM(MATCH(H10,estados_cidades_bairros!$D$2:$D$2701,0)+RANDBETWEEN(1,5)),2)</f>
        <v>Estrada Benício Melo</v>
      </c>
      <c r="J10" s="28"/>
      <c r="K10" s="17">
        <v>33</v>
      </c>
      <c r="L10" s="17" t="s">
        <v>152</v>
      </c>
      <c r="M10" s="17" t="str" cm="1">
        <f t="array" aca="1" ref="M10" ca="1">INDEX(estados_cidades_bairros!$B$2:$E$2701,RANDBETWEEN(1,COUNTA(estados_cidades_bairros!$E$2:$E$2701)),1)</f>
        <v>Espírito Santo</v>
      </c>
      <c r="N10" s="17" t="str">
        <f ca="1">VLOOKUP(M10,estados_cidades_bairros!$B$2:$E$2701,2,0)</f>
        <v>ES</v>
      </c>
      <c r="O10" s="17" t="str" cm="1">
        <f t="array" aca="1" ref="O10" ca="1">INDEX(estados_cidades_bairros!$C$2:$E$2701,SUM(MATCH(N10,estados_cidades_bairros!$C:$C,0)+RANDBETWEEN(1,100)),2)</f>
        <v>Melo de Teixeira</v>
      </c>
      <c r="P10" s="17" t="str" cm="1">
        <f t="array" aca="1" ref="P10" ca="1">INDEX(estados_cidades_bairros!$D$2:$E$2701,SUM(MATCH(O10,estados_cidades_bairros!$D$2:$D$2701,0)+RANDBETWEEN(1,5)),2)</f>
        <v>Rua de Sales</v>
      </c>
      <c r="Q10" s="26" t="s">
        <v>78</v>
      </c>
      <c r="R10" s="17">
        <v>1</v>
      </c>
      <c r="S10" s="3">
        <v>9</v>
      </c>
      <c r="T10" s="3">
        <v>9</v>
      </c>
      <c r="U10" s="3">
        <v>33</v>
      </c>
      <c r="V10">
        <v>35</v>
      </c>
      <c r="W10" s="3" t="str">
        <f>VLOOKUP(V10,produtos!$A$2:$E$49,2,0)</f>
        <v>Cômoda 5 Gavetas</v>
      </c>
      <c r="X10" s="12">
        <f>VLOOKUP(V10,produtos!$A$2:$E$49,4,0)</f>
        <v>3975</v>
      </c>
      <c r="Y10">
        <v>4</v>
      </c>
      <c r="Z10" s="12">
        <f t="shared" si="0"/>
        <v>15900</v>
      </c>
      <c r="AA10" s="4">
        <v>45715</v>
      </c>
      <c r="AB10" s="3" t="s">
        <v>64</v>
      </c>
      <c r="AC10" s="3">
        <v>9</v>
      </c>
      <c r="AD10">
        <v>5950</v>
      </c>
      <c r="AE10" s="3" t="str">
        <f>VLOOKUP(AD10,'Formas de pagamentos'!$A$2:$B$7,2,0)</f>
        <v>Cartão Débito</v>
      </c>
      <c r="AF10" s="3" t="s">
        <v>48</v>
      </c>
      <c r="AG10" s="3" t="s">
        <v>50</v>
      </c>
      <c r="AH10" s="3"/>
      <c r="AI10" s="3"/>
      <c r="AJ10" s="3"/>
      <c r="AK10" s="5"/>
    </row>
    <row r="11" spans="1:37" x14ac:dyDescent="0.25">
      <c r="A11" s="19">
        <v>10</v>
      </c>
      <c r="B11" s="20" t="s">
        <v>155</v>
      </c>
      <c r="C11" s="20" t="s">
        <v>156</v>
      </c>
      <c r="D11" s="20" t="s">
        <v>157</v>
      </c>
      <c r="E11" s="21">
        <v>8136996260</v>
      </c>
      <c r="F11" s="17" t="str" cm="1">
        <f t="array" aca="1" ref="F11" ca="1">INDEX(estados_cidades_bairros!$B$2:$E$2701,RANDBETWEEN(1,COUNTA(estados_cidades_bairros!$E$2:$E$2701)),1)</f>
        <v>São Paulo</v>
      </c>
      <c r="G11" s="17" t="str">
        <f ca="1">VLOOKUP(F11,estados_cidades_bairros!$B$2:$E$2701,2,0)</f>
        <v>SP</v>
      </c>
      <c r="H11" s="17" t="str" cm="1">
        <f t="array" aca="1" ref="H11" ca="1">INDEX(estados_cidades_bairros!$C$2:$E$2701,SUM(MATCH(G11,estados_cidades_bairros!$C:$C,0)+RANDBETWEEN(1,100)),2)</f>
        <v>Dias de Barros</v>
      </c>
      <c r="I11" s="17" t="str" cm="1">
        <f t="array" aca="1" ref="I11" ca="1">INDEX(estados_cidades_bairros!$D$2:$E$2701,SUM(MATCH(H11,estados_cidades_bairros!$D$2:$D$2701,0)+RANDBETWEEN(1,5)),2)</f>
        <v>Ladeira Pires</v>
      </c>
      <c r="J11" s="28"/>
      <c r="K11" s="20">
        <v>4</v>
      </c>
      <c r="L11" s="20" t="s">
        <v>162</v>
      </c>
      <c r="M11" s="17" t="str" cm="1">
        <f t="array" aca="1" ref="M11" ca="1">INDEX(estados_cidades_bairros!$B$2:$E$2701,RANDBETWEEN(1,COUNTA(estados_cidades_bairros!$E$2:$E$2701)),1)</f>
        <v>Espírito Santo</v>
      </c>
      <c r="N11" s="17" t="str">
        <f ca="1">VLOOKUP(M11,estados_cidades_bairros!$B$2:$E$2701,2,0)</f>
        <v>ES</v>
      </c>
      <c r="O11" s="17" t="str" cm="1">
        <f t="array" aca="1" ref="O11" ca="1">INDEX(estados_cidades_bairros!$C$2:$E$2701,SUM(MATCH(N11,estados_cidades_bairros!$C:$C,0)+RANDBETWEEN(1,100)),2)</f>
        <v>da Cunha Alegre</v>
      </c>
      <c r="P11" s="17" t="str" cm="1">
        <f t="array" aca="1" ref="P11" ca="1">INDEX(estados_cidades_bairros!$D$2:$E$2701,SUM(MATCH(O11,estados_cidades_bairros!$D$2:$D$2701,0)+RANDBETWEEN(1,5)),2)</f>
        <v>Chácara de Ferreira</v>
      </c>
      <c r="Q11" s="38" t="s">
        <v>41</v>
      </c>
      <c r="R11" s="20">
        <v>2</v>
      </c>
      <c r="S11" s="6">
        <v>10</v>
      </c>
      <c r="T11" s="6">
        <v>10</v>
      </c>
      <c r="U11" s="6">
        <v>4</v>
      </c>
      <c r="V11">
        <v>15</v>
      </c>
      <c r="W11" s="3" t="str">
        <f>VLOOKUP(V11,produtos!$A$2:$E$49,2,0)</f>
        <v>Kindle Paperwhite 11ª Geração</v>
      </c>
      <c r="X11" s="12">
        <f>VLOOKUP(V11,produtos!$A$2:$E$49,4,0)</f>
        <v>302</v>
      </c>
      <c r="Y11">
        <v>5</v>
      </c>
      <c r="Z11" s="12">
        <f t="shared" si="0"/>
        <v>1510</v>
      </c>
      <c r="AA11" s="7">
        <v>45713</v>
      </c>
      <c r="AB11" s="6" t="s">
        <v>115</v>
      </c>
      <c r="AC11" s="6">
        <v>10</v>
      </c>
      <c r="AD11">
        <v>2471</v>
      </c>
      <c r="AE11" s="3" t="str">
        <f>VLOOKUP(AD11,'Formas de pagamentos'!$A$2:$B$7,2,0)</f>
        <v>Boleto</v>
      </c>
      <c r="AF11" s="6" t="s">
        <v>89</v>
      </c>
      <c r="AG11" s="6" t="s">
        <v>50</v>
      </c>
      <c r="AH11" s="6"/>
      <c r="AI11" s="6"/>
      <c r="AJ11" s="6"/>
      <c r="AK11" s="8"/>
    </row>
    <row r="12" spans="1:37" x14ac:dyDescent="0.25">
      <c r="A12" s="16">
        <v>11</v>
      </c>
      <c r="B12" s="17" t="s">
        <v>167</v>
      </c>
      <c r="C12" s="17" t="s">
        <v>168</v>
      </c>
      <c r="D12" s="17" t="s">
        <v>169</v>
      </c>
      <c r="E12" s="18">
        <v>6110771117</v>
      </c>
      <c r="F12" s="17" t="str" cm="1">
        <f t="array" aca="1" ref="F12" ca="1">INDEX(estados_cidades_bairros!$B$2:$E$2701,RANDBETWEEN(1,COUNTA(estados_cidades_bairros!$E$2:$E$2701)),1)</f>
        <v>Rio Grande do Norte</v>
      </c>
      <c r="G12" s="17" t="str">
        <f ca="1">VLOOKUP(F12,estados_cidades_bairros!$B$2:$E$2701,2,0)</f>
        <v>RN</v>
      </c>
      <c r="H12" s="17" t="str" cm="1">
        <f t="array" aca="1" ref="H12" ca="1">INDEX(estados_cidades_bairros!$C$2:$E$2701,SUM(MATCH(G12,estados_cidades_bairros!$C:$C,0)+RANDBETWEEN(1,100)),2)</f>
        <v>Novaes</v>
      </c>
      <c r="I12" s="17" t="str" cm="1">
        <f t="array" aca="1" ref="I12" ca="1">INDEX(estados_cidades_bairros!$D$2:$E$2701,SUM(MATCH(H12,estados_cidades_bairros!$D$2:$D$2701,0)+RANDBETWEEN(1,5)),2)</f>
        <v>Quadra Luigi Santos</v>
      </c>
      <c r="J12" s="28"/>
      <c r="K12" s="17">
        <v>32</v>
      </c>
      <c r="L12" s="17" t="s">
        <v>174</v>
      </c>
      <c r="M12" s="17" t="str" cm="1">
        <f t="array" aca="1" ref="M12" ca="1">INDEX(estados_cidades_bairros!$B$2:$E$2701,RANDBETWEEN(1,COUNTA(estados_cidades_bairros!$E$2:$E$2701)),1)</f>
        <v>Paraíba</v>
      </c>
      <c r="N12" s="17" t="str">
        <f ca="1">VLOOKUP(M12,estados_cidades_bairros!$B$2:$E$2701,2,0)</f>
        <v>PB</v>
      </c>
      <c r="O12" s="17" t="str" cm="1">
        <f t="array" aca="1" ref="O12" ca="1">INDEX(estados_cidades_bairros!$C$2:$E$2701,SUM(MATCH(N12,estados_cidades_bairros!$C:$C,0)+RANDBETWEEN(1,100)),2)</f>
        <v>Alves</v>
      </c>
      <c r="P12" s="17" t="str" cm="1">
        <f t="array" aca="1" ref="P12" ca="1">INDEX(estados_cidades_bairros!$D$2:$E$2701,SUM(MATCH(O12,estados_cidades_bairros!$D$2:$D$2701,0)+RANDBETWEEN(1,5)),2)</f>
        <v>Lagoa de Viana</v>
      </c>
      <c r="Q12" s="26" t="s">
        <v>78</v>
      </c>
      <c r="R12" s="17">
        <v>5</v>
      </c>
      <c r="S12" s="3">
        <v>11</v>
      </c>
      <c r="T12" s="3">
        <v>11</v>
      </c>
      <c r="U12" s="3">
        <v>32</v>
      </c>
      <c r="V12">
        <v>18</v>
      </c>
      <c r="W12" s="3" t="str">
        <f>VLOOKUP(V12,produtos!$A$2:$E$49,2,0)</f>
        <v>Fogão 4 Bocas Consul</v>
      </c>
      <c r="X12" s="12">
        <f>VLOOKUP(V12,produtos!$A$2:$E$49,4,0)</f>
        <v>638</v>
      </c>
      <c r="Y12">
        <v>3</v>
      </c>
      <c r="Z12" s="12">
        <f t="shared" si="0"/>
        <v>1914</v>
      </c>
      <c r="AA12" s="4">
        <v>45700</v>
      </c>
      <c r="AB12" s="3" t="s">
        <v>88</v>
      </c>
      <c r="AC12" s="3">
        <v>11</v>
      </c>
      <c r="AD12">
        <v>2471</v>
      </c>
      <c r="AE12" s="3" t="str">
        <f>VLOOKUP(AD12,'Formas de pagamentos'!$A$2:$B$7,2,0)</f>
        <v>Boleto</v>
      </c>
      <c r="AF12" s="3" t="s">
        <v>89</v>
      </c>
      <c r="AG12" s="3" t="s">
        <v>50</v>
      </c>
      <c r="AH12" s="3"/>
      <c r="AI12" s="3"/>
      <c r="AJ12" s="3"/>
      <c r="AK12" s="5"/>
    </row>
    <row r="13" spans="1:37" x14ac:dyDescent="0.25">
      <c r="A13" s="19">
        <v>12</v>
      </c>
      <c r="B13" s="20" t="s">
        <v>177</v>
      </c>
      <c r="C13" s="20" t="s">
        <v>178</v>
      </c>
      <c r="D13" s="20" t="s">
        <v>179</v>
      </c>
      <c r="E13" s="21" t="s">
        <v>180</v>
      </c>
      <c r="F13" s="17" t="str" cm="1">
        <f t="array" aca="1" ref="F13" ca="1">INDEX(estados_cidades_bairros!$B$2:$E$2701,RANDBETWEEN(1,COUNTA(estados_cidades_bairros!$E$2:$E$2701)),1)</f>
        <v>Ceará</v>
      </c>
      <c r="G13" s="17" t="str">
        <f ca="1">VLOOKUP(F13,estados_cidades_bairros!$B$2:$E$2701,2,0)</f>
        <v>CE</v>
      </c>
      <c r="H13" s="17" t="str" cm="1">
        <f t="array" aca="1" ref="H13" ca="1">INDEX(estados_cidades_bairros!$C$2:$E$2701,SUM(MATCH(G13,estados_cidades_bairros!$C:$C,0)+RANDBETWEEN(1,100)),2)</f>
        <v>da Paz</v>
      </c>
      <c r="I13" s="17" t="str" cm="1">
        <f t="array" aca="1" ref="I13" ca="1">INDEX(estados_cidades_bairros!$D$2:$E$2701,SUM(MATCH(H13,estados_cidades_bairros!$D$2:$D$2701,0)+RANDBETWEEN(1,5)),2)</f>
        <v>Trevo de Pinto</v>
      </c>
      <c r="J13" s="28"/>
      <c r="K13" s="20">
        <v>35</v>
      </c>
      <c r="L13" s="20" t="s">
        <v>183</v>
      </c>
      <c r="M13" s="17" t="str" cm="1">
        <f t="array" aca="1" ref="M13" ca="1">INDEX(estados_cidades_bairros!$B$2:$E$2701,RANDBETWEEN(1,COUNTA(estados_cidades_bairros!$E$2:$E$2701)),1)</f>
        <v>Espírito Santo</v>
      </c>
      <c r="N13" s="17" t="str">
        <f ca="1">VLOOKUP(M13,estados_cidades_bairros!$B$2:$E$2701,2,0)</f>
        <v>ES</v>
      </c>
      <c r="O13" s="17" t="str" cm="1">
        <f t="array" aca="1" ref="O13" ca="1">INDEX(estados_cidades_bairros!$C$2:$E$2701,SUM(MATCH(N13,estados_cidades_bairros!$C:$C,0)+RANDBETWEEN(1,100)),2)</f>
        <v>Martins das Pedras</v>
      </c>
      <c r="P13" s="17" t="str" cm="1">
        <f t="array" aca="1" ref="P13" ca="1">INDEX(estados_cidades_bairros!$D$2:$E$2701,SUM(MATCH(O13,estados_cidades_bairros!$D$2:$D$2701,0)+RANDBETWEEN(1,5)),2)</f>
        <v>Setor Miguel Rodrigues</v>
      </c>
      <c r="Q13" s="38" t="s">
        <v>41</v>
      </c>
      <c r="R13" s="20">
        <v>1</v>
      </c>
      <c r="S13" s="6">
        <v>12</v>
      </c>
      <c r="T13" s="6">
        <v>12</v>
      </c>
      <c r="U13" s="6">
        <v>35</v>
      </c>
      <c r="V13">
        <v>31</v>
      </c>
      <c r="W13" s="3" t="str">
        <f>VLOOKUP(V13,produtos!$A$2:$E$49,2,0)</f>
        <v>Cama Box Queen</v>
      </c>
      <c r="X13" s="12">
        <f>VLOOKUP(V13,produtos!$A$2:$E$49,4,0)</f>
        <v>736</v>
      </c>
      <c r="Y13">
        <v>3</v>
      </c>
      <c r="Z13" s="12">
        <f t="shared" si="0"/>
        <v>2208</v>
      </c>
      <c r="AA13" s="7">
        <v>45669</v>
      </c>
      <c r="AB13" s="6" t="s">
        <v>88</v>
      </c>
      <c r="AC13" s="6">
        <v>12</v>
      </c>
      <c r="AD13">
        <v>2951</v>
      </c>
      <c r="AE13" s="3" t="str">
        <f>VLOOKUP(AD13,'Formas de pagamentos'!$A$2:$B$7,2,0)</f>
        <v>Pix</v>
      </c>
      <c r="AF13" s="6" t="s">
        <v>48</v>
      </c>
      <c r="AG13" s="6" t="s">
        <v>50</v>
      </c>
      <c r="AH13" s="6"/>
      <c r="AI13" s="6"/>
      <c r="AJ13" s="6"/>
      <c r="AK13" s="8"/>
    </row>
    <row r="14" spans="1:37" x14ac:dyDescent="0.25">
      <c r="A14" s="16">
        <v>13</v>
      </c>
      <c r="B14" s="17" t="s">
        <v>188</v>
      </c>
      <c r="C14" s="17" t="s">
        <v>189</v>
      </c>
      <c r="D14" s="17" t="s">
        <v>190</v>
      </c>
      <c r="E14" s="18" t="s">
        <v>191</v>
      </c>
      <c r="F14" s="17" t="str" cm="1">
        <f t="array" aca="1" ref="F14" ca="1">INDEX(estados_cidades_bairros!$B$2:$E$2701,RANDBETWEEN(1,COUNTA(estados_cidades_bairros!$E$2:$E$2701)),1)</f>
        <v>Pará</v>
      </c>
      <c r="G14" s="17" t="str">
        <f ca="1">VLOOKUP(F14,estados_cidades_bairros!$B$2:$E$2701,2,0)</f>
        <v>PA</v>
      </c>
      <c r="H14" s="17" t="str" cm="1">
        <f t="array" aca="1" ref="H14" ca="1">INDEX(estados_cidades_bairros!$C$2:$E$2701,SUM(MATCH(G14,estados_cidades_bairros!$C:$C,0)+RANDBETWEEN(1,100)),2)</f>
        <v>Nogueira Alegre</v>
      </c>
      <c r="I14" s="17" t="str" cm="1">
        <f t="array" aca="1" ref="I14" ca="1">INDEX(estados_cidades_bairros!$D$2:$E$2701,SUM(MATCH(H14,estados_cidades_bairros!$D$2:$D$2701,0)+RANDBETWEEN(1,5)),2)</f>
        <v>Parque de Costa</v>
      </c>
      <c r="J14" s="28"/>
      <c r="K14" s="17">
        <v>26</v>
      </c>
      <c r="L14" s="17" t="s">
        <v>194</v>
      </c>
      <c r="M14" s="17" t="str" cm="1">
        <f t="array" aca="1" ref="M14" ca="1">INDEX(estados_cidades_bairros!$B$2:$E$2701,RANDBETWEEN(1,COUNTA(estados_cidades_bairros!$E$2:$E$2701)),1)</f>
        <v>Pará</v>
      </c>
      <c r="N14" s="17" t="str">
        <f ca="1">VLOOKUP(M14,estados_cidades_bairros!$B$2:$E$2701,2,0)</f>
        <v>PA</v>
      </c>
      <c r="O14" s="17" t="str" cm="1">
        <f t="array" aca="1" ref="O14" ca="1">INDEX(estados_cidades_bairros!$C$2:$E$2701,SUM(MATCH(N14,estados_cidades_bairros!$C:$C,0)+RANDBETWEEN(1,100)),2)</f>
        <v>Cavalcanti</v>
      </c>
      <c r="P14" s="17" t="str" cm="1">
        <f t="array" aca="1" ref="P14" ca="1">INDEX(estados_cidades_bairros!$D$2:$E$2701,SUM(MATCH(O14,estados_cidades_bairros!$D$2:$D$2701,0)+RANDBETWEEN(1,5)),2)</f>
        <v>Colônia de da Rocha</v>
      </c>
      <c r="Q14" s="26" t="s">
        <v>78</v>
      </c>
      <c r="R14" s="17">
        <v>4</v>
      </c>
      <c r="S14" s="3">
        <v>13</v>
      </c>
      <c r="T14" s="3">
        <v>13</v>
      </c>
      <c r="U14" s="3">
        <v>26</v>
      </c>
      <c r="V14">
        <v>32</v>
      </c>
      <c r="W14" s="3" t="str">
        <f>VLOOKUP(V14,produtos!$A$2:$E$49,2,0)</f>
        <v>Rack para TV 60 Polegadas</v>
      </c>
      <c r="X14" s="12">
        <f>VLOOKUP(V14,produtos!$A$2:$E$49,4,0)</f>
        <v>439</v>
      </c>
      <c r="Y14">
        <v>5</v>
      </c>
      <c r="Z14" s="12">
        <f t="shared" si="0"/>
        <v>2195</v>
      </c>
      <c r="AA14" s="4">
        <v>45668</v>
      </c>
      <c r="AB14" s="3" t="s">
        <v>64</v>
      </c>
      <c r="AC14" s="3">
        <v>13</v>
      </c>
      <c r="AD14">
        <v>1969</v>
      </c>
      <c r="AE14" s="3" t="str">
        <f>VLOOKUP(AD14,'Formas de pagamentos'!$A$2:$B$7,2,0)</f>
        <v>Cartão Crédito</v>
      </c>
      <c r="AF14" s="3" t="s">
        <v>48</v>
      </c>
      <c r="AG14" s="3" t="s">
        <v>50</v>
      </c>
      <c r="AH14" s="3"/>
      <c r="AI14" s="3"/>
      <c r="AJ14" s="3"/>
      <c r="AK14" s="5"/>
    </row>
    <row r="15" spans="1:37" x14ac:dyDescent="0.25">
      <c r="A15" s="19">
        <v>14</v>
      </c>
      <c r="B15" s="20" t="s">
        <v>197</v>
      </c>
      <c r="C15" s="20" t="s">
        <v>52</v>
      </c>
      <c r="D15" s="20" t="s">
        <v>198</v>
      </c>
      <c r="E15" s="21">
        <v>1156520630</v>
      </c>
      <c r="F15" s="17" t="str" cm="1">
        <f t="array" aca="1" ref="F15" ca="1">INDEX(estados_cidades_bairros!$B$2:$E$2701,RANDBETWEEN(1,COUNTA(estados_cidades_bairros!$E$2:$E$2701)),1)</f>
        <v>Acre</v>
      </c>
      <c r="G15" s="17" t="str">
        <f ca="1">VLOOKUP(F15,estados_cidades_bairros!$B$2:$E$2701,2,0)</f>
        <v>AC</v>
      </c>
      <c r="H15" s="17" t="str" cm="1">
        <f t="array" aca="1" ref="H15" ca="1">INDEX(estados_cidades_bairros!$C$2:$E$2701,SUM(MATCH(G15,estados_cidades_bairros!$C:$C,0)+RANDBETWEEN(1,100)),2)</f>
        <v>Cavalcanti</v>
      </c>
      <c r="I15" s="17" t="str" cm="1">
        <f t="array" aca="1" ref="I15" ca="1">INDEX(estados_cidades_bairros!$D$2:$E$2701,SUM(MATCH(H15,estados_cidades_bairros!$D$2:$D$2701,0)+RANDBETWEEN(1,5)),2)</f>
        <v>Vereda de Campos</v>
      </c>
      <c r="J15" s="28"/>
      <c r="K15" s="20">
        <v>46</v>
      </c>
      <c r="L15" s="20" t="s">
        <v>201</v>
      </c>
      <c r="M15" s="17" t="str" cm="1">
        <f t="array" aca="1" ref="M15" ca="1">INDEX(estados_cidades_bairros!$B$2:$E$2701,RANDBETWEEN(1,COUNTA(estados_cidades_bairros!$E$2:$E$2701)),1)</f>
        <v>Sergipe</v>
      </c>
      <c r="N15" s="17" t="str">
        <f ca="1">VLOOKUP(M15,estados_cidades_bairros!$B$2:$E$2701,2,0)</f>
        <v>SE</v>
      </c>
      <c r="O15" s="17" t="str" cm="1">
        <f t="array" aca="1" ref="O15" ca="1">INDEX(estados_cidades_bairros!$C$2:$E$2701,SUM(MATCH(N15,estados_cidades_bairros!$C:$C,0)+RANDBETWEEN(1,100)),2)</f>
        <v>Santos</v>
      </c>
      <c r="P15" s="17" t="str" cm="1">
        <f t="array" aca="1" ref="P15" ca="1">INDEX(estados_cidades_bairros!$D$2:$E$2701,SUM(MATCH(O15,estados_cidades_bairros!$D$2:$D$2701,0)+RANDBETWEEN(1,5)),2)</f>
        <v>Favela Peixoto</v>
      </c>
      <c r="Q15" s="38" t="s">
        <v>41</v>
      </c>
      <c r="R15" s="20">
        <v>5</v>
      </c>
      <c r="S15" s="6">
        <v>14</v>
      </c>
      <c r="T15" s="6">
        <v>14</v>
      </c>
      <c r="U15" s="6">
        <v>46</v>
      </c>
      <c r="V15">
        <v>23</v>
      </c>
      <c r="W15" s="3" t="str">
        <f>VLOOKUP(V15,produtos!$A$2:$E$49,2,0)</f>
        <v>Máquina de Lavar Brastemp 12Kg</v>
      </c>
      <c r="X15" s="12">
        <f>VLOOKUP(V15,produtos!$A$2:$E$49,4,0)</f>
        <v>1738</v>
      </c>
      <c r="Y15">
        <v>2</v>
      </c>
      <c r="Z15" s="12">
        <f t="shared" si="0"/>
        <v>3476</v>
      </c>
      <c r="AA15" s="7">
        <v>45714</v>
      </c>
      <c r="AB15" s="6" t="s">
        <v>64</v>
      </c>
      <c r="AC15" s="6">
        <v>14</v>
      </c>
      <c r="AD15">
        <v>6056</v>
      </c>
      <c r="AE15" s="3" t="str">
        <f>VLOOKUP(AD15,'Formas de pagamentos'!$A$2:$B$7,2,0)</f>
        <v>Cheque</v>
      </c>
      <c r="AF15" s="6" t="s">
        <v>89</v>
      </c>
      <c r="AG15" s="6" t="s">
        <v>50</v>
      </c>
      <c r="AH15" s="6"/>
      <c r="AI15" s="6"/>
      <c r="AJ15" s="6"/>
      <c r="AK15" s="8"/>
    </row>
    <row r="16" spans="1:37" x14ac:dyDescent="0.25">
      <c r="A16" s="16">
        <v>15</v>
      </c>
      <c r="B16" s="17" t="s">
        <v>90</v>
      </c>
      <c r="C16" s="17" t="s">
        <v>203</v>
      </c>
      <c r="D16" s="17" t="s">
        <v>204</v>
      </c>
      <c r="E16" s="18" t="s">
        <v>205</v>
      </c>
      <c r="F16" s="17" t="str" cm="1">
        <f t="array" aca="1" ref="F16" ca="1">INDEX(estados_cidades_bairros!$B$2:$E$2701,RANDBETWEEN(1,COUNTA(estados_cidades_bairros!$E$2:$E$2701)),1)</f>
        <v>Minas Gerais</v>
      </c>
      <c r="G16" s="17" t="str">
        <f ca="1">VLOOKUP(F16,estados_cidades_bairros!$B$2:$E$2701,2,0)</f>
        <v>MG</v>
      </c>
      <c r="H16" s="17" t="str" cm="1">
        <f t="array" aca="1" ref="H16" ca="1">INDEX(estados_cidades_bairros!$C$2:$E$2701,SUM(MATCH(G16,estados_cidades_bairros!$C:$C,0)+RANDBETWEEN(1,100)),2)</f>
        <v>Caldeira Verde</v>
      </c>
      <c r="I16" s="17" t="str" cm="1">
        <f t="array" aca="1" ref="I16" ca="1">INDEX(estados_cidades_bairros!$D$2:$E$2701,SUM(MATCH(H16,estados_cidades_bairros!$D$2:$D$2701,0)+RANDBETWEEN(1,5)),2)</f>
        <v>Condomínio da Mota</v>
      </c>
      <c r="J16" s="28"/>
      <c r="K16" s="17">
        <v>34</v>
      </c>
      <c r="L16" s="17" t="s">
        <v>208</v>
      </c>
      <c r="M16" s="17" t="str" cm="1">
        <f t="array" aca="1" ref="M16" ca="1">INDEX(estados_cidades_bairros!$B$2:$E$2701,RANDBETWEEN(1,COUNTA(estados_cidades_bairros!$E$2:$E$2701)),1)</f>
        <v>Amapá</v>
      </c>
      <c r="N16" s="17" t="str">
        <f ca="1">VLOOKUP(M16,estados_cidades_bairros!$B$2:$E$2701,2,0)</f>
        <v>AP</v>
      </c>
      <c r="O16" s="17" t="str" cm="1">
        <f t="array" aca="1" ref="O16" ca="1">INDEX(estados_cidades_bairros!$C$2:$E$2701,SUM(MATCH(N16,estados_cidades_bairros!$C:$C,0)+RANDBETWEEN(1,100)),2)</f>
        <v>Cardoso da Mata</v>
      </c>
      <c r="P16" s="17" t="str" cm="1">
        <f t="array" aca="1" ref="P16" ca="1">INDEX(estados_cidades_bairros!$D$2:$E$2701,SUM(MATCH(O16,estados_cidades_bairros!$D$2:$D$2701,0)+RANDBETWEEN(1,5)),2)</f>
        <v>Avenida da Costa</v>
      </c>
      <c r="Q16" s="26" t="s">
        <v>47</v>
      </c>
      <c r="R16" s="17">
        <v>5</v>
      </c>
      <c r="S16" s="3">
        <v>15</v>
      </c>
      <c r="T16" s="3">
        <v>15</v>
      </c>
      <c r="U16" s="3">
        <v>34</v>
      </c>
      <c r="V16">
        <v>33</v>
      </c>
      <c r="W16" s="3" t="str">
        <f>VLOOKUP(V16,produtos!$A$2:$E$49,2,0)</f>
        <v>Escrivaninha Office</v>
      </c>
      <c r="X16" s="12">
        <f>VLOOKUP(V16,produtos!$A$2:$E$49,4,0)</f>
        <v>2201</v>
      </c>
      <c r="Y16">
        <v>5</v>
      </c>
      <c r="Z16" s="12">
        <f t="shared" si="0"/>
        <v>11005</v>
      </c>
      <c r="AA16" s="4">
        <v>45665</v>
      </c>
      <c r="AB16" s="3" t="s">
        <v>115</v>
      </c>
      <c r="AC16" s="3">
        <v>15</v>
      </c>
      <c r="AD16">
        <v>6056</v>
      </c>
      <c r="AE16" s="3" t="str">
        <f>VLOOKUP(AD16,'Formas de pagamentos'!$A$2:$B$7,2,0)</f>
        <v>Cheque</v>
      </c>
      <c r="AF16" s="3" t="s">
        <v>89</v>
      </c>
      <c r="AG16" s="3" t="s">
        <v>50</v>
      </c>
      <c r="AH16" s="3">
        <v>150</v>
      </c>
      <c r="AI16" s="3">
        <v>150</v>
      </c>
      <c r="AJ16" s="3" t="s">
        <v>211</v>
      </c>
      <c r="AK16" s="5" t="s">
        <v>212</v>
      </c>
    </row>
    <row r="17" spans="1:37" x14ac:dyDescent="0.25">
      <c r="A17" s="19">
        <v>16</v>
      </c>
      <c r="B17" s="20" t="s">
        <v>213</v>
      </c>
      <c r="C17" s="20" t="s">
        <v>153</v>
      </c>
      <c r="D17" s="20" t="s">
        <v>214</v>
      </c>
      <c r="E17" s="21" t="s">
        <v>215</v>
      </c>
      <c r="F17" s="17" t="str" cm="1">
        <f t="array" aca="1" ref="F17" ca="1">INDEX(estados_cidades_bairros!$B$2:$E$2701,RANDBETWEEN(1,COUNTA(estados_cidades_bairros!$E$2:$E$2701)),1)</f>
        <v>Distrito Federal</v>
      </c>
      <c r="G17" s="17" t="str">
        <f ca="1">VLOOKUP(F17,estados_cidades_bairros!$B$2:$E$2701,2,0)</f>
        <v>DF</v>
      </c>
      <c r="H17" s="17" t="str" cm="1">
        <f t="array" aca="1" ref="H17" ca="1">INDEX(estados_cidades_bairros!$C$2:$E$2701,SUM(MATCH(G17,estados_cidades_bairros!$C:$C,0)+RANDBETWEEN(1,100)),2)</f>
        <v>Rezende Verde</v>
      </c>
      <c r="I17" s="17" t="str" cm="1">
        <f t="array" aca="1" ref="I17" ca="1">INDEX(estados_cidades_bairros!$D$2:$E$2701,SUM(MATCH(H17,estados_cidades_bairros!$D$2:$D$2701,0)+RANDBETWEEN(1,5)),2)</f>
        <v>Esplanada da Cruz</v>
      </c>
      <c r="J17" s="28"/>
      <c r="K17" s="20">
        <v>38</v>
      </c>
      <c r="L17" s="20" t="s">
        <v>218</v>
      </c>
      <c r="M17" s="17" t="str" cm="1">
        <f t="array" aca="1" ref="M17" ca="1">INDEX(estados_cidades_bairros!$B$2:$E$2701,RANDBETWEEN(1,COUNTA(estados_cidades_bairros!$E$2:$E$2701)),1)</f>
        <v>Sergipe</v>
      </c>
      <c r="N17" s="17" t="str">
        <f ca="1">VLOOKUP(M17,estados_cidades_bairros!$B$2:$E$2701,2,0)</f>
        <v>SE</v>
      </c>
      <c r="O17" s="17" t="str" cm="1">
        <f t="array" aca="1" ref="O17" ca="1">INDEX(estados_cidades_bairros!$C$2:$E$2701,SUM(MATCH(N17,estados_cidades_bairros!$C:$C,0)+RANDBETWEEN(1,100)),2)</f>
        <v>Freitas da Prata</v>
      </c>
      <c r="P17" s="17" t="str" cm="1">
        <f t="array" aca="1" ref="P17" ca="1">INDEX(estados_cidades_bairros!$D$2:$E$2701,SUM(MATCH(O17,estados_cidades_bairros!$D$2:$D$2701,0)+RANDBETWEEN(1,5)),2)</f>
        <v>Quadra de Caldeira</v>
      </c>
      <c r="Q17" s="38" t="s">
        <v>47</v>
      </c>
      <c r="R17" s="20">
        <v>3</v>
      </c>
      <c r="S17" s="6">
        <v>16</v>
      </c>
      <c r="T17" s="6">
        <v>16</v>
      </c>
      <c r="U17" s="6">
        <v>38</v>
      </c>
      <c r="V17">
        <v>3</v>
      </c>
      <c r="W17" s="3" t="str">
        <f>VLOOKUP(V17,produtos!$A$2:$E$49,2,0)</f>
        <v>Fone de Ouvido Bluetooth JBL</v>
      </c>
      <c r="X17" s="12">
        <f>VLOOKUP(V17,produtos!$A$2:$E$49,4,0)</f>
        <v>3531</v>
      </c>
      <c r="Y17">
        <v>3</v>
      </c>
      <c r="Z17" s="12">
        <f t="shared" si="0"/>
        <v>10593</v>
      </c>
      <c r="AA17" s="7">
        <v>45682</v>
      </c>
      <c r="AB17" s="6" t="s">
        <v>88</v>
      </c>
      <c r="AC17" s="6">
        <v>16</v>
      </c>
      <c r="AD17">
        <v>1969</v>
      </c>
      <c r="AE17" s="3" t="str">
        <f>VLOOKUP(AD17,'Formas de pagamentos'!$A$2:$B$7,2,0)</f>
        <v>Cartão Crédito</v>
      </c>
      <c r="AF17" s="6" t="s">
        <v>48</v>
      </c>
      <c r="AG17" s="6" t="s">
        <v>50</v>
      </c>
      <c r="AH17" s="6"/>
      <c r="AI17" s="6"/>
      <c r="AJ17" s="6"/>
      <c r="AK17" s="8"/>
    </row>
    <row r="18" spans="1:37" x14ac:dyDescent="0.25">
      <c r="A18" s="16">
        <v>17</v>
      </c>
      <c r="B18" s="17" t="s">
        <v>221</v>
      </c>
      <c r="C18" s="17" t="s">
        <v>186</v>
      </c>
      <c r="D18" s="17" t="s">
        <v>222</v>
      </c>
      <c r="E18" s="18" t="s">
        <v>223</v>
      </c>
      <c r="F18" s="17" t="str" cm="1">
        <f t="array" aca="1" ref="F18" ca="1">INDEX(estados_cidades_bairros!$B$2:$E$2701,RANDBETWEEN(1,COUNTA(estados_cidades_bairros!$E$2:$E$2701)),1)</f>
        <v>Pernambuco</v>
      </c>
      <c r="G18" s="17" t="str">
        <f ca="1">VLOOKUP(F18,estados_cidades_bairros!$B$2:$E$2701,2,0)</f>
        <v>PE</v>
      </c>
      <c r="H18" s="17" t="str" cm="1">
        <f t="array" aca="1" ref="H18" ca="1">INDEX(estados_cidades_bairros!$C$2:$E$2701,SUM(MATCH(G18,estados_cidades_bairros!$C:$C,0)+RANDBETWEEN(1,100)),2)</f>
        <v>Castro do Oeste</v>
      </c>
      <c r="I18" s="17" t="str" cm="1">
        <f t="array" aca="1" ref="I18" ca="1">INDEX(estados_cidades_bairros!$D$2:$E$2701,SUM(MATCH(H18,estados_cidades_bairros!$D$2:$D$2701,0)+RANDBETWEEN(1,5)),2)</f>
        <v>Alameda de Monteiro</v>
      </c>
      <c r="J18" s="28"/>
      <c r="K18" s="17">
        <v>50</v>
      </c>
      <c r="L18" s="17" t="s">
        <v>228</v>
      </c>
      <c r="M18" s="17" t="str" cm="1">
        <f t="array" aca="1" ref="M18" ca="1">INDEX(estados_cidades_bairros!$B$2:$E$2701,RANDBETWEEN(1,COUNTA(estados_cidades_bairros!$E$2:$E$2701)),1)</f>
        <v>Sergipe</v>
      </c>
      <c r="N18" s="17" t="str">
        <f ca="1">VLOOKUP(M18,estados_cidades_bairros!$B$2:$E$2701,2,0)</f>
        <v>SE</v>
      </c>
      <c r="O18" s="17" t="str" cm="1">
        <f t="array" aca="1" ref="O18" ca="1">INDEX(estados_cidades_bairros!$C$2:$E$2701,SUM(MATCH(N18,estados_cidades_bairros!$C:$C,0)+RANDBETWEEN(1,100)),2)</f>
        <v>Melo das Pedras</v>
      </c>
      <c r="P18" s="17" t="str" cm="1">
        <f t="array" aca="1" ref="P18" ca="1">INDEX(estados_cidades_bairros!$D$2:$E$2701,SUM(MATCH(O18,estados_cidades_bairros!$D$2:$D$2701,0)+RANDBETWEEN(1,5)),2)</f>
        <v>Praia da Rosa</v>
      </c>
      <c r="Q18" s="26" t="s">
        <v>41</v>
      </c>
      <c r="R18" s="17">
        <v>3</v>
      </c>
      <c r="S18" s="3">
        <v>17</v>
      </c>
      <c r="T18" s="3">
        <v>17</v>
      </c>
      <c r="U18" s="3">
        <v>50</v>
      </c>
      <c r="V18">
        <v>43</v>
      </c>
      <c r="W18" s="3" t="str">
        <f>VLOOKUP(V18,produtos!$A$2:$E$49,2,0)</f>
        <v>HD Externo 1TB Seagate</v>
      </c>
      <c r="X18" s="12">
        <f>VLOOKUP(V18,produtos!$A$2:$E$49,4,0)</f>
        <v>391</v>
      </c>
      <c r="Y18">
        <v>2</v>
      </c>
      <c r="Z18" s="12">
        <f t="shared" si="0"/>
        <v>782</v>
      </c>
      <c r="AA18" s="4">
        <v>45724</v>
      </c>
      <c r="AB18" s="3" t="s">
        <v>88</v>
      </c>
      <c r="AC18" s="3">
        <v>17</v>
      </c>
      <c r="AD18">
        <v>5950</v>
      </c>
      <c r="AE18" s="3" t="str">
        <f>VLOOKUP(AD18,'Formas de pagamentos'!$A$2:$B$7,2,0)</f>
        <v>Cartão Débito</v>
      </c>
      <c r="AF18" s="3" t="s">
        <v>48</v>
      </c>
      <c r="AG18" s="3" t="s">
        <v>50</v>
      </c>
      <c r="AH18" s="3"/>
      <c r="AI18" s="3"/>
      <c r="AJ18" s="3"/>
      <c r="AK18" s="5"/>
    </row>
    <row r="19" spans="1:37" x14ac:dyDescent="0.25">
      <c r="A19" s="19">
        <v>18</v>
      </c>
      <c r="B19" s="20" t="s">
        <v>231</v>
      </c>
      <c r="C19" s="20" t="s">
        <v>232</v>
      </c>
      <c r="D19" s="20" t="s">
        <v>233</v>
      </c>
      <c r="E19" s="21" t="s">
        <v>234</v>
      </c>
      <c r="F19" s="17" t="str" cm="1">
        <f t="array" aca="1" ref="F19" ca="1">INDEX(estados_cidades_bairros!$B$2:$E$2701,RANDBETWEEN(1,COUNTA(estados_cidades_bairros!$E$2:$E$2701)),1)</f>
        <v>Acre</v>
      </c>
      <c r="G19" s="17" t="str">
        <f ca="1">VLOOKUP(F19,estados_cidades_bairros!$B$2:$E$2701,2,0)</f>
        <v>AC</v>
      </c>
      <c r="H19" s="17" t="str" cm="1">
        <f t="array" aca="1" ref="H19" ca="1">INDEX(estados_cidades_bairros!$C$2:$E$2701,SUM(MATCH(G19,estados_cidades_bairros!$C:$C,0)+RANDBETWEEN(1,100)),2)</f>
        <v>Cavalcanti</v>
      </c>
      <c r="I19" s="17" t="str" cm="1">
        <f t="array" aca="1" ref="I19" ca="1">INDEX(estados_cidades_bairros!$D$2:$E$2701,SUM(MATCH(H19,estados_cidades_bairros!$D$2:$D$2701,0)+RANDBETWEEN(1,5)),2)</f>
        <v>Área Martins</v>
      </c>
      <c r="J19" s="28"/>
      <c r="K19" s="20">
        <v>3</v>
      </c>
      <c r="L19" s="20" t="s">
        <v>238</v>
      </c>
      <c r="M19" s="17" t="str" cm="1">
        <f t="array" aca="1" ref="M19" ca="1">INDEX(estados_cidades_bairros!$B$2:$E$2701,RANDBETWEEN(1,COUNTA(estados_cidades_bairros!$E$2:$E$2701)),1)</f>
        <v>Rio de Janeiro</v>
      </c>
      <c r="N19" s="17" t="str">
        <f ca="1">VLOOKUP(M19,estados_cidades_bairros!$B$2:$E$2701,2,0)</f>
        <v>RJ</v>
      </c>
      <c r="O19" s="17" t="str" cm="1">
        <f t="array" aca="1" ref="O19" ca="1">INDEX(estados_cidades_bairros!$C$2:$E$2701,SUM(MATCH(N19,estados_cidades_bairros!$C:$C,0)+RANDBETWEEN(1,100)),2)</f>
        <v>da Mata</v>
      </c>
      <c r="P19" s="17" t="str" cm="1">
        <f t="array" aca="1" ref="P19" ca="1">INDEX(estados_cidades_bairros!$D$2:$E$2701,SUM(MATCH(O19,estados_cidades_bairros!$D$2:$D$2701,0)+RANDBETWEEN(1,5)),2)</f>
        <v>Chácara de Farias</v>
      </c>
      <c r="Q19" s="38" t="s">
        <v>47</v>
      </c>
      <c r="R19" s="20">
        <v>5</v>
      </c>
      <c r="S19" s="6">
        <v>18</v>
      </c>
      <c r="T19" s="6">
        <v>18</v>
      </c>
      <c r="U19" s="6">
        <v>3</v>
      </c>
      <c r="V19">
        <v>34</v>
      </c>
      <c r="W19" s="3" t="str">
        <f>VLOOKUP(V19,produtos!$A$2:$E$49,2,0)</f>
        <v>Cadeira Gamer ThunderX3</v>
      </c>
      <c r="X19" s="12">
        <f>VLOOKUP(V19,produtos!$A$2:$E$49,4,0)</f>
        <v>2450</v>
      </c>
      <c r="Y19">
        <v>4</v>
      </c>
      <c r="Z19" s="12">
        <f t="shared" si="0"/>
        <v>9800</v>
      </c>
      <c r="AA19" s="7">
        <v>45723</v>
      </c>
      <c r="AB19" s="6" t="s">
        <v>64</v>
      </c>
      <c r="AC19" s="6">
        <v>18</v>
      </c>
      <c r="AD19">
        <v>5950</v>
      </c>
      <c r="AE19" s="3" t="str">
        <f>VLOOKUP(AD19,'Formas de pagamentos'!$A$2:$B$7,2,0)</f>
        <v>Cartão Débito</v>
      </c>
      <c r="AF19" s="6" t="s">
        <v>48</v>
      </c>
      <c r="AG19" s="6" t="s">
        <v>50</v>
      </c>
      <c r="AH19" s="6"/>
      <c r="AI19" s="6"/>
      <c r="AJ19" s="6"/>
      <c r="AK19" s="8"/>
    </row>
    <row r="20" spans="1:37" x14ac:dyDescent="0.25">
      <c r="A20" s="16">
        <v>19</v>
      </c>
      <c r="B20" s="17" t="s">
        <v>239</v>
      </c>
      <c r="C20" s="17" t="s">
        <v>240</v>
      </c>
      <c r="D20" s="17" t="s">
        <v>241</v>
      </c>
      <c r="E20" s="18">
        <v>7176996156</v>
      </c>
      <c r="F20" s="17" t="str" cm="1">
        <f t="array" aca="1" ref="F20" ca="1">INDEX(estados_cidades_bairros!$B$2:$E$2701,RANDBETWEEN(1,COUNTA(estados_cidades_bairros!$E$2:$E$2701)),1)</f>
        <v>Distrito Federal</v>
      </c>
      <c r="G20" s="17" t="str">
        <f ca="1">VLOOKUP(F20,estados_cidades_bairros!$B$2:$E$2701,2,0)</f>
        <v>DF</v>
      </c>
      <c r="H20" s="17" t="str" cm="1">
        <f t="array" aca="1" ref="H20" ca="1">INDEX(estados_cidades_bairros!$C$2:$E$2701,SUM(MATCH(G20,estados_cidades_bairros!$C:$C,0)+RANDBETWEEN(1,100)),2)</f>
        <v>Freitas</v>
      </c>
      <c r="I20" s="17" t="str" cm="1">
        <f t="array" aca="1" ref="I20" ca="1">INDEX(estados_cidades_bairros!$D$2:$E$2701,SUM(MATCH(H20,estados_cidades_bairros!$D$2:$D$2701,0)+RANDBETWEEN(1,5)),2)</f>
        <v>Vale de Campos</v>
      </c>
      <c r="J20" s="28"/>
      <c r="K20" s="17">
        <v>22</v>
      </c>
      <c r="L20" s="17" t="s">
        <v>244</v>
      </c>
      <c r="M20" s="17" t="str" cm="1">
        <f t="array" aca="1" ref="M20" ca="1">INDEX(estados_cidades_bairros!$B$2:$E$2701,RANDBETWEEN(1,COUNTA(estados_cidades_bairros!$E$2:$E$2701)),1)</f>
        <v>Mato Grosso do Sul</v>
      </c>
      <c r="N20" s="17" t="str">
        <f ca="1">VLOOKUP(M20,estados_cidades_bairros!$B$2:$E$2701,2,0)</f>
        <v>MS</v>
      </c>
      <c r="O20" s="17" t="str" cm="1">
        <f t="array" aca="1" ref="O20" ca="1">INDEX(estados_cidades_bairros!$C$2:$E$2701,SUM(MATCH(N20,estados_cidades_bairros!$C:$C,0)+RANDBETWEEN(1,100)),2)</f>
        <v>Jesus</v>
      </c>
      <c r="P20" s="17" t="str" cm="1">
        <f t="array" aca="1" ref="P20" ca="1">INDEX(estados_cidades_bairros!$D$2:$E$2701,SUM(MATCH(O20,estados_cidades_bairros!$D$2:$D$2701,0)+RANDBETWEEN(1,5)),2)</f>
        <v>Trevo Eloah Fernandes</v>
      </c>
      <c r="Q20" s="26" t="s">
        <v>78</v>
      </c>
      <c r="R20" s="17">
        <v>2</v>
      </c>
      <c r="S20" s="3">
        <v>19</v>
      </c>
      <c r="T20" s="3">
        <v>19</v>
      </c>
      <c r="U20" s="3">
        <v>22</v>
      </c>
      <c r="V20">
        <v>41</v>
      </c>
      <c r="W20" s="3" t="str">
        <f>VLOOKUP(V20,produtos!$A$2:$E$49,2,0)</f>
        <v>Impressora Multifuncional HP DeskJet</v>
      </c>
      <c r="X20" s="12">
        <f>VLOOKUP(V20,produtos!$A$2:$E$49,4,0)</f>
        <v>165</v>
      </c>
      <c r="Y20">
        <v>2</v>
      </c>
      <c r="Z20" s="12">
        <f t="shared" si="0"/>
        <v>330</v>
      </c>
      <c r="AA20" s="4">
        <v>45696</v>
      </c>
      <c r="AB20" s="3" t="s">
        <v>88</v>
      </c>
      <c r="AC20" s="3">
        <v>19</v>
      </c>
      <c r="AD20">
        <v>2471</v>
      </c>
      <c r="AE20" s="3" t="str">
        <f>VLOOKUP(AD20,'Formas de pagamentos'!$A$2:$B$7,2,0)</f>
        <v>Boleto</v>
      </c>
      <c r="AF20" s="3" t="s">
        <v>116</v>
      </c>
      <c r="AG20" s="3" t="s">
        <v>247</v>
      </c>
      <c r="AH20" s="3">
        <v>190</v>
      </c>
      <c r="AI20" s="3">
        <v>190</v>
      </c>
      <c r="AJ20" s="3" t="s">
        <v>211</v>
      </c>
      <c r="AK20" s="5" t="s">
        <v>212</v>
      </c>
    </row>
    <row r="21" spans="1:37" x14ac:dyDescent="0.25">
      <c r="A21" s="19">
        <v>20</v>
      </c>
      <c r="B21" s="20" t="s">
        <v>248</v>
      </c>
      <c r="C21" s="20" t="s">
        <v>249</v>
      </c>
      <c r="D21" s="20" t="s">
        <v>250</v>
      </c>
      <c r="E21" s="21" t="s">
        <v>251</v>
      </c>
      <c r="F21" s="17" t="str" cm="1">
        <f t="array" aca="1" ref="F21" ca="1">INDEX(estados_cidades_bairros!$B$2:$E$2701,RANDBETWEEN(1,COUNTA(estados_cidades_bairros!$E$2:$E$2701)),1)</f>
        <v>Rio de Janeiro</v>
      </c>
      <c r="G21" s="17" t="str">
        <f ca="1">VLOOKUP(F21,estados_cidades_bairros!$B$2:$E$2701,2,0)</f>
        <v>RJ</v>
      </c>
      <c r="H21" s="17" t="str" cm="1">
        <f t="array" aca="1" ref="H21" ca="1">INDEX(estados_cidades_bairros!$C$2:$E$2701,SUM(MATCH(G21,estados_cidades_bairros!$C:$C,0)+RANDBETWEEN(1,100)),2)</f>
        <v>Moura</v>
      </c>
      <c r="I21" s="17" t="str" cm="1">
        <f t="array" aca="1" ref="I21" ca="1">INDEX(estados_cidades_bairros!$D$2:$E$2701,SUM(MATCH(H21,estados_cidades_bairros!$D$2:$D$2701,0)+RANDBETWEEN(1,5)),2)</f>
        <v>Feira da Luz</v>
      </c>
      <c r="J21" s="28"/>
      <c r="K21" s="20">
        <v>43</v>
      </c>
      <c r="L21" s="20" t="s">
        <v>253</v>
      </c>
      <c r="M21" s="17" t="str" cm="1">
        <f t="array" aca="1" ref="M21" ca="1">INDEX(estados_cidades_bairros!$B$2:$E$2701,RANDBETWEEN(1,COUNTA(estados_cidades_bairros!$E$2:$E$2701)),1)</f>
        <v>Rio de Janeiro</v>
      </c>
      <c r="N21" s="17" t="str">
        <f ca="1">VLOOKUP(M21,estados_cidades_bairros!$B$2:$E$2701,2,0)</f>
        <v>RJ</v>
      </c>
      <c r="O21" s="17" t="str" cm="1">
        <f t="array" aca="1" ref="O21" ca="1">INDEX(estados_cidades_bairros!$C$2:$E$2701,SUM(MATCH(N21,estados_cidades_bairros!$C:$C,0)+RANDBETWEEN(1,100)),2)</f>
        <v>Martins</v>
      </c>
      <c r="P21" s="17" t="str" cm="1">
        <f t="array" aca="1" ref="P21" ca="1">INDEX(estados_cidades_bairros!$D$2:$E$2701,SUM(MATCH(O21,estados_cidades_bairros!$D$2:$D$2701,0)+RANDBETWEEN(1,5)),2)</f>
        <v>Feira Gustavo Pinto</v>
      </c>
      <c r="Q21" s="38" t="s">
        <v>47</v>
      </c>
      <c r="R21" s="20">
        <v>1</v>
      </c>
      <c r="S21" s="6">
        <v>20</v>
      </c>
      <c r="T21" s="6">
        <v>20</v>
      </c>
      <c r="U21" s="6">
        <v>43</v>
      </c>
      <c r="V21">
        <v>21</v>
      </c>
      <c r="W21" s="3" t="str">
        <f>VLOOKUP(V21,produtos!$A$2:$E$49,2,0)</f>
        <v>Micro-ondas Panasonic 32L</v>
      </c>
      <c r="X21" s="12">
        <f>VLOOKUP(V21,produtos!$A$2:$E$49,4,0)</f>
        <v>895</v>
      </c>
      <c r="Y21">
        <v>5</v>
      </c>
      <c r="Z21" s="12">
        <f t="shared" si="0"/>
        <v>4475</v>
      </c>
      <c r="AA21" s="7">
        <v>45715</v>
      </c>
      <c r="AB21" s="6" t="s">
        <v>115</v>
      </c>
      <c r="AC21" s="6">
        <v>20</v>
      </c>
      <c r="AD21">
        <v>7072</v>
      </c>
      <c r="AE21" s="3" t="str">
        <f>VLOOKUP(AD21,'Formas de pagamentos'!$A$2:$B$7,2,0)</f>
        <v>Dinheiro</v>
      </c>
      <c r="AF21" s="6" t="s">
        <v>116</v>
      </c>
      <c r="AG21" s="6" t="s">
        <v>50</v>
      </c>
      <c r="AH21" s="6"/>
      <c r="AI21" s="6"/>
      <c r="AJ21" s="6"/>
      <c r="AK21" s="8"/>
    </row>
    <row r="22" spans="1:37" x14ac:dyDescent="0.25">
      <c r="A22" s="16">
        <v>21</v>
      </c>
      <c r="B22" s="17" t="s">
        <v>256</v>
      </c>
      <c r="C22" s="17" t="s">
        <v>108</v>
      </c>
      <c r="D22" s="17" t="s">
        <v>257</v>
      </c>
      <c r="E22" s="18" t="s">
        <v>258</v>
      </c>
      <c r="F22" s="17" t="str" cm="1">
        <f t="array" aca="1" ref="F22" ca="1">INDEX(estados_cidades_bairros!$B$2:$E$2701,RANDBETWEEN(1,COUNTA(estados_cidades_bairros!$E$2:$E$2701)),1)</f>
        <v>Rio Grande do Norte</v>
      </c>
      <c r="G22" s="17" t="str">
        <f ca="1">VLOOKUP(F22,estados_cidades_bairros!$B$2:$E$2701,2,0)</f>
        <v>RN</v>
      </c>
      <c r="H22" s="17" t="str" cm="1">
        <f t="array" aca="1" ref="H22" ca="1">INDEX(estados_cidades_bairros!$C$2:$E$2701,SUM(MATCH(G22,estados_cidades_bairros!$C:$C,0)+RANDBETWEEN(1,100)),2)</f>
        <v>Fogaça</v>
      </c>
      <c r="I22" s="17" t="str" cm="1">
        <f t="array" aca="1" ref="I22" ca="1">INDEX(estados_cidades_bairros!$D$2:$E$2701,SUM(MATCH(H22,estados_cidades_bairros!$D$2:$D$2701,0)+RANDBETWEEN(1,5)),2)</f>
        <v>Recanto de da Rocha</v>
      </c>
      <c r="J22" s="28"/>
      <c r="K22" s="17">
        <v>23</v>
      </c>
      <c r="L22" s="17" t="s">
        <v>259</v>
      </c>
      <c r="M22" s="17" t="str" cm="1">
        <f t="array" aca="1" ref="M22" ca="1">INDEX(estados_cidades_bairros!$B$2:$E$2701,RANDBETWEEN(1,COUNTA(estados_cidades_bairros!$E$2:$E$2701)),1)</f>
        <v>Distrito Federal</v>
      </c>
      <c r="N22" s="17" t="str">
        <f ca="1">VLOOKUP(M22,estados_cidades_bairros!$B$2:$E$2701,2,0)</f>
        <v>DF</v>
      </c>
      <c r="O22" s="17" t="str" cm="1">
        <f t="array" aca="1" ref="O22" ca="1">INDEX(estados_cidades_bairros!$C$2:$E$2701,SUM(MATCH(N22,estados_cidades_bairros!$C:$C,0)+RANDBETWEEN(1,100)),2)</f>
        <v>da Rocha de Goiás</v>
      </c>
      <c r="P22" s="17" t="str" cm="1">
        <f t="array" aca="1" ref="P22" ca="1">INDEX(estados_cidades_bairros!$D$2:$E$2701,SUM(MATCH(O22,estados_cidades_bairros!$D$2:$D$2701,0)+RANDBETWEEN(1,5)),2)</f>
        <v>Fazenda de Costela</v>
      </c>
      <c r="Q22" s="26" t="s">
        <v>47</v>
      </c>
      <c r="R22" s="17">
        <v>5</v>
      </c>
      <c r="S22" s="3">
        <v>21</v>
      </c>
      <c r="T22" s="3">
        <v>21</v>
      </c>
      <c r="U22" s="3">
        <v>23</v>
      </c>
      <c r="V22">
        <v>10</v>
      </c>
      <c r="W22" s="3" t="str">
        <f>VLOOKUP(V22,produtos!$A$2:$E$49,2,0)</f>
        <v>TV Samsung 50'' 4K QLED</v>
      </c>
      <c r="X22" s="12">
        <f>VLOOKUP(V22,produtos!$A$2:$E$49,4,0)</f>
        <v>497</v>
      </c>
      <c r="Y22">
        <v>4</v>
      </c>
      <c r="Z22" s="12">
        <f t="shared" si="0"/>
        <v>1988</v>
      </c>
      <c r="AA22" s="4">
        <v>45701</v>
      </c>
      <c r="AB22" s="3" t="s">
        <v>115</v>
      </c>
      <c r="AC22" s="3">
        <v>21</v>
      </c>
      <c r="AD22">
        <v>7072</v>
      </c>
      <c r="AE22" s="3" t="str">
        <f>VLOOKUP(AD22,'Formas de pagamentos'!$A$2:$B$7,2,0)</f>
        <v>Dinheiro</v>
      </c>
      <c r="AF22" s="3" t="s">
        <v>116</v>
      </c>
      <c r="AG22" s="3" t="s">
        <v>50</v>
      </c>
      <c r="AH22" s="3">
        <v>210</v>
      </c>
      <c r="AI22" s="3">
        <v>210</v>
      </c>
      <c r="AJ22" s="3" t="s">
        <v>262</v>
      </c>
      <c r="AK22" s="5" t="s">
        <v>132</v>
      </c>
    </row>
    <row r="23" spans="1:37" x14ac:dyDescent="0.25">
      <c r="A23" s="19">
        <v>22</v>
      </c>
      <c r="B23" s="20" t="s">
        <v>263</v>
      </c>
      <c r="C23" s="20" t="s">
        <v>91</v>
      </c>
      <c r="D23" s="20" t="s">
        <v>264</v>
      </c>
      <c r="E23" s="21" t="s">
        <v>265</v>
      </c>
      <c r="F23" s="17" t="str" cm="1">
        <f t="array" aca="1" ref="F23" ca="1">INDEX(estados_cidades_bairros!$B$2:$E$2701,RANDBETWEEN(1,COUNTA(estados_cidades_bairros!$E$2:$E$2701)),1)</f>
        <v>Espírito Santo</v>
      </c>
      <c r="G23" s="17" t="str">
        <f ca="1">VLOOKUP(F23,estados_cidades_bairros!$B$2:$E$2701,2,0)</f>
        <v>ES</v>
      </c>
      <c r="H23" s="17" t="str" cm="1">
        <f t="array" aca="1" ref="H23" ca="1">INDEX(estados_cidades_bairros!$C$2:$E$2701,SUM(MATCH(G23,estados_cidades_bairros!$C:$C,0)+RANDBETWEEN(1,100)),2)</f>
        <v>Cavalcanti Grande</v>
      </c>
      <c r="I23" s="17" t="str" cm="1">
        <f t="array" aca="1" ref="I23" ca="1">INDEX(estados_cidades_bairros!$D$2:$E$2701,SUM(MATCH(H23,estados_cidades_bairros!$D$2:$D$2701,0)+RANDBETWEEN(1,5)),2)</f>
        <v>Vale Pires</v>
      </c>
      <c r="J23" s="28"/>
      <c r="K23" s="20">
        <v>36</v>
      </c>
      <c r="L23" s="20" t="s">
        <v>270</v>
      </c>
      <c r="M23" s="17" t="str" cm="1">
        <f t="array" aca="1" ref="M23" ca="1">INDEX(estados_cidades_bairros!$B$2:$E$2701,RANDBETWEEN(1,COUNTA(estados_cidades_bairros!$E$2:$E$2701)),1)</f>
        <v>São Paulo</v>
      </c>
      <c r="N23" s="17" t="str">
        <f ca="1">VLOOKUP(M23,estados_cidades_bairros!$B$2:$E$2701,2,0)</f>
        <v>SP</v>
      </c>
      <c r="O23" s="17" t="str" cm="1">
        <f t="array" aca="1" ref="O23" ca="1">INDEX(estados_cidades_bairros!$C$2:$E$2701,SUM(MATCH(N23,estados_cidades_bairros!$C:$C,0)+RANDBETWEEN(1,100)),2)</f>
        <v>Pinto</v>
      </c>
      <c r="P23" s="17" t="str" cm="1">
        <f t="array" aca="1" ref="P23" ca="1">INDEX(estados_cidades_bairros!$D$2:$E$2701,SUM(MATCH(O23,estados_cidades_bairros!$D$2:$D$2701,0)+RANDBETWEEN(1,5)),2)</f>
        <v>Travessa de Campos</v>
      </c>
      <c r="Q23" s="38" t="s">
        <v>78</v>
      </c>
      <c r="R23" s="20">
        <v>5</v>
      </c>
      <c r="S23" s="6">
        <v>22</v>
      </c>
      <c r="T23" s="6">
        <v>22</v>
      </c>
      <c r="U23" s="6">
        <v>36</v>
      </c>
      <c r="V23">
        <v>35</v>
      </c>
      <c r="W23" s="3" t="str">
        <f>VLOOKUP(V23,produtos!$A$2:$E$49,2,0)</f>
        <v>Cômoda 5 Gavetas</v>
      </c>
      <c r="X23" s="12">
        <f>VLOOKUP(V23,produtos!$A$2:$E$49,4,0)</f>
        <v>3975</v>
      </c>
      <c r="Y23">
        <v>3</v>
      </c>
      <c r="Z23" s="12">
        <f t="shared" si="0"/>
        <v>11925</v>
      </c>
      <c r="AA23" s="7">
        <v>45690</v>
      </c>
      <c r="AB23" s="6" t="s">
        <v>48</v>
      </c>
      <c r="AC23" s="6">
        <v>22</v>
      </c>
      <c r="AD23">
        <v>5950</v>
      </c>
      <c r="AE23" s="3" t="str">
        <f>VLOOKUP(AD23,'Formas de pagamentos'!$A$2:$B$7,2,0)</f>
        <v>Cartão Débito</v>
      </c>
      <c r="AF23" s="6" t="s">
        <v>116</v>
      </c>
      <c r="AG23" s="6" t="s">
        <v>50</v>
      </c>
      <c r="AH23" s="6"/>
      <c r="AI23" s="6"/>
      <c r="AJ23" s="6"/>
      <c r="AK23" s="8"/>
    </row>
    <row r="24" spans="1:37" x14ac:dyDescent="0.25">
      <c r="A24" s="16">
        <v>23</v>
      </c>
      <c r="B24" s="17" t="s">
        <v>102</v>
      </c>
      <c r="C24" s="17" t="s">
        <v>273</v>
      </c>
      <c r="D24" s="17" t="s">
        <v>274</v>
      </c>
      <c r="E24" s="18" t="s">
        <v>275</v>
      </c>
      <c r="F24" s="17" t="str" cm="1">
        <f t="array" aca="1" ref="F24" ca="1">INDEX(estados_cidades_bairros!$B$2:$E$2701,RANDBETWEEN(1,COUNTA(estados_cidades_bairros!$E$2:$E$2701)),1)</f>
        <v>Tocantins</v>
      </c>
      <c r="G24" s="17" t="str">
        <f ca="1">VLOOKUP(F24,estados_cidades_bairros!$B$2:$E$2701,2,0)</f>
        <v>TO</v>
      </c>
      <c r="H24" s="17" t="str" cm="1">
        <f t="array" aca="1" ref="H24" ca="1">INDEX(estados_cidades_bairros!$C$2:$E$2701,SUM(MATCH(G24,estados_cidades_bairros!$C:$C,0)+RANDBETWEEN(1,100)),2)</f>
        <v>Cardoso</v>
      </c>
      <c r="I24" s="17" t="str" cm="1">
        <f t="array" aca="1" ref="I24" ca="1">INDEX(estados_cidades_bairros!$D$2:$E$2701,SUM(MATCH(H24,estados_cidades_bairros!$D$2:$D$2701,0)+RANDBETWEEN(1,5)),2)</f>
        <v>Vereda Teixeira</v>
      </c>
      <c r="J24" s="28"/>
      <c r="K24" s="17">
        <v>17</v>
      </c>
      <c r="L24" s="17" t="s">
        <v>278</v>
      </c>
      <c r="M24" s="17" t="str" cm="1">
        <f t="array" aca="1" ref="M24" ca="1">INDEX(estados_cidades_bairros!$B$2:$E$2701,RANDBETWEEN(1,COUNTA(estados_cidades_bairros!$E$2:$E$2701)),1)</f>
        <v>Rondônia</v>
      </c>
      <c r="N24" s="17" t="str">
        <f ca="1">VLOOKUP(M24,estados_cidades_bairros!$B$2:$E$2701,2,0)</f>
        <v>RO</v>
      </c>
      <c r="O24" s="17" t="str" cm="1">
        <f t="array" aca="1" ref="O24" ca="1">INDEX(estados_cidades_bairros!$C$2:$E$2701,SUM(MATCH(N24,estados_cidades_bairros!$C:$C,0)+RANDBETWEEN(1,100)),2)</f>
        <v>Cardoso Paulista</v>
      </c>
      <c r="P24" s="17" t="str" cm="1">
        <f t="array" aca="1" ref="P24" ca="1">INDEX(estados_cidades_bairros!$D$2:$E$2701,SUM(MATCH(O24,estados_cidades_bairros!$D$2:$D$2701,0)+RANDBETWEEN(1,5)),2)</f>
        <v>Travessa Rafael Nascimento</v>
      </c>
      <c r="Q24" s="26" t="s">
        <v>47</v>
      </c>
      <c r="R24" s="17">
        <v>5</v>
      </c>
      <c r="S24" s="3">
        <v>23</v>
      </c>
      <c r="T24" s="3">
        <v>23</v>
      </c>
      <c r="U24" s="3">
        <v>17</v>
      </c>
      <c r="V24">
        <v>9</v>
      </c>
      <c r="W24" s="3" t="str">
        <f>VLOOKUP(V24,produtos!$A$2:$E$49,2,0)</f>
        <v>TV LG 55'' 4K OLED</v>
      </c>
      <c r="X24" s="12">
        <f>VLOOKUP(V24,produtos!$A$2:$E$49,4,0)</f>
        <v>4023</v>
      </c>
      <c r="Y24">
        <v>1</v>
      </c>
      <c r="Z24" s="12">
        <f t="shared" si="0"/>
        <v>4023</v>
      </c>
      <c r="AA24" s="4">
        <v>45680</v>
      </c>
      <c r="AB24" s="3" t="s">
        <v>88</v>
      </c>
      <c r="AC24" s="3">
        <v>23</v>
      </c>
      <c r="AD24">
        <v>2471</v>
      </c>
      <c r="AE24" s="3" t="str">
        <f>VLOOKUP(AD24,'Formas de pagamentos'!$A$2:$B$7,2,0)</f>
        <v>Boleto</v>
      </c>
      <c r="AF24" s="3" t="s">
        <v>116</v>
      </c>
      <c r="AG24" s="3" t="s">
        <v>50</v>
      </c>
      <c r="AH24" s="3"/>
      <c r="AI24" s="3"/>
      <c r="AJ24" s="3"/>
      <c r="AK24" s="5"/>
    </row>
    <row r="25" spans="1:37" x14ac:dyDescent="0.25">
      <c r="A25" s="19">
        <v>24</v>
      </c>
      <c r="B25" s="20" t="s">
        <v>281</v>
      </c>
      <c r="C25" s="20" t="s">
        <v>282</v>
      </c>
      <c r="D25" s="20" t="s">
        <v>283</v>
      </c>
      <c r="E25" s="21" t="s">
        <v>284</v>
      </c>
      <c r="F25" s="17" t="str" cm="1">
        <f t="array" aca="1" ref="F25" ca="1">INDEX(estados_cidades_bairros!$B$2:$E$2701,RANDBETWEEN(1,COUNTA(estados_cidades_bairros!$E$2:$E$2701)),1)</f>
        <v>Paraná</v>
      </c>
      <c r="G25" s="17" t="str">
        <f ca="1">VLOOKUP(F25,estados_cidades_bairros!$B$2:$E$2701,2,0)</f>
        <v>PR</v>
      </c>
      <c r="H25" s="17" t="str" cm="1">
        <f t="array" aca="1" ref="H25" ca="1">INDEX(estados_cidades_bairros!$C$2:$E$2701,SUM(MATCH(G25,estados_cidades_bairros!$C:$C,0)+RANDBETWEEN(1,100)),2)</f>
        <v>Rezende dos Dourados</v>
      </c>
      <c r="I25" s="17" t="str" cm="1">
        <f t="array" aca="1" ref="I25" ca="1">INDEX(estados_cidades_bairros!$D$2:$E$2701,SUM(MATCH(H25,estados_cidades_bairros!$D$2:$D$2701,0)+RANDBETWEEN(1,5)),2)</f>
        <v>Esplanada Enrico Gomes</v>
      </c>
      <c r="J25" s="28"/>
      <c r="K25" s="20">
        <v>39</v>
      </c>
      <c r="L25" s="20" t="s">
        <v>287</v>
      </c>
      <c r="M25" s="17" t="str" cm="1">
        <f t="array" aca="1" ref="M25" ca="1">INDEX(estados_cidades_bairros!$B$2:$E$2701,RANDBETWEEN(1,COUNTA(estados_cidades_bairros!$E$2:$E$2701)),1)</f>
        <v>Paraná</v>
      </c>
      <c r="N25" s="17" t="str">
        <f ca="1">VLOOKUP(M25,estados_cidades_bairros!$B$2:$E$2701,2,0)</f>
        <v>PR</v>
      </c>
      <c r="O25" s="17" t="str" cm="1">
        <f t="array" aca="1" ref="O25" ca="1">INDEX(estados_cidades_bairros!$C$2:$E$2701,SUM(MATCH(N25,estados_cidades_bairros!$C:$C,0)+RANDBETWEEN(1,100)),2)</f>
        <v>Azevedo</v>
      </c>
      <c r="P25" s="17" t="str" cm="1">
        <f t="array" aca="1" ref="P25" ca="1">INDEX(estados_cidades_bairros!$D$2:$E$2701,SUM(MATCH(O25,estados_cidades_bairros!$D$2:$D$2701,0)+RANDBETWEEN(1,5)),2)</f>
        <v>Conjunto Diogo Alves</v>
      </c>
      <c r="Q25" s="38" t="s">
        <v>47</v>
      </c>
      <c r="R25" s="20">
        <v>2</v>
      </c>
      <c r="S25" s="6">
        <v>24</v>
      </c>
      <c r="T25" s="6">
        <v>24</v>
      </c>
      <c r="U25" s="6">
        <v>39</v>
      </c>
      <c r="V25">
        <v>16</v>
      </c>
      <c r="W25" s="3" t="str">
        <f>VLOOKUP(V25,produtos!$A$2:$E$49,2,0)</f>
        <v>Geladeira Brastemp Frost Free 375L</v>
      </c>
      <c r="X25" s="12">
        <f>VLOOKUP(V25,produtos!$A$2:$E$49,4,0)</f>
        <v>2523</v>
      </c>
      <c r="Y25">
        <v>1</v>
      </c>
      <c r="Z25" s="12">
        <f t="shared" si="0"/>
        <v>2523</v>
      </c>
      <c r="AA25" s="7">
        <v>45696</v>
      </c>
      <c r="AB25" s="6" t="s">
        <v>48</v>
      </c>
      <c r="AC25" s="6">
        <v>24</v>
      </c>
      <c r="AD25">
        <v>1969</v>
      </c>
      <c r="AE25" s="3" t="str">
        <f>VLOOKUP(AD25,'Formas de pagamentos'!$A$2:$B$7,2,0)</f>
        <v>Cartão Crédito</v>
      </c>
      <c r="AF25" s="6" t="s">
        <v>48</v>
      </c>
      <c r="AG25" s="6" t="s">
        <v>50</v>
      </c>
      <c r="AH25" s="6"/>
      <c r="AI25" s="6"/>
      <c r="AJ25" s="6"/>
      <c r="AK25" s="8"/>
    </row>
    <row r="26" spans="1:37" x14ac:dyDescent="0.25">
      <c r="A26" s="16">
        <v>25</v>
      </c>
      <c r="B26" s="17" t="s">
        <v>221</v>
      </c>
      <c r="C26" s="17" t="s">
        <v>289</v>
      </c>
      <c r="D26" s="17" t="s">
        <v>290</v>
      </c>
      <c r="E26" s="18" t="s">
        <v>291</v>
      </c>
      <c r="F26" s="17" t="str" cm="1">
        <f t="array" aca="1" ref="F26" ca="1">INDEX(estados_cidades_bairros!$B$2:$E$2701,RANDBETWEEN(1,COUNTA(estados_cidades_bairros!$E$2:$E$2701)),1)</f>
        <v>Minas Gerais</v>
      </c>
      <c r="G26" s="17" t="str">
        <f ca="1">VLOOKUP(F26,estados_cidades_bairros!$B$2:$E$2701,2,0)</f>
        <v>MG</v>
      </c>
      <c r="H26" s="17" t="str" cm="1">
        <f t="array" aca="1" ref="H26" ca="1">INDEX(estados_cidades_bairros!$C$2:$E$2701,SUM(MATCH(G26,estados_cidades_bairros!$C:$C,0)+RANDBETWEEN(1,100)),2)</f>
        <v>da Rocha</v>
      </c>
      <c r="I26" s="17" t="str" cm="1">
        <f t="array" aca="1" ref="I26" ca="1">INDEX(estados_cidades_bairros!$D$2:$E$2701,SUM(MATCH(H26,estados_cidades_bairros!$D$2:$D$2701,0)+RANDBETWEEN(1,5)),2)</f>
        <v>Chácara da Rocha</v>
      </c>
      <c r="J26" s="28"/>
      <c r="K26" s="17">
        <v>17</v>
      </c>
      <c r="L26" s="17" t="s">
        <v>294</v>
      </c>
      <c r="M26" s="17" t="str" cm="1">
        <f t="array" aca="1" ref="M26" ca="1">INDEX(estados_cidades_bairros!$B$2:$E$2701,RANDBETWEEN(1,COUNTA(estados_cidades_bairros!$E$2:$E$2701)),1)</f>
        <v>Bahia</v>
      </c>
      <c r="N26" s="17" t="str">
        <f ca="1">VLOOKUP(M26,estados_cidades_bairros!$B$2:$E$2701,2,0)</f>
        <v>BA</v>
      </c>
      <c r="O26" s="17" t="str" cm="1">
        <f t="array" aca="1" ref="O26" ca="1">INDEX(estados_cidades_bairros!$C$2:$E$2701,SUM(MATCH(N26,estados_cidades_bairros!$C:$C,0)+RANDBETWEEN(1,100)),2)</f>
        <v>Araújo das Pedras</v>
      </c>
      <c r="P26" s="17" t="str" cm="1">
        <f t="array" aca="1" ref="P26" ca="1">INDEX(estados_cidades_bairros!$D$2:$E$2701,SUM(MATCH(O26,estados_cidades_bairros!$D$2:$D$2701,0)+RANDBETWEEN(1,5)),2)</f>
        <v>Parque da Conceição</v>
      </c>
      <c r="Q26" s="26" t="s">
        <v>47</v>
      </c>
      <c r="R26" s="17">
        <v>5</v>
      </c>
      <c r="S26" s="3">
        <v>25</v>
      </c>
      <c r="T26" s="3">
        <v>25</v>
      </c>
      <c r="U26" s="3">
        <v>17</v>
      </c>
      <c r="V26">
        <v>27</v>
      </c>
      <c r="W26" s="3" t="str">
        <f>VLOOKUP(V26,produtos!$A$2:$E$49,2,0)</f>
        <v>Ar-condicionado Inverter Samsung 12000 BTUs</v>
      </c>
      <c r="X26" s="12">
        <f>VLOOKUP(V26,produtos!$A$2:$E$49,4,0)</f>
        <v>1313</v>
      </c>
      <c r="Y26">
        <v>1</v>
      </c>
      <c r="Z26" s="12">
        <f t="shared" si="0"/>
        <v>1313</v>
      </c>
      <c r="AA26" s="4">
        <v>45696</v>
      </c>
      <c r="AB26" s="3" t="s">
        <v>88</v>
      </c>
      <c r="AC26" s="3">
        <v>25</v>
      </c>
      <c r="AD26">
        <v>2951</v>
      </c>
      <c r="AE26" s="3" t="str">
        <f>VLOOKUP(AD26,'Formas de pagamentos'!$A$2:$B$7,2,0)</f>
        <v>Pix</v>
      </c>
      <c r="AF26" s="3" t="s">
        <v>116</v>
      </c>
      <c r="AG26" s="3" t="s">
        <v>50</v>
      </c>
      <c r="AH26" s="3">
        <v>250</v>
      </c>
      <c r="AI26" s="3">
        <v>250</v>
      </c>
      <c r="AJ26" s="3" t="s">
        <v>262</v>
      </c>
      <c r="AK26" s="5" t="s">
        <v>212</v>
      </c>
    </row>
    <row r="27" spans="1:37" x14ac:dyDescent="0.25">
      <c r="A27" s="19">
        <v>26</v>
      </c>
      <c r="B27" s="20" t="s">
        <v>297</v>
      </c>
      <c r="C27" s="20" t="s">
        <v>113</v>
      </c>
      <c r="D27" s="20" t="s">
        <v>298</v>
      </c>
      <c r="E27" s="21" t="s">
        <v>299</v>
      </c>
      <c r="F27" s="17" t="str" cm="1">
        <f t="array" aca="1" ref="F27" ca="1">INDEX(estados_cidades_bairros!$B$2:$E$2701,RANDBETWEEN(1,COUNTA(estados_cidades_bairros!$E$2:$E$2701)),1)</f>
        <v>Santa Catarina</v>
      </c>
      <c r="G27" s="17" t="str">
        <f ca="1">VLOOKUP(F27,estados_cidades_bairros!$B$2:$E$2701,2,0)</f>
        <v>SC</v>
      </c>
      <c r="H27" s="17" t="str" cm="1">
        <f t="array" aca="1" ref="H27" ca="1">INDEX(estados_cidades_bairros!$C$2:$E$2701,SUM(MATCH(G27,estados_cidades_bairros!$C:$C,0)+RANDBETWEEN(1,100)),2)</f>
        <v>da Mata</v>
      </c>
      <c r="I27" s="17" t="str" cm="1">
        <f t="array" aca="1" ref="I27" ca="1">INDEX(estados_cidades_bairros!$D$2:$E$2701,SUM(MATCH(H27,estados_cidades_bairros!$D$2:$D$2701,0)+RANDBETWEEN(1,5)),2)</f>
        <v>Chácara de Farias</v>
      </c>
      <c r="J27" s="28"/>
      <c r="K27" s="20">
        <v>46</v>
      </c>
      <c r="L27" s="20" t="s">
        <v>301</v>
      </c>
      <c r="M27" s="17" t="str" cm="1">
        <f t="array" aca="1" ref="M27" ca="1">INDEX(estados_cidades_bairros!$B$2:$E$2701,RANDBETWEEN(1,COUNTA(estados_cidades_bairros!$E$2:$E$2701)),1)</f>
        <v>Rio Grande do Sul</v>
      </c>
      <c r="N27" s="17" t="str">
        <f ca="1">VLOOKUP(M27,estados_cidades_bairros!$B$2:$E$2701,2,0)</f>
        <v>RS</v>
      </c>
      <c r="O27" s="17" t="str" cm="1">
        <f t="array" aca="1" ref="O27" ca="1">INDEX(estados_cidades_bairros!$C$2:$E$2701,SUM(MATCH(N27,estados_cidades_bairros!$C:$C,0)+RANDBETWEEN(1,100)),2)</f>
        <v>Cardoso</v>
      </c>
      <c r="P27" s="17" t="str" cm="1">
        <f t="array" aca="1" ref="P27" ca="1">INDEX(estados_cidades_bairros!$D$2:$E$2701,SUM(MATCH(O27,estados_cidades_bairros!$D$2:$D$2701,0)+RANDBETWEEN(1,5)),2)</f>
        <v>Parque Rocha</v>
      </c>
      <c r="Q27" s="38" t="s">
        <v>41</v>
      </c>
      <c r="R27" s="20">
        <v>2</v>
      </c>
      <c r="S27" s="6">
        <v>26</v>
      </c>
      <c r="T27" s="6">
        <v>26</v>
      </c>
      <c r="U27" s="6">
        <v>46</v>
      </c>
      <c r="V27">
        <v>45</v>
      </c>
      <c r="W27" s="3" t="str">
        <f>VLOOKUP(V27,produtos!$A$2:$E$49,2,0)</f>
        <v>Churrasqueira Elétrica Mondial</v>
      </c>
      <c r="X27" s="12">
        <f>VLOOKUP(V27,produtos!$A$2:$E$49,4,0)</f>
        <v>3339</v>
      </c>
      <c r="Y27">
        <v>5</v>
      </c>
      <c r="Z27" s="12">
        <f t="shared" si="0"/>
        <v>16695</v>
      </c>
      <c r="AA27" s="7">
        <v>45669</v>
      </c>
      <c r="AB27" s="6" t="s">
        <v>115</v>
      </c>
      <c r="AC27" s="6">
        <v>26</v>
      </c>
      <c r="AD27">
        <v>2471</v>
      </c>
      <c r="AE27" s="3" t="str">
        <f>VLOOKUP(AD27,'Formas de pagamentos'!$A$2:$B$7,2,0)</f>
        <v>Boleto</v>
      </c>
      <c r="AF27" s="6" t="s">
        <v>89</v>
      </c>
      <c r="AG27" s="6" t="s">
        <v>50</v>
      </c>
      <c r="AH27" s="6"/>
      <c r="AI27" s="6"/>
      <c r="AJ27" s="6"/>
      <c r="AK27" s="8"/>
    </row>
    <row r="28" spans="1:37" x14ac:dyDescent="0.25">
      <c r="A28" s="16">
        <v>27</v>
      </c>
      <c r="B28" s="17" t="s">
        <v>304</v>
      </c>
      <c r="C28" s="17" t="s">
        <v>249</v>
      </c>
      <c r="D28" s="17" t="s">
        <v>305</v>
      </c>
      <c r="E28" s="18" t="s">
        <v>306</v>
      </c>
      <c r="F28" s="17" t="str" cm="1">
        <f t="array" aca="1" ref="F28" ca="1">INDEX(estados_cidades_bairros!$B$2:$E$2701,RANDBETWEEN(1,COUNTA(estados_cidades_bairros!$E$2:$E$2701)),1)</f>
        <v>Rio Grande do Norte</v>
      </c>
      <c r="G28" s="17" t="str">
        <f ca="1">VLOOKUP(F28,estados_cidades_bairros!$B$2:$E$2701,2,0)</f>
        <v>RN</v>
      </c>
      <c r="H28" s="17" t="str" cm="1">
        <f t="array" aca="1" ref="H28" ca="1">INDEX(estados_cidades_bairros!$C$2:$E$2701,SUM(MATCH(G28,estados_cidades_bairros!$C:$C,0)+RANDBETWEEN(1,100)),2)</f>
        <v>Nascimento do Amparo</v>
      </c>
      <c r="I28" s="17" t="str" cm="1">
        <f t="array" aca="1" ref="I28" ca="1">INDEX(estados_cidades_bairros!$D$2:$E$2701,SUM(MATCH(H28,estados_cidades_bairros!$D$2:$D$2701,0)+RANDBETWEEN(1,5)),2)</f>
        <v>Residencial Ian Caldeira</v>
      </c>
      <c r="J28" s="28"/>
      <c r="K28" s="17">
        <v>22</v>
      </c>
      <c r="L28" s="17" t="s">
        <v>308</v>
      </c>
      <c r="M28" s="17" t="str" cm="1">
        <f t="array" aca="1" ref="M28" ca="1">INDEX(estados_cidades_bairros!$B$2:$E$2701,RANDBETWEEN(1,COUNTA(estados_cidades_bairros!$E$2:$E$2701)),1)</f>
        <v>Rondônia</v>
      </c>
      <c r="N28" s="17" t="str">
        <f ca="1">VLOOKUP(M28,estados_cidades_bairros!$B$2:$E$2701,2,0)</f>
        <v>RO</v>
      </c>
      <c r="O28" s="17" t="str" cm="1">
        <f t="array" aca="1" ref="O28" ca="1">INDEX(estados_cidades_bairros!$C$2:$E$2701,SUM(MATCH(N28,estados_cidades_bairros!$C:$C,0)+RANDBETWEEN(1,100)),2)</f>
        <v>Sales do Norte</v>
      </c>
      <c r="P28" s="17" t="str" cm="1">
        <f t="array" aca="1" ref="P28" ca="1">INDEX(estados_cidades_bairros!$D$2:$E$2701,SUM(MATCH(O28,estados_cidades_bairros!$D$2:$D$2701,0)+RANDBETWEEN(1,5)),2)</f>
        <v>Lago Pinto</v>
      </c>
      <c r="Q28" s="26" t="s">
        <v>47</v>
      </c>
      <c r="R28" s="17">
        <v>5</v>
      </c>
      <c r="S28" s="3">
        <v>27</v>
      </c>
      <c r="T28" s="3">
        <v>27</v>
      </c>
      <c r="U28" s="3">
        <v>22</v>
      </c>
      <c r="V28">
        <v>21</v>
      </c>
      <c r="W28" s="3" t="str">
        <f>VLOOKUP(V28,produtos!$A$2:$E$49,2,0)</f>
        <v>Micro-ondas Panasonic 32L</v>
      </c>
      <c r="X28" s="12">
        <f>VLOOKUP(V28,produtos!$A$2:$E$49,4,0)</f>
        <v>895</v>
      </c>
      <c r="Y28">
        <v>3</v>
      </c>
      <c r="Z28" s="12">
        <f t="shared" si="0"/>
        <v>2685</v>
      </c>
      <c r="AA28" s="4">
        <v>45698</v>
      </c>
      <c r="AB28" s="3" t="s">
        <v>115</v>
      </c>
      <c r="AC28" s="3">
        <v>27</v>
      </c>
      <c r="AD28">
        <v>6056</v>
      </c>
      <c r="AE28" s="3" t="str">
        <f>VLOOKUP(AD28,'Formas de pagamentos'!$A$2:$B$7,2,0)</f>
        <v>Cheque</v>
      </c>
      <c r="AF28" s="3" t="s">
        <v>48</v>
      </c>
      <c r="AG28" s="3" t="s">
        <v>50</v>
      </c>
      <c r="AH28" s="3"/>
      <c r="AI28" s="3"/>
      <c r="AJ28" s="3"/>
      <c r="AK28" s="5"/>
    </row>
    <row r="29" spans="1:37" x14ac:dyDescent="0.25">
      <c r="A29" s="19">
        <v>28</v>
      </c>
      <c r="B29" s="20" t="s">
        <v>311</v>
      </c>
      <c r="C29" s="20" t="s">
        <v>312</v>
      </c>
      <c r="D29" s="20" t="s">
        <v>313</v>
      </c>
      <c r="E29" s="21">
        <v>8135930498</v>
      </c>
      <c r="F29" s="17" t="str" cm="1">
        <f t="array" aca="1" ref="F29" ca="1">INDEX(estados_cidades_bairros!$B$2:$E$2701,RANDBETWEEN(1,COUNTA(estados_cidades_bairros!$E$2:$E$2701)),1)</f>
        <v>Pernambuco</v>
      </c>
      <c r="G29" s="17" t="str">
        <f ca="1">VLOOKUP(F29,estados_cidades_bairros!$B$2:$E$2701,2,0)</f>
        <v>PE</v>
      </c>
      <c r="H29" s="17" t="str" cm="1">
        <f t="array" aca="1" ref="H29" ca="1">INDEX(estados_cidades_bairros!$C$2:$E$2701,SUM(MATCH(G29,estados_cidades_bairros!$C:$C,0)+RANDBETWEEN(1,100)),2)</f>
        <v>das Neves</v>
      </c>
      <c r="I29" s="17" t="str" cm="1">
        <f t="array" aca="1" ref="I29" ca="1">INDEX(estados_cidades_bairros!$D$2:$E$2701,SUM(MATCH(H29,estados_cidades_bairros!$D$2:$D$2701,0)+RANDBETWEEN(1,5)),2)</f>
        <v>Esplanada Ana Clara Viana</v>
      </c>
      <c r="J29" s="28"/>
      <c r="K29" s="20">
        <v>19</v>
      </c>
      <c r="L29" s="20" t="s">
        <v>316</v>
      </c>
      <c r="M29" s="17" t="str" cm="1">
        <f t="array" aca="1" ref="M29" ca="1">INDEX(estados_cidades_bairros!$B$2:$E$2701,RANDBETWEEN(1,COUNTA(estados_cidades_bairros!$E$2:$E$2701)),1)</f>
        <v>Sergipe</v>
      </c>
      <c r="N29" s="17" t="str">
        <f ca="1">VLOOKUP(M29,estados_cidades_bairros!$B$2:$E$2701,2,0)</f>
        <v>SE</v>
      </c>
      <c r="O29" s="17" t="str" cm="1">
        <f t="array" aca="1" ref="O29" ca="1">INDEX(estados_cidades_bairros!$C$2:$E$2701,SUM(MATCH(N29,estados_cidades_bairros!$C:$C,0)+RANDBETWEEN(1,100)),2)</f>
        <v>da Costa de Correia</v>
      </c>
      <c r="P29" s="17" t="str" cm="1">
        <f t="array" aca="1" ref="P29" ca="1">INDEX(estados_cidades_bairros!$D$2:$E$2701,SUM(MATCH(O29,estados_cidades_bairros!$D$2:$D$2701,0)+RANDBETWEEN(1,5)),2)</f>
        <v>Sítio Enzo Gabriel Novaes</v>
      </c>
      <c r="Q29" s="38" t="s">
        <v>78</v>
      </c>
      <c r="R29" s="20">
        <v>4</v>
      </c>
      <c r="S29" s="6">
        <v>28</v>
      </c>
      <c r="T29" s="6">
        <v>28</v>
      </c>
      <c r="U29" s="6">
        <v>19</v>
      </c>
      <c r="V29">
        <v>26</v>
      </c>
      <c r="W29" s="3" t="str">
        <f>VLOOKUP(V29,produtos!$A$2:$E$49,2,0)</f>
        <v>Ar-condicionado Split LG 9000 BTUs</v>
      </c>
      <c r="X29" s="12">
        <f>VLOOKUP(V29,produtos!$A$2:$E$49,4,0)</f>
        <v>4313</v>
      </c>
      <c r="Y29">
        <v>1</v>
      </c>
      <c r="Z29" s="12">
        <f t="shared" si="0"/>
        <v>4313</v>
      </c>
      <c r="AA29" s="7">
        <v>45694</v>
      </c>
      <c r="AB29" s="6" t="s">
        <v>48</v>
      </c>
      <c r="AC29" s="6">
        <v>28</v>
      </c>
      <c r="AD29">
        <v>2471</v>
      </c>
      <c r="AE29" s="3" t="str">
        <f>VLOOKUP(AD29,'Formas de pagamentos'!$A$2:$B$7,2,0)</f>
        <v>Boleto</v>
      </c>
      <c r="AF29" s="6" t="s">
        <v>89</v>
      </c>
      <c r="AG29" s="6" t="s">
        <v>50</v>
      </c>
      <c r="AH29" s="6"/>
      <c r="AI29" s="6"/>
      <c r="AJ29" s="6"/>
      <c r="AK29" s="8"/>
    </row>
    <row r="30" spans="1:37" x14ac:dyDescent="0.25">
      <c r="A30" s="16">
        <v>29</v>
      </c>
      <c r="B30" s="17" t="s">
        <v>320</v>
      </c>
      <c r="C30" s="17" t="s">
        <v>45</v>
      </c>
      <c r="D30" s="17" t="s">
        <v>321</v>
      </c>
      <c r="E30" s="18" t="s">
        <v>322</v>
      </c>
      <c r="F30" s="17" t="str" cm="1">
        <f t="array" aca="1" ref="F30" ca="1">INDEX(estados_cidades_bairros!$B$2:$E$2701,RANDBETWEEN(1,COUNTA(estados_cidades_bairros!$E$2:$E$2701)),1)</f>
        <v>Bahia</v>
      </c>
      <c r="G30" s="17" t="str">
        <f ca="1">VLOOKUP(F30,estados_cidades_bairros!$B$2:$E$2701,2,0)</f>
        <v>BA</v>
      </c>
      <c r="H30" s="17" t="str" cm="1">
        <f t="array" aca="1" ref="H30" ca="1">INDEX(estados_cidades_bairros!$C$2:$E$2701,SUM(MATCH(G30,estados_cidades_bairros!$C:$C,0)+RANDBETWEEN(1,100)),2)</f>
        <v>Lopes de Carvalho</v>
      </c>
      <c r="I30" s="17" t="str" cm="1">
        <f t="array" aca="1" ref="I30" ca="1">INDEX(estados_cidades_bairros!$D$2:$E$2701,SUM(MATCH(H30,estados_cidades_bairros!$D$2:$D$2701,0)+RANDBETWEEN(1,5)),2)</f>
        <v>Viaduto Pereira</v>
      </c>
      <c r="J30" s="28"/>
      <c r="K30" s="17">
        <v>18</v>
      </c>
      <c r="L30" s="17" t="s">
        <v>325</v>
      </c>
      <c r="M30" s="17" t="str" cm="1">
        <f t="array" aca="1" ref="M30" ca="1">INDEX(estados_cidades_bairros!$B$2:$E$2701,RANDBETWEEN(1,COUNTA(estados_cidades_bairros!$E$2:$E$2701)),1)</f>
        <v>Mato Grosso do Sul</v>
      </c>
      <c r="N30" s="17" t="str">
        <f ca="1">VLOOKUP(M30,estados_cidades_bairros!$B$2:$E$2701,2,0)</f>
        <v>MS</v>
      </c>
      <c r="O30" s="17" t="str" cm="1">
        <f t="array" aca="1" ref="O30" ca="1">INDEX(estados_cidades_bairros!$C$2:$E$2701,SUM(MATCH(N30,estados_cidades_bairros!$C:$C,0)+RANDBETWEEN(1,100)),2)</f>
        <v>Moura de Goiás</v>
      </c>
      <c r="P30" s="17" t="str" cm="1">
        <f t="array" aca="1" ref="P30" ca="1">INDEX(estados_cidades_bairros!$D$2:$E$2701,SUM(MATCH(O30,estados_cidades_bairros!$D$2:$D$2701,0)+RANDBETWEEN(1,5)),2)</f>
        <v>Quadra de Porto</v>
      </c>
      <c r="Q30" s="26" t="s">
        <v>41</v>
      </c>
      <c r="R30" s="17">
        <v>3</v>
      </c>
      <c r="S30" s="3">
        <v>29</v>
      </c>
      <c r="T30" s="3">
        <v>29</v>
      </c>
      <c r="U30" s="3">
        <v>18</v>
      </c>
      <c r="V30">
        <v>35</v>
      </c>
      <c r="W30" s="3" t="str">
        <f>VLOOKUP(V30,produtos!$A$2:$E$49,2,0)</f>
        <v>Cômoda 5 Gavetas</v>
      </c>
      <c r="X30" s="12">
        <f>VLOOKUP(V30,produtos!$A$2:$E$49,4,0)</f>
        <v>3975</v>
      </c>
      <c r="Y30">
        <v>5</v>
      </c>
      <c r="Z30" s="12">
        <f t="shared" si="0"/>
        <v>19875</v>
      </c>
      <c r="AA30" s="4">
        <v>45671</v>
      </c>
      <c r="AB30" s="3" t="s">
        <v>115</v>
      </c>
      <c r="AC30" s="3">
        <v>29</v>
      </c>
      <c r="AD30">
        <v>6056</v>
      </c>
      <c r="AE30" s="3" t="str">
        <f>VLOOKUP(AD30,'Formas de pagamentos'!$A$2:$B$7,2,0)</f>
        <v>Cheque</v>
      </c>
      <c r="AF30" s="3" t="s">
        <v>89</v>
      </c>
      <c r="AG30" s="3" t="s">
        <v>50</v>
      </c>
      <c r="AH30" s="3"/>
      <c r="AI30" s="3"/>
      <c r="AJ30" s="3"/>
      <c r="AK30" s="5"/>
    </row>
    <row r="31" spans="1:37" x14ac:dyDescent="0.25">
      <c r="A31" s="19">
        <v>30</v>
      </c>
      <c r="B31" s="20" t="s">
        <v>328</v>
      </c>
      <c r="C31" s="20" t="s">
        <v>103</v>
      </c>
      <c r="D31" s="20" t="s">
        <v>329</v>
      </c>
      <c r="E31" s="21" t="s">
        <v>330</v>
      </c>
      <c r="F31" s="17" t="str" cm="1">
        <f t="array" aca="1" ref="F31" ca="1">INDEX(estados_cidades_bairros!$B$2:$E$2701,RANDBETWEEN(1,COUNTA(estados_cidades_bairros!$E$2:$E$2701)),1)</f>
        <v>Amazonas</v>
      </c>
      <c r="G31" s="17" t="str">
        <f ca="1">VLOOKUP(F31,estados_cidades_bairros!$B$2:$E$2701,2,0)</f>
        <v>AM</v>
      </c>
      <c r="H31" s="17" t="str" cm="1">
        <f t="array" aca="1" ref="H31" ca="1">INDEX(estados_cidades_bairros!$C$2:$E$2701,SUM(MATCH(G31,estados_cidades_bairros!$C:$C,0)+RANDBETWEEN(1,100)),2)</f>
        <v>Almeida Grande</v>
      </c>
      <c r="I31" s="17" t="str" cm="1">
        <f t="array" aca="1" ref="I31" ca="1">INDEX(estados_cidades_bairros!$D$2:$E$2701,SUM(MATCH(H31,estados_cidades_bairros!$D$2:$D$2701,0)+RANDBETWEEN(1,5)),2)</f>
        <v>Lagoa Alves</v>
      </c>
      <c r="J31" s="28"/>
      <c r="K31" s="20">
        <v>21</v>
      </c>
      <c r="L31" s="20" t="s">
        <v>333</v>
      </c>
      <c r="M31" s="17" t="str" cm="1">
        <f t="array" aca="1" ref="M31" ca="1">INDEX(estados_cidades_bairros!$B$2:$E$2701,RANDBETWEEN(1,COUNTA(estados_cidades_bairros!$E$2:$E$2701)),1)</f>
        <v>Sergipe</v>
      </c>
      <c r="N31" s="17" t="str">
        <f ca="1">VLOOKUP(M31,estados_cidades_bairros!$B$2:$E$2701,2,0)</f>
        <v>SE</v>
      </c>
      <c r="O31" s="17" t="str" cm="1">
        <f t="array" aca="1" ref="O31" ca="1">INDEX(estados_cidades_bairros!$C$2:$E$2701,SUM(MATCH(N31,estados_cidades_bairros!$C:$C,0)+RANDBETWEEN(1,100)),2)</f>
        <v>da Costa de Correia</v>
      </c>
      <c r="P31" s="17" t="str" cm="1">
        <f t="array" aca="1" ref="P31" ca="1">INDEX(estados_cidades_bairros!$D$2:$E$2701,SUM(MATCH(O31,estados_cidades_bairros!$D$2:$D$2701,0)+RANDBETWEEN(1,5)),2)</f>
        <v>Estação Vitória da Rosa</v>
      </c>
      <c r="Q31" s="38" t="s">
        <v>78</v>
      </c>
      <c r="R31" s="20">
        <v>1</v>
      </c>
      <c r="S31" s="6">
        <v>30</v>
      </c>
      <c r="T31" s="6">
        <v>30</v>
      </c>
      <c r="U31" s="6">
        <v>21</v>
      </c>
      <c r="V31">
        <v>10</v>
      </c>
      <c r="W31" s="3" t="str">
        <f>VLOOKUP(V31,produtos!$A$2:$E$49,2,0)</f>
        <v>TV Samsung 50'' 4K QLED</v>
      </c>
      <c r="X31" s="12">
        <f>VLOOKUP(V31,produtos!$A$2:$E$49,4,0)</f>
        <v>497</v>
      </c>
      <c r="Y31">
        <v>4</v>
      </c>
      <c r="Z31" s="12">
        <f t="shared" si="0"/>
        <v>1988</v>
      </c>
      <c r="AA31" s="7">
        <v>45697</v>
      </c>
      <c r="AB31" s="6" t="s">
        <v>115</v>
      </c>
      <c r="AC31" s="6">
        <v>30</v>
      </c>
      <c r="AD31">
        <v>1969</v>
      </c>
      <c r="AE31" s="3" t="str">
        <f>VLOOKUP(AD31,'Formas de pagamentos'!$A$2:$B$7,2,0)</f>
        <v>Cartão Crédito</v>
      </c>
      <c r="AF31" s="6" t="s">
        <v>89</v>
      </c>
      <c r="AG31" s="6" t="s">
        <v>50</v>
      </c>
      <c r="AH31" s="6"/>
      <c r="AI31" s="6"/>
      <c r="AJ31" s="6"/>
      <c r="AK31" s="8"/>
    </row>
    <row r="32" spans="1:37" x14ac:dyDescent="0.25">
      <c r="A32" s="16">
        <v>31</v>
      </c>
      <c r="B32" s="17" t="s">
        <v>336</v>
      </c>
      <c r="C32" s="17" t="s">
        <v>337</v>
      </c>
      <c r="D32" s="17" t="s">
        <v>338</v>
      </c>
      <c r="E32" s="18">
        <v>4128946329</v>
      </c>
      <c r="F32" s="17" t="str" cm="1">
        <f t="array" aca="1" ref="F32" ca="1">INDEX(estados_cidades_bairros!$B$2:$E$2701,RANDBETWEEN(1,COUNTA(estados_cidades_bairros!$E$2:$E$2701)),1)</f>
        <v>Bahia</v>
      </c>
      <c r="G32" s="17" t="str">
        <f ca="1">VLOOKUP(F32,estados_cidades_bairros!$B$2:$E$2701,2,0)</f>
        <v>BA</v>
      </c>
      <c r="H32" s="17" t="str" cm="1">
        <f t="array" aca="1" ref="H32" ca="1">INDEX(estados_cidades_bairros!$C$2:$E$2701,SUM(MATCH(G32,estados_cidades_bairros!$C:$C,0)+RANDBETWEEN(1,100)),2)</f>
        <v>Rezende</v>
      </c>
      <c r="I32" s="17" t="str" cm="1">
        <f t="array" aca="1" ref="I32" ca="1">INDEX(estados_cidades_bairros!$D$2:$E$2701,SUM(MATCH(H32,estados_cidades_bairros!$D$2:$D$2701,0)+RANDBETWEEN(1,5)),2)</f>
        <v>Núcleo de Correia</v>
      </c>
      <c r="J32" s="28"/>
      <c r="K32" s="17">
        <v>49</v>
      </c>
      <c r="L32" s="17" t="s">
        <v>342</v>
      </c>
      <c r="M32" s="17" t="str" cm="1">
        <f t="array" aca="1" ref="M32" ca="1">INDEX(estados_cidades_bairros!$B$2:$E$2701,RANDBETWEEN(1,COUNTA(estados_cidades_bairros!$E$2:$E$2701)),1)</f>
        <v>Bahia</v>
      </c>
      <c r="N32" s="17" t="str">
        <f ca="1">VLOOKUP(M32,estados_cidades_bairros!$B$2:$E$2701,2,0)</f>
        <v>BA</v>
      </c>
      <c r="O32" s="17" t="str" cm="1">
        <f t="array" aca="1" ref="O32" ca="1">INDEX(estados_cidades_bairros!$C$2:$E$2701,SUM(MATCH(N32,estados_cidades_bairros!$C:$C,0)+RANDBETWEEN(1,100)),2)</f>
        <v>Pereira</v>
      </c>
      <c r="P32" s="17" t="str" cm="1">
        <f t="array" aca="1" ref="P32" ca="1">INDEX(estados_cidades_bairros!$D$2:$E$2701,SUM(MATCH(O32,estados_cidades_bairros!$D$2:$D$2701,0)+RANDBETWEEN(1,5)),2)</f>
        <v>Favela de Carvalho</v>
      </c>
      <c r="Q32" s="26" t="s">
        <v>78</v>
      </c>
      <c r="R32" s="17">
        <v>5</v>
      </c>
      <c r="S32" s="3">
        <v>31</v>
      </c>
      <c r="T32" s="3">
        <v>31</v>
      </c>
      <c r="U32" s="3">
        <v>49</v>
      </c>
      <c r="V32">
        <v>35</v>
      </c>
      <c r="W32" s="3" t="str">
        <f>VLOOKUP(V32,produtos!$A$2:$E$49,2,0)</f>
        <v>Cômoda 5 Gavetas</v>
      </c>
      <c r="X32" s="12">
        <f>VLOOKUP(V32,produtos!$A$2:$E$49,4,0)</f>
        <v>3975</v>
      </c>
      <c r="Y32">
        <v>2</v>
      </c>
      <c r="Z32" s="12">
        <f t="shared" si="0"/>
        <v>7950</v>
      </c>
      <c r="AA32" s="4">
        <v>45669</v>
      </c>
      <c r="AB32" s="3" t="s">
        <v>64</v>
      </c>
      <c r="AC32" s="3">
        <v>31</v>
      </c>
      <c r="AD32">
        <v>5950</v>
      </c>
      <c r="AE32" s="3" t="str">
        <f>VLOOKUP(AD32,'Formas de pagamentos'!$A$2:$B$7,2,0)</f>
        <v>Cartão Débito</v>
      </c>
      <c r="AF32" s="3" t="s">
        <v>89</v>
      </c>
      <c r="AG32" s="3" t="s">
        <v>50</v>
      </c>
      <c r="AH32" s="3"/>
      <c r="AI32" s="3"/>
      <c r="AJ32" s="3"/>
      <c r="AK32" s="5"/>
    </row>
    <row r="33" spans="1:37" x14ac:dyDescent="0.25">
      <c r="A33" s="19">
        <v>32</v>
      </c>
      <c r="B33" s="20" t="s">
        <v>155</v>
      </c>
      <c r="C33" s="20" t="s">
        <v>186</v>
      </c>
      <c r="D33" s="20" t="s">
        <v>345</v>
      </c>
      <c r="E33" s="21" t="s">
        <v>346</v>
      </c>
      <c r="F33" s="17" t="str" cm="1">
        <f t="array" aca="1" ref="F33" ca="1">INDEX(estados_cidades_bairros!$B$2:$E$2701,RANDBETWEEN(1,COUNTA(estados_cidades_bairros!$E$2:$E$2701)),1)</f>
        <v>Sergipe</v>
      </c>
      <c r="G33" s="17" t="str">
        <f ca="1">VLOOKUP(F33,estados_cidades_bairros!$B$2:$E$2701,2,0)</f>
        <v>SE</v>
      </c>
      <c r="H33" s="17" t="str" cm="1">
        <f t="array" aca="1" ref="H33" ca="1">INDEX(estados_cidades_bairros!$C$2:$E$2701,SUM(MATCH(G33,estados_cidades_bairros!$C:$C,0)+RANDBETWEEN(1,100)),2)</f>
        <v>Moreira da Serra</v>
      </c>
      <c r="I33" s="17" t="str" cm="1">
        <f t="array" aca="1" ref="I33" ca="1">INDEX(estados_cidades_bairros!$D$2:$E$2701,SUM(MATCH(H33,estados_cidades_bairros!$D$2:$D$2701,0)+RANDBETWEEN(1,5)),2)</f>
        <v>Ladeira Melissa Silveira</v>
      </c>
      <c r="J33" s="28"/>
      <c r="K33" s="20">
        <v>11</v>
      </c>
      <c r="L33" s="20" t="s">
        <v>349</v>
      </c>
      <c r="M33" s="17" t="str" cm="1">
        <f t="array" aca="1" ref="M33" ca="1">INDEX(estados_cidades_bairros!$B$2:$E$2701,RANDBETWEEN(1,COUNTA(estados_cidades_bairros!$E$2:$E$2701)),1)</f>
        <v>Tocantins</v>
      </c>
      <c r="N33" s="17" t="str">
        <f ca="1">VLOOKUP(M33,estados_cidades_bairros!$B$2:$E$2701,2,0)</f>
        <v>TO</v>
      </c>
      <c r="O33" s="17" t="str" cm="1">
        <f t="array" aca="1" ref="O33" ca="1">INDEX(estados_cidades_bairros!$C$2:$E$2701,SUM(MATCH(N33,estados_cidades_bairros!$C:$C,0)+RANDBETWEEN(1,100)),2)</f>
        <v>Gonçalves da Prata</v>
      </c>
      <c r="P33" s="17" t="str" cm="1">
        <f t="array" aca="1" ref="P33" ca="1">INDEX(estados_cidades_bairros!$D$2:$E$2701,SUM(MATCH(O33,estados_cidades_bairros!$D$2:$D$2701,0)+RANDBETWEEN(1,5)),2)</f>
        <v>Trecho de Barros</v>
      </c>
      <c r="Q33" s="38" t="s">
        <v>78</v>
      </c>
      <c r="R33" s="20">
        <v>2</v>
      </c>
      <c r="S33" s="6">
        <v>32</v>
      </c>
      <c r="T33" s="6">
        <v>32</v>
      </c>
      <c r="U33" s="6">
        <v>11</v>
      </c>
      <c r="V33">
        <v>45</v>
      </c>
      <c r="W33" s="3" t="str">
        <f>VLOOKUP(V33,produtos!$A$2:$E$49,2,0)</f>
        <v>Churrasqueira Elétrica Mondial</v>
      </c>
      <c r="X33" s="12">
        <f>VLOOKUP(V33,produtos!$A$2:$E$49,4,0)</f>
        <v>3339</v>
      </c>
      <c r="Y33">
        <v>2</v>
      </c>
      <c r="Z33" s="12">
        <f t="shared" si="0"/>
        <v>6678</v>
      </c>
      <c r="AA33" s="7">
        <v>45725</v>
      </c>
      <c r="AB33" s="6" t="s">
        <v>48</v>
      </c>
      <c r="AC33" s="6">
        <v>32</v>
      </c>
      <c r="AD33">
        <v>5950</v>
      </c>
      <c r="AE33" s="3" t="str">
        <f>VLOOKUP(AD33,'Formas de pagamentos'!$A$2:$B$7,2,0)</f>
        <v>Cartão Débito</v>
      </c>
      <c r="AF33" s="6" t="s">
        <v>89</v>
      </c>
      <c r="AG33" s="6" t="s">
        <v>50</v>
      </c>
      <c r="AH33" s="6">
        <v>320</v>
      </c>
      <c r="AI33" s="6">
        <v>320</v>
      </c>
      <c r="AJ33" s="6" t="s">
        <v>211</v>
      </c>
      <c r="AK33" s="8" t="s">
        <v>212</v>
      </c>
    </row>
    <row r="34" spans="1:37" x14ac:dyDescent="0.25">
      <c r="A34" s="16">
        <v>33</v>
      </c>
      <c r="B34" s="17" t="s">
        <v>352</v>
      </c>
      <c r="C34" s="17" t="s">
        <v>240</v>
      </c>
      <c r="D34" s="17" t="s">
        <v>353</v>
      </c>
      <c r="E34" s="18" t="s">
        <v>354</v>
      </c>
      <c r="F34" s="17" t="str" cm="1">
        <f t="array" aca="1" ref="F34" ca="1">INDEX(estados_cidades_bairros!$B$2:$E$2701,RANDBETWEEN(1,COUNTA(estados_cidades_bairros!$E$2:$E$2701)),1)</f>
        <v>Sergipe</v>
      </c>
      <c r="G34" s="17" t="str">
        <f ca="1">VLOOKUP(F34,estados_cidades_bairros!$B$2:$E$2701,2,0)</f>
        <v>SE</v>
      </c>
      <c r="H34" s="17" t="str" cm="1">
        <f t="array" aca="1" ref="H34" ca="1">INDEX(estados_cidades_bairros!$C$2:$E$2701,SUM(MATCH(G34,estados_cidades_bairros!$C:$C,0)+RANDBETWEEN(1,100)),2)</f>
        <v>Mendes</v>
      </c>
      <c r="I34" s="17" t="str" cm="1">
        <f t="array" aca="1" ref="I34" ca="1">INDEX(estados_cidades_bairros!$D$2:$E$2701,SUM(MATCH(H34,estados_cidades_bairros!$D$2:$D$2701,0)+RANDBETWEEN(1,5)),2)</f>
        <v>Rodovia Joaquim Cavalcanti</v>
      </c>
      <c r="J34" s="28"/>
      <c r="K34" s="17">
        <v>50</v>
      </c>
      <c r="L34" s="17" t="s">
        <v>359</v>
      </c>
      <c r="M34" s="17" t="str" cm="1">
        <f t="array" aca="1" ref="M34" ca="1">INDEX(estados_cidades_bairros!$B$2:$E$2701,RANDBETWEEN(1,COUNTA(estados_cidades_bairros!$E$2:$E$2701)),1)</f>
        <v>Roraima</v>
      </c>
      <c r="N34" s="17" t="str">
        <f ca="1">VLOOKUP(M34,estados_cidades_bairros!$B$2:$E$2701,2,0)</f>
        <v>RR</v>
      </c>
      <c r="O34" s="17" t="str" cm="1">
        <f t="array" aca="1" ref="O34" ca="1">INDEX(estados_cidades_bairros!$C$2:$E$2701,SUM(MATCH(N34,estados_cidades_bairros!$C:$C,0)+RANDBETWEEN(1,100)),2)</f>
        <v>Duarte</v>
      </c>
      <c r="P34" s="17" t="str" cm="1">
        <f t="array" aca="1" ref="P34" ca="1">INDEX(estados_cidades_bairros!$D$2:$E$2701,SUM(MATCH(O34,estados_cidades_bairros!$D$2:$D$2701,0)+RANDBETWEEN(1,5)),2)</f>
        <v>Avenida de da Paz</v>
      </c>
      <c r="Q34" s="26" t="s">
        <v>41</v>
      </c>
      <c r="R34" s="17">
        <v>3</v>
      </c>
      <c r="S34" s="3">
        <v>33</v>
      </c>
      <c r="T34" s="3">
        <v>33</v>
      </c>
      <c r="U34" s="3">
        <v>50</v>
      </c>
      <c r="V34">
        <v>11</v>
      </c>
      <c r="W34" s="3" t="str">
        <f>VLOOKUP(V34,produtos!$A$2:$E$49,2,0)</f>
        <v>Câmera GoPro Hero 11</v>
      </c>
      <c r="X34" s="12">
        <f>VLOOKUP(V34,produtos!$A$2:$E$49,4,0)</f>
        <v>1722</v>
      </c>
      <c r="Y34">
        <v>2</v>
      </c>
      <c r="Z34" s="12">
        <f t="shared" si="0"/>
        <v>3444</v>
      </c>
      <c r="AA34" s="4">
        <v>45661</v>
      </c>
      <c r="AB34" s="3" t="s">
        <v>88</v>
      </c>
      <c r="AC34" s="3">
        <v>33</v>
      </c>
      <c r="AD34">
        <v>5950</v>
      </c>
      <c r="AE34" s="3" t="str">
        <f>VLOOKUP(AD34,'Formas de pagamentos'!$A$2:$B$7,2,0)</f>
        <v>Cartão Débito</v>
      </c>
      <c r="AF34" s="3" t="s">
        <v>116</v>
      </c>
      <c r="AG34" s="3" t="s">
        <v>50</v>
      </c>
      <c r="AH34" s="3">
        <v>330</v>
      </c>
      <c r="AI34" s="3">
        <v>330</v>
      </c>
      <c r="AJ34" s="3" t="s">
        <v>211</v>
      </c>
      <c r="AK34" s="5" t="s">
        <v>118</v>
      </c>
    </row>
    <row r="35" spans="1:37" x14ac:dyDescent="0.25">
      <c r="A35" s="19">
        <v>34</v>
      </c>
      <c r="B35" s="20" t="s">
        <v>362</v>
      </c>
      <c r="C35" s="20" t="s">
        <v>168</v>
      </c>
      <c r="D35" s="20" t="s">
        <v>363</v>
      </c>
      <c r="E35" s="21" t="s">
        <v>364</v>
      </c>
      <c r="F35" s="17" t="str" cm="1">
        <f t="array" aca="1" ref="F35" ca="1">INDEX(estados_cidades_bairros!$B$2:$E$2701,RANDBETWEEN(1,COUNTA(estados_cidades_bairros!$E$2:$E$2701)),1)</f>
        <v>Santa Catarina</v>
      </c>
      <c r="G35" s="17" t="str">
        <f ca="1">VLOOKUP(F35,estados_cidades_bairros!$B$2:$E$2701,2,0)</f>
        <v>SC</v>
      </c>
      <c r="H35" s="17" t="str" cm="1">
        <f t="array" aca="1" ref="H35" ca="1">INDEX(estados_cidades_bairros!$C$2:$E$2701,SUM(MATCH(G35,estados_cidades_bairros!$C:$C,0)+RANDBETWEEN(1,100)),2)</f>
        <v>da Cunha dos Dourados</v>
      </c>
      <c r="I35" s="17" t="str" cm="1">
        <f t="array" aca="1" ref="I35" ca="1">INDEX(estados_cidades_bairros!$D$2:$E$2701,SUM(MATCH(H35,estados_cidades_bairros!$D$2:$D$2701,0)+RANDBETWEEN(1,5)),2)</f>
        <v>Estrada Maria Moraes</v>
      </c>
      <c r="J35" s="28"/>
      <c r="K35" s="20">
        <v>37</v>
      </c>
      <c r="L35" s="20" t="s">
        <v>366</v>
      </c>
      <c r="M35" s="17" t="str" cm="1">
        <f t="array" aca="1" ref="M35" ca="1">INDEX(estados_cidades_bairros!$B$2:$E$2701,RANDBETWEEN(1,COUNTA(estados_cidades_bairros!$E$2:$E$2701)),1)</f>
        <v>Ceará</v>
      </c>
      <c r="N35" s="17" t="str">
        <f ca="1">VLOOKUP(M35,estados_cidades_bairros!$B$2:$E$2701,2,0)</f>
        <v>CE</v>
      </c>
      <c r="O35" s="17" t="str" cm="1">
        <f t="array" aca="1" ref="O35" ca="1">INDEX(estados_cidades_bairros!$C$2:$E$2701,SUM(MATCH(N35,estados_cidades_bairros!$C:$C,0)+RANDBETWEEN(1,100)),2)</f>
        <v>Nogueira</v>
      </c>
      <c r="P35" s="17" t="str" cm="1">
        <f t="array" aca="1" ref="P35" ca="1">INDEX(estados_cidades_bairros!$D$2:$E$2701,SUM(MATCH(O35,estados_cidades_bairros!$D$2:$D$2701,0)+RANDBETWEEN(1,5)),2)</f>
        <v>Conjunto Maria Sophia Duarte</v>
      </c>
      <c r="Q35" s="38" t="s">
        <v>47</v>
      </c>
      <c r="R35" s="20">
        <v>5</v>
      </c>
      <c r="S35" s="6">
        <v>34</v>
      </c>
      <c r="T35" s="6">
        <v>34</v>
      </c>
      <c r="U35" s="6">
        <v>37</v>
      </c>
      <c r="V35">
        <v>36</v>
      </c>
      <c r="W35" s="3" t="str">
        <f>VLOOKUP(V35,produtos!$A$2:$E$49,2,0)</f>
        <v>Notebook Dell Inspiron i5 8GB 512GB SSD</v>
      </c>
      <c r="X35" s="12">
        <f>VLOOKUP(V35,produtos!$A$2:$E$49,4,0)</f>
        <v>3598</v>
      </c>
      <c r="Y35">
        <v>3</v>
      </c>
      <c r="Z35" s="12">
        <f t="shared" si="0"/>
        <v>10794</v>
      </c>
      <c r="AA35" s="7">
        <v>45701</v>
      </c>
      <c r="AB35" s="6" t="s">
        <v>48</v>
      </c>
      <c r="AC35" s="6">
        <v>34</v>
      </c>
      <c r="AD35">
        <v>2471</v>
      </c>
      <c r="AE35" s="3" t="str">
        <f>VLOOKUP(AD35,'Formas de pagamentos'!$A$2:$B$7,2,0)</f>
        <v>Boleto</v>
      </c>
      <c r="AF35" s="6" t="s">
        <v>89</v>
      </c>
      <c r="AG35" s="6" t="s">
        <v>50</v>
      </c>
      <c r="AH35" s="6"/>
      <c r="AI35" s="6"/>
      <c r="AJ35" s="6"/>
      <c r="AK35" s="8"/>
    </row>
    <row r="36" spans="1:37" x14ac:dyDescent="0.25">
      <c r="A36" s="16">
        <v>35</v>
      </c>
      <c r="B36" s="17" t="s">
        <v>369</v>
      </c>
      <c r="C36" s="17" t="s">
        <v>370</v>
      </c>
      <c r="D36" s="17" t="s">
        <v>371</v>
      </c>
      <c r="E36" s="18" t="s">
        <v>372</v>
      </c>
      <c r="F36" s="17" t="str" cm="1">
        <f t="array" aca="1" ref="F36" ca="1">INDEX(estados_cidades_bairros!$B$2:$E$2701,RANDBETWEEN(1,COUNTA(estados_cidades_bairros!$E$2:$E$2701)),1)</f>
        <v>Distrito Federal</v>
      </c>
      <c r="G36" s="17" t="str">
        <f ca="1">VLOOKUP(F36,estados_cidades_bairros!$B$2:$E$2701,2,0)</f>
        <v>DF</v>
      </c>
      <c r="H36" s="17" t="str" cm="1">
        <f t="array" aca="1" ref="H36" ca="1">INDEX(estados_cidades_bairros!$C$2:$E$2701,SUM(MATCH(G36,estados_cidades_bairros!$C:$C,0)+RANDBETWEEN(1,100)),2)</f>
        <v>da Rocha de Goiás</v>
      </c>
      <c r="I36" s="17" t="str" cm="1">
        <f t="array" aca="1" ref="I36" ca="1">INDEX(estados_cidades_bairros!$D$2:$E$2701,SUM(MATCH(H36,estados_cidades_bairros!$D$2:$D$2701,0)+RANDBETWEEN(1,5)),2)</f>
        <v>Fazenda de Costela</v>
      </c>
      <c r="J36" s="28"/>
      <c r="K36" s="17">
        <v>45</v>
      </c>
      <c r="L36" s="17" t="s">
        <v>374</v>
      </c>
      <c r="M36" s="17" t="str" cm="1">
        <f t="array" aca="1" ref="M36" ca="1">INDEX(estados_cidades_bairros!$B$2:$E$2701,RANDBETWEEN(1,COUNTA(estados_cidades_bairros!$E$2:$E$2701)),1)</f>
        <v>Pernambuco</v>
      </c>
      <c r="N36" s="17" t="str">
        <f ca="1">VLOOKUP(M36,estados_cidades_bairros!$B$2:$E$2701,2,0)</f>
        <v>PE</v>
      </c>
      <c r="O36" s="17" t="str" cm="1">
        <f t="array" aca="1" ref="O36" ca="1">INDEX(estados_cidades_bairros!$C$2:$E$2701,SUM(MATCH(N36,estados_cidades_bairros!$C:$C,0)+RANDBETWEEN(1,100)),2)</f>
        <v>Rodrigues</v>
      </c>
      <c r="P36" s="17" t="str" cm="1">
        <f t="array" aca="1" ref="P36" ca="1">INDEX(estados_cidades_bairros!$D$2:$E$2701,SUM(MATCH(O36,estados_cidades_bairros!$D$2:$D$2701,0)+RANDBETWEEN(1,5)),2)</f>
        <v>Jardim de da Cruz</v>
      </c>
      <c r="Q36" s="26" t="s">
        <v>78</v>
      </c>
      <c r="R36" s="17">
        <v>4</v>
      </c>
      <c r="S36" s="3">
        <v>35</v>
      </c>
      <c r="T36" s="3">
        <v>35</v>
      </c>
      <c r="U36" s="3">
        <v>45</v>
      </c>
      <c r="V36">
        <v>11</v>
      </c>
      <c r="W36" s="3" t="str">
        <f>VLOOKUP(V36,produtos!$A$2:$E$49,2,0)</f>
        <v>Câmera GoPro Hero 11</v>
      </c>
      <c r="X36" s="12">
        <f>VLOOKUP(V36,produtos!$A$2:$E$49,4,0)</f>
        <v>1722</v>
      </c>
      <c r="Y36">
        <v>2</v>
      </c>
      <c r="Z36" s="12">
        <f t="shared" si="0"/>
        <v>3444</v>
      </c>
      <c r="AA36" s="4">
        <v>45678</v>
      </c>
      <c r="AB36" s="3" t="s">
        <v>48</v>
      </c>
      <c r="AC36" s="3">
        <v>35</v>
      </c>
      <c r="AD36">
        <v>6056</v>
      </c>
      <c r="AE36" s="3" t="str">
        <f>VLOOKUP(AD36,'Formas de pagamentos'!$A$2:$B$7,2,0)</f>
        <v>Cheque</v>
      </c>
      <c r="AF36" s="3" t="s">
        <v>89</v>
      </c>
      <c r="AG36" s="3" t="s">
        <v>50</v>
      </c>
      <c r="AH36" s="3">
        <v>350</v>
      </c>
      <c r="AI36" s="3">
        <v>350</v>
      </c>
      <c r="AJ36" s="3" t="s">
        <v>211</v>
      </c>
      <c r="AK36" s="5" t="s">
        <v>132</v>
      </c>
    </row>
    <row r="37" spans="1:37" x14ac:dyDescent="0.25">
      <c r="A37" s="19">
        <v>36</v>
      </c>
      <c r="B37" s="20" t="s">
        <v>375</v>
      </c>
      <c r="C37" s="20" t="s">
        <v>52</v>
      </c>
      <c r="D37" s="20" t="s">
        <v>376</v>
      </c>
      <c r="E37" s="21" t="s">
        <v>377</v>
      </c>
      <c r="F37" s="17" t="str" cm="1">
        <f t="array" aca="1" ref="F37" ca="1">INDEX(estados_cidades_bairros!$B$2:$E$2701,RANDBETWEEN(1,COUNTA(estados_cidades_bairros!$E$2:$E$2701)),1)</f>
        <v>Sergipe</v>
      </c>
      <c r="G37" s="17" t="str">
        <f ca="1">VLOOKUP(F37,estados_cidades_bairros!$B$2:$E$2701,2,0)</f>
        <v>SE</v>
      </c>
      <c r="H37" s="17" t="str" cm="1">
        <f t="array" aca="1" ref="H37" ca="1">INDEX(estados_cidades_bairros!$C$2:$E$2701,SUM(MATCH(G37,estados_cidades_bairros!$C:$C,0)+RANDBETWEEN(1,100)),2)</f>
        <v>Santos</v>
      </c>
      <c r="I37" s="17" t="str" cm="1">
        <f t="array" aca="1" ref="I37" ca="1">INDEX(estados_cidades_bairros!$D$2:$E$2701,SUM(MATCH(H37,estados_cidades_bairros!$D$2:$D$2701,0)+RANDBETWEEN(1,5)),2)</f>
        <v>Núcleo Silva</v>
      </c>
      <c r="J37" s="28"/>
      <c r="K37" s="20">
        <v>38</v>
      </c>
      <c r="L37" s="20" t="s">
        <v>379</v>
      </c>
      <c r="M37" s="17" t="str" cm="1">
        <f t="array" aca="1" ref="M37" ca="1">INDEX(estados_cidades_bairros!$B$2:$E$2701,RANDBETWEEN(1,COUNTA(estados_cidades_bairros!$E$2:$E$2701)),1)</f>
        <v>Paraíba</v>
      </c>
      <c r="N37" s="17" t="str">
        <f ca="1">VLOOKUP(M37,estados_cidades_bairros!$B$2:$E$2701,2,0)</f>
        <v>PB</v>
      </c>
      <c r="O37" s="17" t="str" cm="1">
        <f t="array" aca="1" ref="O37" ca="1">INDEX(estados_cidades_bairros!$C$2:$E$2701,SUM(MATCH(N37,estados_cidades_bairros!$C:$C,0)+RANDBETWEEN(1,100)),2)</f>
        <v>Santos do Campo</v>
      </c>
      <c r="P37" s="17" t="str" cm="1">
        <f t="array" aca="1" ref="P37" ca="1">INDEX(estados_cidades_bairros!$D$2:$E$2701,SUM(MATCH(O37,estados_cidades_bairros!$D$2:$D$2701,0)+RANDBETWEEN(1,5)),2)</f>
        <v>Feira João Guilherme Novaes</v>
      </c>
      <c r="Q37" s="38" t="s">
        <v>41</v>
      </c>
      <c r="R37" s="20">
        <v>5</v>
      </c>
      <c r="S37" s="6">
        <v>36</v>
      </c>
      <c r="T37" s="6">
        <v>36</v>
      </c>
      <c r="U37" s="6">
        <v>38</v>
      </c>
      <c r="V37">
        <v>11</v>
      </c>
      <c r="W37" s="3" t="str">
        <f>VLOOKUP(V37,produtos!$A$2:$E$49,2,0)</f>
        <v>Câmera GoPro Hero 11</v>
      </c>
      <c r="X37" s="12">
        <f>VLOOKUP(V37,produtos!$A$2:$E$49,4,0)</f>
        <v>1722</v>
      </c>
      <c r="Y37">
        <v>5</v>
      </c>
      <c r="Z37" s="12">
        <f t="shared" si="0"/>
        <v>8610</v>
      </c>
      <c r="AA37" s="7">
        <v>45708</v>
      </c>
      <c r="AB37" s="6" t="s">
        <v>115</v>
      </c>
      <c r="AC37" s="6">
        <v>36</v>
      </c>
      <c r="AD37">
        <v>2951</v>
      </c>
      <c r="AE37" s="3" t="str">
        <f>VLOOKUP(AD37,'Formas de pagamentos'!$A$2:$B$7,2,0)</f>
        <v>Pix</v>
      </c>
      <c r="AF37" s="6" t="s">
        <v>48</v>
      </c>
      <c r="AG37" s="6" t="s">
        <v>50</v>
      </c>
      <c r="AH37" s="6"/>
      <c r="AI37" s="6"/>
      <c r="AJ37" s="6"/>
      <c r="AK37" s="8"/>
    </row>
    <row r="38" spans="1:37" x14ac:dyDescent="0.25">
      <c r="A38" s="16">
        <v>37</v>
      </c>
      <c r="B38" s="17" t="s">
        <v>382</v>
      </c>
      <c r="C38" s="17" t="s">
        <v>209</v>
      </c>
      <c r="D38" s="17" t="s">
        <v>383</v>
      </c>
      <c r="E38" s="18" t="s">
        <v>384</v>
      </c>
      <c r="F38" s="17" t="str" cm="1">
        <f t="array" aca="1" ref="F38" ca="1">INDEX(estados_cidades_bairros!$B$2:$E$2701,RANDBETWEEN(1,COUNTA(estados_cidades_bairros!$E$2:$E$2701)),1)</f>
        <v>Pará</v>
      </c>
      <c r="G38" s="17" t="str">
        <f ca="1">VLOOKUP(F38,estados_cidades_bairros!$B$2:$E$2701,2,0)</f>
        <v>PA</v>
      </c>
      <c r="H38" s="17" t="str" cm="1">
        <f t="array" aca="1" ref="H38" ca="1">INDEX(estados_cidades_bairros!$C$2:$E$2701,SUM(MATCH(G38,estados_cidades_bairros!$C:$C,0)+RANDBETWEEN(1,100)),2)</f>
        <v>Farias de Ramos</v>
      </c>
      <c r="I38" s="17" t="str" cm="1">
        <f t="array" aca="1" ref="I38" ca="1">INDEX(estados_cidades_bairros!$D$2:$E$2701,SUM(MATCH(H38,estados_cidades_bairros!$D$2:$D$2701,0)+RANDBETWEEN(1,5)),2)</f>
        <v>Lago de Moreira</v>
      </c>
      <c r="J38" s="28"/>
      <c r="K38" s="17">
        <v>5</v>
      </c>
      <c r="L38" s="17" t="s">
        <v>386</v>
      </c>
      <c r="M38" s="17" t="str" cm="1">
        <f t="array" aca="1" ref="M38" ca="1">INDEX(estados_cidades_bairros!$B$2:$E$2701,RANDBETWEEN(1,COUNTA(estados_cidades_bairros!$E$2:$E$2701)),1)</f>
        <v>Amazonas</v>
      </c>
      <c r="N38" s="17" t="str">
        <f ca="1">VLOOKUP(M38,estados_cidades_bairros!$B$2:$E$2701,2,0)</f>
        <v>AM</v>
      </c>
      <c r="O38" s="17" t="str" cm="1">
        <f t="array" aca="1" ref="O38" ca="1">INDEX(estados_cidades_bairros!$C$2:$E$2701,SUM(MATCH(N38,estados_cidades_bairros!$C:$C,0)+RANDBETWEEN(1,100)),2)</f>
        <v>Monteiro de Rezende</v>
      </c>
      <c r="P38" s="17" t="str" cm="1">
        <f t="array" aca="1" ref="P38" ca="1">INDEX(estados_cidades_bairros!$D$2:$E$2701,SUM(MATCH(O38,estados_cidades_bairros!$D$2:$D$2701,0)+RANDBETWEEN(1,5)),2)</f>
        <v>Sítio Carvalho</v>
      </c>
      <c r="Q38" s="26" t="s">
        <v>47</v>
      </c>
      <c r="R38" s="17">
        <v>4</v>
      </c>
      <c r="S38" s="3">
        <v>37</v>
      </c>
      <c r="T38" s="3">
        <v>37</v>
      </c>
      <c r="U38" s="3">
        <v>5</v>
      </c>
      <c r="V38">
        <v>34</v>
      </c>
      <c r="W38" s="3" t="str">
        <f>VLOOKUP(V38,produtos!$A$2:$E$49,2,0)</f>
        <v>Cadeira Gamer ThunderX3</v>
      </c>
      <c r="X38" s="12">
        <f>VLOOKUP(V38,produtos!$A$2:$E$49,4,0)</f>
        <v>2450</v>
      </c>
      <c r="Y38">
        <v>5</v>
      </c>
      <c r="Z38" s="12">
        <f t="shared" si="0"/>
        <v>12250</v>
      </c>
      <c r="AA38" s="4">
        <v>45701</v>
      </c>
      <c r="AB38" s="3" t="s">
        <v>48</v>
      </c>
      <c r="AC38" s="3">
        <v>37</v>
      </c>
      <c r="AD38">
        <v>2471</v>
      </c>
      <c r="AE38" s="3" t="str">
        <f>VLOOKUP(AD38,'Formas de pagamentos'!$A$2:$B$7,2,0)</f>
        <v>Boleto</v>
      </c>
      <c r="AF38" s="3" t="s">
        <v>116</v>
      </c>
      <c r="AG38" s="3" t="s">
        <v>50</v>
      </c>
      <c r="AH38" s="3">
        <v>370</v>
      </c>
      <c r="AI38" s="3">
        <v>370</v>
      </c>
      <c r="AJ38" s="3" t="s">
        <v>262</v>
      </c>
      <c r="AK38" s="5" t="s">
        <v>132</v>
      </c>
    </row>
    <row r="39" spans="1:37" x14ac:dyDescent="0.25">
      <c r="A39" s="19">
        <v>38</v>
      </c>
      <c r="B39" s="20" t="s">
        <v>263</v>
      </c>
      <c r="C39" s="20" t="s">
        <v>388</v>
      </c>
      <c r="D39" s="20" t="s">
        <v>389</v>
      </c>
      <c r="E39" s="21">
        <v>3001910892</v>
      </c>
      <c r="F39" s="17" t="str" cm="1">
        <f t="array" aca="1" ref="F39" ca="1">INDEX(estados_cidades_bairros!$B$2:$E$2701,RANDBETWEEN(1,COUNTA(estados_cidades_bairros!$E$2:$E$2701)),1)</f>
        <v>São Paulo</v>
      </c>
      <c r="G39" s="17" t="str">
        <f ca="1">VLOOKUP(F39,estados_cidades_bairros!$B$2:$E$2701,2,0)</f>
        <v>SP</v>
      </c>
      <c r="H39" s="17" t="str" cm="1">
        <f t="array" aca="1" ref="H39" ca="1">INDEX(estados_cidades_bairros!$C$2:$E$2701,SUM(MATCH(G39,estados_cidades_bairros!$C:$C,0)+RANDBETWEEN(1,100)),2)</f>
        <v>Almeida Verde</v>
      </c>
      <c r="I39" s="17" t="str" cm="1">
        <f t="array" aca="1" ref="I39" ca="1">INDEX(estados_cidades_bairros!$D$2:$E$2701,SUM(MATCH(H39,estados_cidades_bairros!$D$2:$D$2701,0)+RANDBETWEEN(1,5)),2)</f>
        <v>Condomínio de Teixeira</v>
      </c>
      <c r="J39" s="28"/>
      <c r="K39" s="20">
        <v>14</v>
      </c>
      <c r="L39" s="20" t="s">
        <v>391</v>
      </c>
      <c r="M39" s="17" t="str" cm="1">
        <f t="array" aca="1" ref="M39" ca="1">INDEX(estados_cidades_bairros!$B$2:$E$2701,RANDBETWEEN(1,COUNTA(estados_cidades_bairros!$E$2:$E$2701)),1)</f>
        <v>Mato Grosso do Sul</v>
      </c>
      <c r="N39" s="17" t="str">
        <f ca="1">VLOOKUP(M39,estados_cidades_bairros!$B$2:$E$2701,2,0)</f>
        <v>MS</v>
      </c>
      <c r="O39" s="17" t="str" cm="1">
        <f t="array" aca="1" ref="O39" ca="1">INDEX(estados_cidades_bairros!$C$2:$E$2701,SUM(MATCH(N39,estados_cidades_bairros!$C:$C,0)+RANDBETWEEN(1,100)),2)</f>
        <v>Araújo</v>
      </c>
      <c r="P39" s="17" t="str" cm="1">
        <f t="array" aca="1" ref="P39" ca="1">INDEX(estados_cidades_bairros!$D$2:$E$2701,SUM(MATCH(O39,estados_cidades_bairros!$D$2:$D$2701,0)+RANDBETWEEN(1,5)),2)</f>
        <v>Avenida Diego Sales</v>
      </c>
      <c r="Q39" s="38" t="s">
        <v>41</v>
      </c>
      <c r="R39" s="20">
        <v>2</v>
      </c>
      <c r="S39" s="6">
        <v>38</v>
      </c>
      <c r="T39" s="6">
        <v>38</v>
      </c>
      <c r="U39" s="6">
        <v>14</v>
      </c>
      <c r="V39">
        <v>14</v>
      </c>
      <c r="W39" s="3" t="str">
        <f>VLOOKUP(V39,produtos!$A$2:$E$49,2,0)</f>
        <v>Drone DJI Mini 3 Pro</v>
      </c>
      <c r="X39" s="12">
        <f>VLOOKUP(V39,produtos!$A$2:$E$49,4,0)</f>
        <v>3949</v>
      </c>
      <c r="Y39">
        <v>1</v>
      </c>
      <c r="Z39" s="12">
        <f t="shared" si="0"/>
        <v>3949</v>
      </c>
      <c r="AA39" s="7">
        <v>45727</v>
      </c>
      <c r="AB39" s="6" t="s">
        <v>64</v>
      </c>
      <c r="AC39" s="6">
        <v>38</v>
      </c>
      <c r="AD39">
        <v>5950</v>
      </c>
      <c r="AE39" s="3" t="str">
        <f>VLOOKUP(AD39,'Formas de pagamentos'!$A$2:$B$7,2,0)</f>
        <v>Cartão Débito</v>
      </c>
      <c r="AF39" s="6" t="s">
        <v>89</v>
      </c>
      <c r="AG39" s="6" t="s">
        <v>50</v>
      </c>
      <c r="AH39" s="6"/>
      <c r="AI39" s="6"/>
      <c r="AJ39" s="6"/>
      <c r="AK39" s="8"/>
    </row>
    <row r="40" spans="1:37" x14ac:dyDescent="0.25">
      <c r="A40" s="16">
        <v>39</v>
      </c>
      <c r="B40" s="17" t="s">
        <v>66</v>
      </c>
      <c r="C40" s="17" t="s">
        <v>260</v>
      </c>
      <c r="D40" s="17" t="s">
        <v>393</v>
      </c>
      <c r="E40" s="18" t="s">
        <v>394</v>
      </c>
      <c r="F40" s="17" t="str" cm="1">
        <f t="array" aca="1" ref="F40" ca="1">INDEX(estados_cidades_bairros!$B$2:$E$2701,RANDBETWEEN(1,COUNTA(estados_cidades_bairros!$E$2:$E$2701)),1)</f>
        <v>Minas Gerais</v>
      </c>
      <c r="G40" s="17" t="str">
        <f ca="1">VLOOKUP(F40,estados_cidades_bairros!$B$2:$E$2701,2,0)</f>
        <v>MG</v>
      </c>
      <c r="H40" s="17" t="str" cm="1">
        <f t="array" aca="1" ref="H40" ca="1">INDEX(estados_cidades_bairros!$C$2:$E$2701,SUM(MATCH(G40,estados_cidades_bairros!$C:$C,0)+RANDBETWEEN(1,100)),2)</f>
        <v>Moraes</v>
      </c>
      <c r="I40" s="17" t="str" cm="1">
        <f t="array" aca="1" ref="I40" ca="1">INDEX(estados_cidades_bairros!$D$2:$E$2701,SUM(MATCH(H40,estados_cidades_bairros!$D$2:$D$2701,0)+RANDBETWEEN(1,5)),2)</f>
        <v>Campo Peixoto</v>
      </c>
      <c r="J40" s="28"/>
      <c r="K40" s="17">
        <v>31</v>
      </c>
      <c r="L40" s="17" t="s">
        <v>397</v>
      </c>
      <c r="M40" s="17" t="str" cm="1">
        <f t="array" aca="1" ref="M40" ca="1">INDEX(estados_cidades_bairros!$B$2:$E$2701,RANDBETWEEN(1,COUNTA(estados_cidades_bairros!$E$2:$E$2701)),1)</f>
        <v>Distrito Federal</v>
      </c>
      <c r="N40" s="17" t="str">
        <f ca="1">VLOOKUP(M40,estados_cidades_bairros!$B$2:$E$2701,2,0)</f>
        <v>DF</v>
      </c>
      <c r="O40" s="17" t="str" cm="1">
        <f t="array" aca="1" ref="O40" ca="1">INDEX(estados_cidades_bairros!$C$2:$E$2701,SUM(MATCH(N40,estados_cidades_bairros!$C:$C,0)+RANDBETWEEN(1,100)),2)</f>
        <v>Carvalho</v>
      </c>
      <c r="P40" s="17" t="str" cm="1">
        <f t="array" aca="1" ref="P40" ca="1">INDEX(estados_cidades_bairros!$D$2:$E$2701,SUM(MATCH(O40,estados_cidades_bairros!$D$2:$D$2701,0)+RANDBETWEEN(1,5)),2)</f>
        <v>Recanto de Fogaça</v>
      </c>
      <c r="Q40" s="26" t="s">
        <v>78</v>
      </c>
      <c r="R40" s="17">
        <v>5</v>
      </c>
      <c r="S40" s="3">
        <v>39</v>
      </c>
      <c r="T40" s="3">
        <v>39</v>
      </c>
      <c r="U40" s="3">
        <v>31</v>
      </c>
      <c r="V40">
        <v>3</v>
      </c>
      <c r="W40" s="3" t="str">
        <f>VLOOKUP(V40,produtos!$A$2:$E$49,2,0)</f>
        <v>Fone de Ouvido Bluetooth JBL</v>
      </c>
      <c r="X40" s="12">
        <f>VLOOKUP(V40,produtos!$A$2:$E$49,4,0)</f>
        <v>3531</v>
      </c>
      <c r="Y40">
        <v>2</v>
      </c>
      <c r="Z40" s="12">
        <f t="shared" si="0"/>
        <v>7062</v>
      </c>
      <c r="AA40" s="4">
        <v>45688</v>
      </c>
      <c r="AB40" s="3" t="s">
        <v>48</v>
      </c>
      <c r="AC40" s="3">
        <v>39</v>
      </c>
      <c r="AD40">
        <v>1969</v>
      </c>
      <c r="AE40" s="3" t="str">
        <f>VLOOKUP(AD40,'Formas de pagamentos'!$A$2:$B$7,2,0)</f>
        <v>Cartão Crédito</v>
      </c>
      <c r="AF40" s="3" t="s">
        <v>89</v>
      </c>
      <c r="AG40" s="3" t="s">
        <v>50</v>
      </c>
      <c r="AH40" s="3"/>
      <c r="AI40" s="3"/>
      <c r="AJ40" s="3"/>
      <c r="AK40" s="5"/>
    </row>
    <row r="41" spans="1:37" x14ac:dyDescent="0.25">
      <c r="A41" s="19">
        <v>40</v>
      </c>
      <c r="B41" s="20" t="s">
        <v>400</v>
      </c>
      <c r="C41" s="20" t="s">
        <v>401</v>
      </c>
      <c r="D41" s="20" t="s">
        <v>402</v>
      </c>
      <c r="E41" s="21" t="s">
        <v>403</v>
      </c>
      <c r="F41" s="17" t="str" cm="1">
        <f t="array" aca="1" ref="F41" ca="1">INDEX(estados_cidades_bairros!$B$2:$E$2701,RANDBETWEEN(1,COUNTA(estados_cidades_bairros!$E$2:$E$2701)),1)</f>
        <v>Pará</v>
      </c>
      <c r="G41" s="17" t="str">
        <f ca="1">VLOOKUP(F41,estados_cidades_bairros!$B$2:$E$2701,2,0)</f>
        <v>PA</v>
      </c>
      <c r="H41" s="17" t="str" cm="1">
        <f t="array" aca="1" ref="H41" ca="1">INDEX(estados_cidades_bairros!$C$2:$E$2701,SUM(MATCH(G41,estados_cidades_bairros!$C:$C,0)+RANDBETWEEN(1,100)),2)</f>
        <v>Castro do Amparo</v>
      </c>
      <c r="I41" s="17" t="str" cm="1">
        <f t="array" aca="1" ref="I41" ca="1">INDEX(estados_cidades_bairros!$D$2:$E$2701,SUM(MATCH(H41,estados_cidades_bairros!$D$2:$D$2701,0)+RANDBETWEEN(1,5)),2)</f>
        <v>Rodovia de Moreira</v>
      </c>
      <c r="J41" s="28"/>
      <c r="K41" s="20">
        <v>30</v>
      </c>
      <c r="L41" s="20" t="s">
        <v>406</v>
      </c>
      <c r="M41" s="17" t="str" cm="1">
        <f t="array" aca="1" ref="M41" ca="1">INDEX(estados_cidades_bairros!$B$2:$E$2701,RANDBETWEEN(1,COUNTA(estados_cidades_bairros!$E$2:$E$2701)),1)</f>
        <v>Ceará</v>
      </c>
      <c r="N41" s="17" t="str">
        <f ca="1">VLOOKUP(M41,estados_cidades_bairros!$B$2:$E$2701,2,0)</f>
        <v>CE</v>
      </c>
      <c r="O41" s="17" t="str" cm="1">
        <f t="array" aca="1" ref="O41" ca="1">INDEX(estados_cidades_bairros!$C$2:$E$2701,SUM(MATCH(N41,estados_cidades_bairros!$C:$C,0)+RANDBETWEEN(1,100)),2)</f>
        <v>Gomes</v>
      </c>
      <c r="P41" s="17" t="str" cm="1">
        <f t="array" aca="1" ref="P41" ca="1">INDEX(estados_cidades_bairros!$D$2:$E$2701,SUM(MATCH(O41,estados_cidades_bairros!$D$2:$D$2701,0)+RANDBETWEEN(1,5)),2)</f>
        <v>Largo de da Luz</v>
      </c>
      <c r="Q41" s="38" t="s">
        <v>78</v>
      </c>
      <c r="R41" s="20">
        <v>4</v>
      </c>
      <c r="S41" s="6">
        <v>40</v>
      </c>
      <c r="T41" s="6">
        <v>40</v>
      </c>
      <c r="U41" s="6">
        <v>30</v>
      </c>
      <c r="V41">
        <v>36</v>
      </c>
      <c r="W41" s="3" t="str">
        <f>VLOOKUP(V41,produtos!$A$2:$E$49,2,0)</f>
        <v>Notebook Dell Inspiron i5 8GB 512GB SSD</v>
      </c>
      <c r="X41" s="12">
        <f>VLOOKUP(V41,produtos!$A$2:$E$49,4,0)</f>
        <v>3598</v>
      </c>
      <c r="Y41">
        <v>5</v>
      </c>
      <c r="Z41" s="12">
        <f t="shared" si="0"/>
        <v>17990</v>
      </c>
      <c r="AA41" s="7">
        <v>45720</v>
      </c>
      <c r="AB41" s="6" t="s">
        <v>48</v>
      </c>
      <c r="AC41" s="6">
        <v>40</v>
      </c>
      <c r="AD41">
        <v>7072</v>
      </c>
      <c r="AE41" s="3" t="str">
        <f>VLOOKUP(AD41,'Formas de pagamentos'!$A$2:$B$7,2,0)</f>
        <v>Dinheiro</v>
      </c>
      <c r="AF41" s="6" t="s">
        <v>48</v>
      </c>
      <c r="AG41" s="6" t="s">
        <v>50</v>
      </c>
      <c r="AH41" s="6">
        <v>400</v>
      </c>
      <c r="AI41" s="6">
        <v>400</v>
      </c>
      <c r="AJ41" s="6" t="s">
        <v>117</v>
      </c>
      <c r="AK41" s="8" t="s">
        <v>132</v>
      </c>
    </row>
    <row r="42" spans="1:37" x14ac:dyDescent="0.25">
      <c r="A42" s="16">
        <v>41</v>
      </c>
      <c r="B42" s="17" t="s">
        <v>409</v>
      </c>
      <c r="C42" s="17" t="s">
        <v>80</v>
      </c>
      <c r="D42" s="17" t="s">
        <v>410</v>
      </c>
      <c r="E42" s="18" t="s">
        <v>411</v>
      </c>
      <c r="F42" s="17" t="str" cm="1">
        <f t="array" aca="1" ref="F42" ca="1">INDEX(estados_cidades_bairros!$B$2:$E$2701,RANDBETWEEN(1,COUNTA(estados_cidades_bairros!$E$2:$E$2701)),1)</f>
        <v>Sergipe</v>
      </c>
      <c r="G42" s="17" t="str">
        <f ca="1">VLOOKUP(F42,estados_cidades_bairros!$B$2:$E$2701,2,0)</f>
        <v>SE</v>
      </c>
      <c r="H42" s="17" t="str" cm="1">
        <f t="array" aca="1" ref="H42" ca="1">INDEX(estados_cidades_bairros!$C$2:$E$2701,SUM(MATCH(G42,estados_cidades_bairros!$C:$C,0)+RANDBETWEEN(1,100)),2)</f>
        <v>Barbosa</v>
      </c>
      <c r="I42" s="17" t="str" cm="1">
        <f t="array" aca="1" ref="I42" ca="1">INDEX(estados_cidades_bairros!$D$2:$E$2701,SUM(MATCH(H42,estados_cidades_bairros!$D$2:$D$2701,0)+RANDBETWEEN(1,5)),2)</f>
        <v>Recanto de da Costa</v>
      </c>
      <c r="J42" s="28"/>
      <c r="K42" s="17">
        <v>36</v>
      </c>
      <c r="L42" s="17" t="s">
        <v>413</v>
      </c>
      <c r="M42" s="17" t="str" cm="1">
        <f t="array" aca="1" ref="M42" ca="1">INDEX(estados_cidades_bairros!$B$2:$E$2701,RANDBETWEEN(1,COUNTA(estados_cidades_bairros!$E$2:$E$2701)),1)</f>
        <v>Minas Gerais</v>
      </c>
      <c r="N42" s="17" t="str">
        <f ca="1">VLOOKUP(M42,estados_cidades_bairros!$B$2:$E$2701,2,0)</f>
        <v>MG</v>
      </c>
      <c r="O42" s="17" t="str" cm="1">
        <f t="array" aca="1" ref="O42" ca="1">INDEX(estados_cidades_bairros!$C$2:$E$2701,SUM(MATCH(N42,estados_cidades_bairros!$C:$C,0)+RANDBETWEEN(1,100)),2)</f>
        <v>Aragão</v>
      </c>
      <c r="P42" s="17" t="str" cm="1">
        <f t="array" aca="1" ref="P42" ca="1">INDEX(estados_cidades_bairros!$D$2:$E$2701,SUM(MATCH(O42,estados_cidades_bairros!$D$2:$D$2701,0)+RANDBETWEEN(1,5)),2)</f>
        <v>Vale Maria Fernanda Azevedo</v>
      </c>
      <c r="Q42" s="26" t="s">
        <v>78</v>
      </c>
      <c r="R42" s="17">
        <v>5</v>
      </c>
      <c r="S42" s="3">
        <v>41</v>
      </c>
      <c r="T42" s="3">
        <v>41</v>
      </c>
      <c r="U42" s="3">
        <v>36</v>
      </c>
      <c r="V42">
        <v>31</v>
      </c>
      <c r="W42" s="3" t="str">
        <f>VLOOKUP(V42,produtos!$A$2:$E$49,2,0)</f>
        <v>Cama Box Queen</v>
      </c>
      <c r="X42" s="12">
        <f>VLOOKUP(V42,produtos!$A$2:$E$49,4,0)</f>
        <v>736</v>
      </c>
      <c r="Y42">
        <v>1</v>
      </c>
      <c r="Z42" s="12">
        <f t="shared" si="0"/>
        <v>736</v>
      </c>
      <c r="AA42" s="4">
        <v>45703</v>
      </c>
      <c r="AB42" s="3" t="s">
        <v>48</v>
      </c>
      <c r="AC42" s="3">
        <v>41</v>
      </c>
      <c r="AD42">
        <v>7072</v>
      </c>
      <c r="AE42" s="3" t="str">
        <f>VLOOKUP(AD42,'Formas de pagamentos'!$A$2:$B$7,2,0)</f>
        <v>Dinheiro</v>
      </c>
      <c r="AF42" s="3" t="s">
        <v>116</v>
      </c>
      <c r="AG42" s="3" t="s">
        <v>50</v>
      </c>
      <c r="AH42" s="3"/>
      <c r="AI42" s="3"/>
      <c r="AJ42" s="3"/>
      <c r="AK42" s="5"/>
    </row>
    <row r="43" spans="1:37" x14ac:dyDescent="0.25">
      <c r="A43" s="19">
        <v>42</v>
      </c>
      <c r="B43" s="20" t="s">
        <v>416</v>
      </c>
      <c r="C43" s="20" t="s">
        <v>84</v>
      </c>
      <c r="D43" s="20" t="s">
        <v>417</v>
      </c>
      <c r="E43" s="21" t="s">
        <v>418</v>
      </c>
      <c r="F43" s="17" t="str" cm="1">
        <f t="array" aca="1" ref="F43" ca="1">INDEX(estados_cidades_bairros!$B$2:$E$2701,RANDBETWEEN(1,COUNTA(estados_cidades_bairros!$E$2:$E$2701)),1)</f>
        <v>Amazonas</v>
      </c>
      <c r="G43" s="17" t="str">
        <f ca="1">VLOOKUP(F43,estados_cidades_bairros!$B$2:$E$2701,2,0)</f>
        <v>AM</v>
      </c>
      <c r="H43" s="17" t="str" cm="1">
        <f t="array" aca="1" ref="H43" ca="1">INDEX(estados_cidades_bairros!$C$2:$E$2701,SUM(MATCH(G43,estados_cidades_bairros!$C:$C,0)+RANDBETWEEN(1,100)),2)</f>
        <v>Cunha</v>
      </c>
      <c r="I43" s="17" t="str" cm="1">
        <f t="array" aca="1" ref="I43" ca="1">INDEX(estados_cidades_bairros!$D$2:$E$2701,SUM(MATCH(H43,estados_cidades_bairros!$D$2:$D$2701,0)+RANDBETWEEN(1,5)),2)</f>
        <v>Condomínio João Gabriel Peixoto</v>
      </c>
      <c r="J43" s="28"/>
      <c r="K43" s="20">
        <v>48</v>
      </c>
      <c r="L43" s="20" t="s">
        <v>422</v>
      </c>
      <c r="M43" s="17" t="str" cm="1">
        <f t="array" aca="1" ref="M43" ca="1">INDEX(estados_cidades_bairros!$B$2:$E$2701,RANDBETWEEN(1,COUNTA(estados_cidades_bairros!$E$2:$E$2701)),1)</f>
        <v>Rondônia</v>
      </c>
      <c r="N43" s="17" t="str">
        <f ca="1">VLOOKUP(M43,estados_cidades_bairros!$B$2:$E$2701,2,0)</f>
        <v>RO</v>
      </c>
      <c r="O43" s="17" t="str" cm="1">
        <f t="array" aca="1" ref="O43" ca="1">INDEX(estados_cidades_bairros!$C$2:$E$2701,SUM(MATCH(N43,estados_cidades_bairros!$C:$C,0)+RANDBETWEEN(1,100)),2)</f>
        <v>Rodrigues</v>
      </c>
      <c r="P43" s="17" t="str" cm="1">
        <f t="array" aca="1" ref="P43" ca="1">INDEX(estados_cidades_bairros!$D$2:$E$2701,SUM(MATCH(O43,estados_cidades_bairros!$D$2:$D$2701,0)+RANDBETWEEN(1,5)),2)</f>
        <v>Sítio de Alves</v>
      </c>
      <c r="Q43" s="38" t="s">
        <v>78</v>
      </c>
      <c r="R43" s="20">
        <v>4</v>
      </c>
      <c r="S43" s="6">
        <v>42</v>
      </c>
      <c r="T43" s="6">
        <v>42</v>
      </c>
      <c r="U43" s="6">
        <v>48</v>
      </c>
      <c r="V43">
        <v>3</v>
      </c>
      <c r="W43" s="3" t="str">
        <f>VLOOKUP(V43,produtos!$A$2:$E$49,2,0)</f>
        <v>Fone de Ouvido Bluetooth JBL</v>
      </c>
      <c r="X43" s="12">
        <f>VLOOKUP(V43,produtos!$A$2:$E$49,4,0)</f>
        <v>3531</v>
      </c>
      <c r="Y43">
        <v>1</v>
      </c>
      <c r="Z43" s="12">
        <f t="shared" si="0"/>
        <v>3531</v>
      </c>
      <c r="AA43" s="7">
        <v>45713</v>
      </c>
      <c r="AB43" s="6" t="s">
        <v>64</v>
      </c>
      <c r="AC43" s="6">
        <v>42</v>
      </c>
      <c r="AD43">
        <v>1969</v>
      </c>
      <c r="AE43" s="3" t="str">
        <f>VLOOKUP(AD43,'Formas de pagamentos'!$A$2:$B$7,2,0)</f>
        <v>Cartão Crédito</v>
      </c>
      <c r="AF43" s="6" t="s">
        <v>48</v>
      </c>
      <c r="AG43" s="6" t="s">
        <v>50</v>
      </c>
      <c r="AH43" s="6"/>
      <c r="AI43" s="6"/>
      <c r="AJ43" s="6"/>
      <c r="AK43" s="8"/>
    </row>
    <row r="44" spans="1:37" x14ac:dyDescent="0.25">
      <c r="A44" s="16">
        <v>43</v>
      </c>
      <c r="B44" s="17" t="s">
        <v>375</v>
      </c>
      <c r="C44" s="17" t="s">
        <v>80</v>
      </c>
      <c r="D44" s="17" t="s">
        <v>424</v>
      </c>
      <c r="E44" s="18" t="s">
        <v>425</v>
      </c>
      <c r="F44" s="17" t="str" cm="1">
        <f t="array" aca="1" ref="F44" ca="1">INDEX(estados_cidades_bairros!$B$2:$E$2701,RANDBETWEEN(1,COUNTA(estados_cidades_bairros!$E$2:$E$2701)),1)</f>
        <v>Amapá</v>
      </c>
      <c r="G44" s="17" t="str">
        <f ca="1">VLOOKUP(F44,estados_cidades_bairros!$B$2:$E$2701,2,0)</f>
        <v>AP</v>
      </c>
      <c r="H44" s="17" t="str" cm="1">
        <f t="array" aca="1" ref="H44" ca="1">INDEX(estados_cidades_bairros!$C$2:$E$2701,SUM(MATCH(G44,estados_cidades_bairros!$C:$C,0)+RANDBETWEEN(1,100)),2)</f>
        <v>Rezende da Prata</v>
      </c>
      <c r="I44" s="17" t="str" cm="1">
        <f t="array" aca="1" ref="I44" ca="1">INDEX(estados_cidades_bairros!$D$2:$E$2701,SUM(MATCH(H44,estados_cidades_bairros!$D$2:$D$2701,0)+RANDBETWEEN(1,5)),2)</f>
        <v>Trevo Marcos Vinicius Silveira</v>
      </c>
      <c r="J44" s="28"/>
      <c r="K44" s="17">
        <v>38</v>
      </c>
      <c r="L44" s="17" t="s">
        <v>426</v>
      </c>
      <c r="M44" s="17" t="str" cm="1">
        <f t="array" aca="1" ref="M44" ca="1">INDEX(estados_cidades_bairros!$B$2:$E$2701,RANDBETWEEN(1,COUNTA(estados_cidades_bairros!$E$2:$E$2701)),1)</f>
        <v>Mato Grosso do Sul</v>
      </c>
      <c r="N44" s="17" t="str">
        <f ca="1">VLOOKUP(M44,estados_cidades_bairros!$B$2:$E$2701,2,0)</f>
        <v>MS</v>
      </c>
      <c r="O44" s="17" t="str" cm="1">
        <f t="array" aca="1" ref="O44" ca="1">INDEX(estados_cidades_bairros!$C$2:$E$2701,SUM(MATCH(N44,estados_cidades_bairros!$C:$C,0)+RANDBETWEEN(1,100)),2)</f>
        <v>Dias</v>
      </c>
      <c r="P44" s="17" t="str" cm="1">
        <f t="array" aca="1" ref="P44" ca="1">INDEX(estados_cidades_bairros!$D$2:$E$2701,SUM(MATCH(O44,estados_cidades_bairros!$D$2:$D$2701,0)+RANDBETWEEN(1,5)),2)</f>
        <v>Campo Monteiro</v>
      </c>
      <c r="Q44" s="26" t="s">
        <v>78</v>
      </c>
      <c r="R44" s="17">
        <v>4</v>
      </c>
      <c r="S44" s="3">
        <v>43</v>
      </c>
      <c r="T44" s="3">
        <v>43</v>
      </c>
      <c r="U44" s="3">
        <v>38</v>
      </c>
      <c r="V44">
        <v>11</v>
      </c>
      <c r="W44" s="3" t="str">
        <f>VLOOKUP(V44,produtos!$A$2:$E$49,2,0)</f>
        <v>Câmera GoPro Hero 11</v>
      </c>
      <c r="X44" s="12">
        <f>VLOOKUP(V44,produtos!$A$2:$E$49,4,0)</f>
        <v>1722</v>
      </c>
      <c r="Y44">
        <v>4</v>
      </c>
      <c r="Z44" s="12">
        <f t="shared" si="0"/>
        <v>6888</v>
      </c>
      <c r="AA44" s="4">
        <v>45708</v>
      </c>
      <c r="AB44" s="3" t="s">
        <v>48</v>
      </c>
      <c r="AC44" s="3">
        <v>43</v>
      </c>
      <c r="AD44">
        <v>7072</v>
      </c>
      <c r="AE44" s="3" t="str">
        <f>VLOOKUP(AD44,'Formas de pagamentos'!$A$2:$B$7,2,0)</f>
        <v>Dinheiro</v>
      </c>
      <c r="AF44" s="3" t="s">
        <v>116</v>
      </c>
      <c r="AG44" s="3" t="s">
        <v>50</v>
      </c>
      <c r="AH44" s="3"/>
      <c r="AI44" s="3"/>
      <c r="AJ44" s="3"/>
      <c r="AK44" s="5"/>
    </row>
    <row r="45" spans="1:37" x14ac:dyDescent="0.25">
      <c r="A45" s="19">
        <v>44</v>
      </c>
      <c r="B45" s="20" t="s">
        <v>429</v>
      </c>
      <c r="C45" s="20" t="s">
        <v>153</v>
      </c>
      <c r="D45" s="20" t="s">
        <v>430</v>
      </c>
      <c r="E45" s="21" t="s">
        <v>431</v>
      </c>
      <c r="F45" s="17" t="str" cm="1">
        <f t="array" aca="1" ref="F45" ca="1">INDEX(estados_cidades_bairros!$B$2:$E$2701,RANDBETWEEN(1,COUNTA(estados_cidades_bairros!$E$2:$E$2701)),1)</f>
        <v>Amapá</v>
      </c>
      <c r="G45" s="17" t="str">
        <f ca="1">VLOOKUP(F45,estados_cidades_bairros!$B$2:$E$2701,2,0)</f>
        <v>AP</v>
      </c>
      <c r="H45" s="17" t="str" cm="1">
        <f t="array" aca="1" ref="H45" ca="1">INDEX(estados_cidades_bairros!$C$2:$E$2701,SUM(MATCH(G45,estados_cidades_bairros!$C:$C,0)+RANDBETWEEN(1,100)),2)</f>
        <v>Peixoto</v>
      </c>
      <c r="I45" s="17" t="str" cm="1">
        <f t="array" aca="1" ref="I45" ca="1">INDEX(estados_cidades_bairros!$D$2:$E$2701,SUM(MATCH(H45,estados_cidades_bairros!$D$2:$D$2701,0)+RANDBETWEEN(1,5)),2)</f>
        <v>Jardim Santos</v>
      </c>
      <c r="J45" s="28"/>
      <c r="K45" s="20">
        <v>35</v>
      </c>
      <c r="L45" s="20" t="s">
        <v>434</v>
      </c>
      <c r="M45" s="17" t="str" cm="1">
        <f t="array" aca="1" ref="M45" ca="1">INDEX(estados_cidades_bairros!$B$2:$E$2701,RANDBETWEEN(1,COUNTA(estados_cidades_bairros!$E$2:$E$2701)),1)</f>
        <v>Rio de Janeiro</v>
      </c>
      <c r="N45" s="17" t="str">
        <f ca="1">VLOOKUP(M45,estados_cidades_bairros!$B$2:$E$2701,2,0)</f>
        <v>RJ</v>
      </c>
      <c r="O45" s="17" t="str" cm="1">
        <f t="array" aca="1" ref="O45" ca="1">INDEX(estados_cidades_bairros!$C$2:$E$2701,SUM(MATCH(N45,estados_cidades_bairros!$C:$C,0)+RANDBETWEEN(1,100)),2)</f>
        <v>Barbosa</v>
      </c>
      <c r="P45" s="17" t="str" cm="1">
        <f t="array" aca="1" ref="P45" ca="1">INDEX(estados_cidades_bairros!$D$2:$E$2701,SUM(MATCH(O45,estados_cidades_bairros!$D$2:$D$2701,0)+RANDBETWEEN(1,5)),2)</f>
        <v>Residencial Maria Vitória Gomes</v>
      </c>
      <c r="Q45" s="38" t="s">
        <v>41</v>
      </c>
      <c r="R45" s="20">
        <v>3</v>
      </c>
      <c r="S45" s="6">
        <v>44</v>
      </c>
      <c r="T45" s="6">
        <v>44</v>
      </c>
      <c r="U45" s="6">
        <v>35</v>
      </c>
      <c r="V45">
        <v>29</v>
      </c>
      <c r="W45" s="3" t="str">
        <f>VLOOKUP(V45,produtos!$A$2:$E$49,2,0)</f>
        <v>Mesa de Jantar com 6 Cadeiras</v>
      </c>
      <c r="X45" s="12">
        <f>VLOOKUP(V45,produtos!$A$2:$E$49,4,0)</f>
        <v>2590</v>
      </c>
      <c r="Y45">
        <v>5</v>
      </c>
      <c r="Z45" s="12">
        <f t="shared" si="0"/>
        <v>12950</v>
      </c>
      <c r="AA45" s="7">
        <v>45715</v>
      </c>
      <c r="AB45" s="6" t="s">
        <v>64</v>
      </c>
      <c r="AC45" s="6">
        <v>44</v>
      </c>
      <c r="AD45">
        <v>7072</v>
      </c>
      <c r="AE45" s="3" t="str">
        <f>VLOOKUP(AD45,'Formas de pagamentos'!$A$2:$B$7,2,0)</f>
        <v>Dinheiro</v>
      </c>
      <c r="AF45" s="6" t="s">
        <v>116</v>
      </c>
      <c r="AG45" s="6" t="s">
        <v>50</v>
      </c>
      <c r="AH45" s="6"/>
      <c r="AI45" s="6"/>
      <c r="AJ45" s="6"/>
      <c r="AK45" s="8"/>
    </row>
    <row r="46" spans="1:37" x14ac:dyDescent="0.25">
      <c r="A46" s="16">
        <v>45</v>
      </c>
      <c r="B46" s="17" t="s">
        <v>435</v>
      </c>
      <c r="C46" s="17" t="s">
        <v>436</v>
      </c>
      <c r="D46" s="17" t="s">
        <v>437</v>
      </c>
      <c r="E46" s="18" t="s">
        <v>438</v>
      </c>
      <c r="F46" s="17" t="str" cm="1">
        <f t="array" aca="1" ref="F46" ca="1">INDEX(estados_cidades_bairros!$B$2:$E$2701,RANDBETWEEN(1,COUNTA(estados_cidades_bairros!$E$2:$E$2701)),1)</f>
        <v>Acre</v>
      </c>
      <c r="G46" s="17" t="str">
        <f ca="1">VLOOKUP(F46,estados_cidades_bairros!$B$2:$E$2701,2,0)</f>
        <v>AC</v>
      </c>
      <c r="H46" s="17" t="str" cm="1">
        <f t="array" aca="1" ref="H46" ca="1">INDEX(estados_cidades_bairros!$C$2:$E$2701,SUM(MATCH(G46,estados_cidades_bairros!$C:$C,0)+RANDBETWEEN(1,100)),2)</f>
        <v>Cardoso</v>
      </c>
      <c r="I46" s="17" t="str" cm="1">
        <f t="array" aca="1" ref="I46" ca="1">INDEX(estados_cidades_bairros!$D$2:$E$2701,SUM(MATCH(H46,estados_cidades_bairros!$D$2:$D$2701,0)+RANDBETWEEN(1,5)),2)</f>
        <v>Estrada Nogueira</v>
      </c>
      <c r="J46" s="28"/>
      <c r="K46" s="17">
        <v>37</v>
      </c>
      <c r="L46" s="17" t="s">
        <v>440</v>
      </c>
      <c r="M46" s="17" t="str" cm="1">
        <f t="array" aca="1" ref="M46" ca="1">INDEX(estados_cidades_bairros!$B$2:$E$2701,RANDBETWEEN(1,COUNTA(estados_cidades_bairros!$E$2:$E$2701)),1)</f>
        <v>Rio Grande do Norte</v>
      </c>
      <c r="N46" s="17" t="str">
        <f ca="1">VLOOKUP(M46,estados_cidades_bairros!$B$2:$E$2701,2,0)</f>
        <v>RN</v>
      </c>
      <c r="O46" s="17" t="str" cm="1">
        <f t="array" aca="1" ref="O46" ca="1">INDEX(estados_cidades_bairros!$C$2:$E$2701,SUM(MATCH(N46,estados_cidades_bairros!$C:$C,0)+RANDBETWEEN(1,100)),2)</f>
        <v>Mendes</v>
      </c>
      <c r="P46" s="17" t="str" cm="1">
        <f t="array" aca="1" ref="P46" ca="1">INDEX(estados_cidades_bairros!$D$2:$E$2701,SUM(MATCH(O46,estados_cidades_bairros!$D$2:$D$2701,0)+RANDBETWEEN(1,5)),2)</f>
        <v>Praia Fogaça</v>
      </c>
      <c r="Q46" s="26" t="s">
        <v>78</v>
      </c>
      <c r="R46" s="17">
        <v>2</v>
      </c>
      <c r="S46" s="3">
        <v>45</v>
      </c>
      <c r="T46" s="3">
        <v>45</v>
      </c>
      <c r="U46" s="3">
        <v>37</v>
      </c>
      <c r="V46">
        <v>31</v>
      </c>
      <c r="W46" s="3" t="str">
        <f>VLOOKUP(V46,produtos!$A$2:$E$49,2,0)</f>
        <v>Cama Box Queen</v>
      </c>
      <c r="X46" s="12">
        <f>VLOOKUP(V46,produtos!$A$2:$E$49,4,0)</f>
        <v>736</v>
      </c>
      <c r="Y46">
        <v>3</v>
      </c>
      <c r="Z46" s="12">
        <f t="shared" si="0"/>
        <v>2208</v>
      </c>
      <c r="AA46" s="4">
        <v>45709</v>
      </c>
      <c r="AB46" s="3" t="s">
        <v>64</v>
      </c>
      <c r="AC46" s="3">
        <v>45</v>
      </c>
      <c r="AD46">
        <v>7072</v>
      </c>
      <c r="AE46" s="3" t="str">
        <f>VLOOKUP(AD46,'Formas de pagamentos'!$A$2:$B$7,2,0)</f>
        <v>Dinheiro</v>
      </c>
      <c r="AF46" s="3" t="s">
        <v>116</v>
      </c>
      <c r="AG46" s="3" t="s">
        <v>50</v>
      </c>
      <c r="AH46" s="3">
        <v>450</v>
      </c>
      <c r="AI46" s="3">
        <v>450</v>
      </c>
      <c r="AJ46" s="3" t="s">
        <v>211</v>
      </c>
      <c r="AK46" s="5" t="s">
        <v>118</v>
      </c>
    </row>
    <row r="47" spans="1:37" x14ac:dyDescent="0.25">
      <c r="A47" s="19">
        <v>46</v>
      </c>
      <c r="B47" s="20" t="s">
        <v>442</v>
      </c>
      <c r="C47" s="20" t="s">
        <v>443</v>
      </c>
      <c r="D47" s="20" t="s">
        <v>444</v>
      </c>
      <c r="E47" s="21">
        <v>9005463138</v>
      </c>
      <c r="F47" s="17" t="str" cm="1">
        <f t="array" aca="1" ref="F47" ca="1">INDEX(estados_cidades_bairros!$B$2:$E$2701,RANDBETWEEN(1,COUNTA(estados_cidades_bairros!$E$2:$E$2701)),1)</f>
        <v>Acre</v>
      </c>
      <c r="G47" s="17" t="str">
        <f ca="1">VLOOKUP(F47,estados_cidades_bairros!$B$2:$E$2701,2,0)</f>
        <v>AC</v>
      </c>
      <c r="H47" s="17" t="str" cm="1">
        <f t="array" aca="1" ref="H47" ca="1">INDEX(estados_cidades_bairros!$C$2:$E$2701,SUM(MATCH(G47,estados_cidades_bairros!$C:$C,0)+RANDBETWEEN(1,100)),2)</f>
        <v>Araújo de Lima</v>
      </c>
      <c r="I47" s="17" t="str" cm="1">
        <f t="array" aca="1" ref="I47" ca="1">INDEX(estados_cidades_bairros!$D$2:$E$2701,SUM(MATCH(H47,estados_cidades_bairros!$D$2:$D$2701,0)+RANDBETWEEN(1,5)),2)</f>
        <v>Alameda de Nascimento</v>
      </c>
      <c r="J47" s="28"/>
      <c r="K47" s="20">
        <v>14</v>
      </c>
      <c r="L47" s="20" t="s">
        <v>447</v>
      </c>
      <c r="M47" s="17" t="str" cm="1">
        <f t="array" aca="1" ref="M47" ca="1">INDEX(estados_cidades_bairros!$B$2:$E$2701,RANDBETWEEN(1,COUNTA(estados_cidades_bairros!$E$2:$E$2701)),1)</f>
        <v>Alagoas</v>
      </c>
      <c r="N47" s="17" t="str">
        <f ca="1">VLOOKUP(M47,estados_cidades_bairros!$B$2:$E$2701,2,0)</f>
        <v>AL</v>
      </c>
      <c r="O47" s="17" t="str" cm="1">
        <f t="array" aca="1" ref="O47" ca="1">INDEX(estados_cidades_bairros!$C$2:$E$2701,SUM(MATCH(N47,estados_cidades_bairros!$C:$C,0)+RANDBETWEEN(1,100)),2)</f>
        <v>Silva</v>
      </c>
      <c r="P47" s="17" t="str" cm="1">
        <f t="array" aca="1" ref="P47" ca="1">INDEX(estados_cidades_bairros!$D$2:$E$2701,SUM(MATCH(O47,estados_cidades_bairros!$D$2:$D$2701,0)+RANDBETWEEN(1,5)),2)</f>
        <v>Jardim de Moreira</v>
      </c>
      <c r="Q47" s="38" t="s">
        <v>41</v>
      </c>
      <c r="R47" s="20">
        <v>4</v>
      </c>
      <c r="S47" s="6">
        <v>46</v>
      </c>
      <c r="T47" s="6">
        <v>46</v>
      </c>
      <c r="U47" s="6">
        <v>14</v>
      </c>
      <c r="V47">
        <v>21</v>
      </c>
      <c r="W47" s="3" t="str">
        <f>VLOOKUP(V47,produtos!$A$2:$E$49,2,0)</f>
        <v>Micro-ondas Panasonic 32L</v>
      </c>
      <c r="X47" s="12">
        <f>VLOOKUP(V47,produtos!$A$2:$E$49,4,0)</f>
        <v>895</v>
      </c>
      <c r="Y47">
        <v>1</v>
      </c>
      <c r="Z47" s="12">
        <f t="shared" si="0"/>
        <v>895</v>
      </c>
      <c r="AA47" s="7">
        <v>45713</v>
      </c>
      <c r="AB47" s="6" t="s">
        <v>64</v>
      </c>
      <c r="AC47" s="6">
        <v>46</v>
      </c>
      <c r="AD47">
        <v>7072</v>
      </c>
      <c r="AE47" s="3" t="str">
        <f>VLOOKUP(AD47,'Formas de pagamentos'!$A$2:$B$7,2,0)</f>
        <v>Dinheiro</v>
      </c>
      <c r="AF47" s="6" t="s">
        <v>48</v>
      </c>
      <c r="AG47" s="6" t="s">
        <v>50</v>
      </c>
      <c r="AH47" s="6">
        <v>460</v>
      </c>
      <c r="AI47" s="6">
        <v>460</v>
      </c>
      <c r="AJ47" s="6" t="s">
        <v>211</v>
      </c>
      <c r="AK47" s="8" t="s">
        <v>118</v>
      </c>
    </row>
    <row r="48" spans="1:37" x14ac:dyDescent="0.25">
      <c r="A48" s="16">
        <v>47</v>
      </c>
      <c r="B48" s="17" t="s">
        <v>449</v>
      </c>
      <c r="C48" s="17" t="s">
        <v>432</v>
      </c>
      <c r="D48" s="17" t="s">
        <v>450</v>
      </c>
      <c r="E48" s="18" t="s">
        <v>451</v>
      </c>
      <c r="F48" s="17" t="str" cm="1">
        <f t="array" aca="1" ref="F48" ca="1">INDEX(estados_cidades_bairros!$B$2:$E$2701,RANDBETWEEN(1,COUNTA(estados_cidades_bairros!$E$2:$E$2701)),1)</f>
        <v>Mato Grosso</v>
      </c>
      <c r="G48" s="17" t="str">
        <f ca="1">VLOOKUP(F48,estados_cidades_bairros!$B$2:$E$2701,2,0)</f>
        <v>MT</v>
      </c>
      <c r="H48" s="17" t="str" cm="1">
        <f t="array" aca="1" ref="H48" ca="1">INDEX(estados_cidades_bairros!$C$2:$E$2701,SUM(MATCH(G48,estados_cidades_bairros!$C:$C,0)+RANDBETWEEN(1,100)),2)</f>
        <v>da Paz</v>
      </c>
      <c r="I48" s="17" t="str" cm="1">
        <f t="array" aca="1" ref="I48" ca="1">INDEX(estados_cidades_bairros!$D$2:$E$2701,SUM(MATCH(H48,estados_cidades_bairros!$D$2:$D$2701,0)+RANDBETWEEN(1,5)),2)</f>
        <v>Condomínio de Viana</v>
      </c>
      <c r="J48" s="28"/>
      <c r="K48" s="17">
        <v>6</v>
      </c>
      <c r="L48" s="17" t="s">
        <v>454</v>
      </c>
      <c r="M48" s="17" t="str" cm="1">
        <f t="array" aca="1" ref="M48" ca="1">INDEX(estados_cidades_bairros!$B$2:$E$2701,RANDBETWEEN(1,COUNTA(estados_cidades_bairros!$E$2:$E$2701)),1)</f>
        <v>Mato Grosso</v>
      </c>
      <c r="N48" s="17" t="str">
        <f ca="1">VLOOKUP(M48,estados_cidades_bairros!$B$2:$E$2701,2,0)</f>
        <v>MT</v>
      </c>
      <c r="O48" s="17" t="str" cm="1">
        <f t="array" aca="1" ref="O48" ca="1">INDEX(estados_cidades_bairros!$C$2:$E$2701,SUM(MATCH(N48,estados_cidades_bairros!$C:$C,0)+RANDBETWEEN(1,100)),2)</f>
        <v>Caldeira</v>
      </c>
      <c r="P48" s="17" t="str" cm="1">
        <f t="array" aca="1" ref="P48" ca="1">INDEX(estados_cidades_bairros!$D$2:$E$2701,SUM(MATCH(O48,estados_cidades_bairros!$D$2:$D$2701,0)+RANDBETWEEN(1,5)),2)</f>
        <v>Vereda de Pinto</v>
      </c>
      <c r="Q48" s="26" t="s">
        <v>78</v>
      </c>
      <c r="R48" s="17">
        <v>3</v>
      </c>
      <c r="S48" s="3">
        <v>47</v>
      </c>
      <c r="T48" s="3">
        <v>47</v>
      </c>
      <c r="U48" s="3">
        <v>6</v>
      </c>
      <c r="V48">
        <v>14</v>
      </c>
      <c r="W48" s="3" t="str">
        <f>VLOOKUP(V48,produtos!$A$2:$E$49,2,0)</f>
        <v>Drone DJI Mini 3 Pro</v>
      </c>
      <c r="X48" s="12">
        <f>VLOOKUP(V48,produtos!$A$2:$E$49,4,0)</f>
        <v>3949</v>
      </c>
      <c r="Y48">
        <v>1</v>
      </c>
      <c r="Z48" s="12">
        <f t="shared" si="0"/>
        <v>3949</v>
      </c>
      <c r="AA48" s="4">
        <v>45688</v>
      </c>
      <c r="AB48" s="3" t="s">
        <v>115</v>
      </c>
      <c r="AC48" s="3">
        <v>47</v>
      </c>
      <c r="AD48">
        <v>2951</v>
      </c>
      <c r="AE48" s="3" t="str">
        <f>VLOOKUP(AD48,'Formas de pagamentos'!$A$2:$B$7,2,0)</f>
        <v>Pix</v>
      </c>
      <c r="AF48" s="3" t="s">
        <v>89</v>
      </c>
      <c r="AG48" s="3" t="s">
        <v>50</v>
      </c>
      <c r="AH48" s="3"/>
      <c r="AI48" s="3"/>
      <c r="AJ48" s="3"/>
      <c r="AK48" s="5"/>
    </row>
    <row r="49" spans="1:37" x14ac:dyDescent="0.25">
      <c r="A49" s="19">
        <v>48</v>
      </c>
      <c r="B49" s="20" t="s">
        <v>456</v>
      </c>
      <c r="C49" s="20" t="s">
        <v>249</v>
      </c>
      <c r="D49" s="20" t="s">
        <v>457</v>
      </c>
      <c r="E49" s="21" t="s">
        <v>458</v>
      </c>
      <c r="F49" s="17" t="str" cm="1">
        <f t="array" aca="1" ref="F49" ca="1">INDEX(estados_cidades_bairros!$B$2:$E$2701,RANDBETWEEN(1,COUNTA(estados_cidades_bairros!$E$2:$E$2701)),1)</f>
        <v>Piauí</v>
      </c>
      <c r="G49" s="17" t="str">
        <f ca="1">VLOOKUP(F49,estados_cidades_bairros!$B$2:$E$2701,2,0)</f>
        <v>PI</v>
      </c>
      <c r="H49" s="17" t="str" cm="1">
        <f t="array" aca="1" ref="H49" ca="1">INDEX(estados_cidades_bairros!$C$2:$E$2701,SUM(MATCH(G49,estados_cidades_bairros!$C:$C,0)+RANDBETWEEN(1,100)),2)</f>
        <v>Barros do Campo</v>
      </c>
      <c r="I49" s="17" t="str" cm="1">
        <f t="array" aca="1" ref="I49" ca="1">INDEX(estados_cidades_bairros!$D$2:$E$2701,SUM(MATCH(H49,estados_cidades_bairros!$D$2:$D$2701,0)+RANDBETWEEN(1,5)),2)</f>
        <v>Praça Paulo Azevedo</v>
      </c>
      <c r="J49" s="28"/>
      <c r="K49" s="20">
        <v>11</v>
      </c>
      <c r="L49" s="20" t="s">
        <v>461</v>
      </c>
      <c r="M49" s="17" t="str" cm="1">
        <f t="array" aca="1" ref="M49" ca="1">INDEX(estados_cidades_bairros!$B$2:$E$2701,RANDBETWEEN(1,COUNTA(estados_cidades_bairros!$E$2:$E$2701)),1)</f>
        <v>Rondônia</v>
      </c>
      <c r="N49" s="17" t="str">
        <f ca="1">VLOOKUP(M49,estados_cidades_bairros!$B$2:$E$2701,2,0)</f>
        <v>RO</v>
      </c>
      <c r="O49" s="17" t="str" cm="1">
        <f t="array" aca="1" ref="O49" ca="1">INDEX(estados_cidades_bairros!$C$2:$E$2701,SUM(MATCH(N49,estados_cidades_bairros!$C:$C,0)+RANDBETWEEN(1,100)),2)</f>
        <v>Araújo do Oeste</v>
      </c>
      <c r="P49" s="17" t="str" cm="1">
        <f t="array" aca="1" ref="P49" ca="1">INDEX(estados_cidades_bairros!$D$2:$E$2701,SUM(MATCH(O49,estados_cidades_bairros!$D$2:$D$2701,0)+RANDBETWEEN(1,5)),2)</f>
        <v>Lagoa Ana Beatriz Gomes</v>
      </c>
      <c r="Q49" s="38" t="s">
        <v>78</v>
      </c>
      <c r="R49" s="20">
        <v>4</v>
      </c>
      <c r="S49" s="6">
        <v>48</v>
      </c>
      <c r="T49" s="6">
        <v>48</v>
      </c>
      <c r="U49" s="6">
        <v>11</v>
      </c>
      <c r="V49">
        <v>44</v>
      </c>
      <c r="W49" s="3" t="str">
        <f>VLOOKUP(V49,produtos!$A$2:$E$49,2,0)</f>
        <v>Furadeira de Impacto Bosch 550W</v>
      </c>
      <c r="X49" s="12">
        <f>VLOOKUP(V49,produtos!$A$2:$E$49,4,0)</f>
        <v>3994</v>
      </c>
      <c r="Y49">
        <v>2</v>
      </c>
      <c r="Z49" s="12">
        <f t="shared" si="0"/>
        <v>7988</v>
      </c>
      <c r="AA49" s="7">
        <v>45693</v>
      </c>
      <c r="AB49" s="6" t="s">
        <v>115</v>
      </c>
      <c r="AC49" s="6">
        <v>48</v>
      </c>
      <c r="AD49">
        <v>2471</v>
      </c>
      <c r="AE49" s="3" t="str">
        <f>VLOOKUP(AD49,'Formas de pagamentos'!$A$2:$B$7,2,0)</f>
        <v>Boleto</v>
      </c>
      <c r="AF49" s="6" t="s">
        <v>89</v>
      </c>
      <c r="AG49" s="6" t="s">
        <v>50</v>
      </c>
      <c r="AH49" s="6">
        <v>480</v>
      </c>
      <c r="AI49" s="6">
        <v>480</v>
      </c>
      <c r="AJ49" s="6" t="s">
        <v>262</v>
      </c>
      <c r="AK49" s="8" t="s">
        <v>132</v>
      </c>
    </row>
    <row r="50" spans="1:37" x14ac:dyDescent="0.25">
      <c r="A50" s="16">
        <v>49</v>
      </c>
      <c r="B50" s="17" t="s">
        <v>463</v>
      </c>
      <c r="C50" s="17" t="s">
        <v>45</v>
      </c>
      <c r="D50" s="17" t="s">
        <v>464</v>
      </c>
      <c r="E50" s="18">
        <v>4118526343</v>
      </c>
      <c r="F50" s="17" t="str" cm="1">
        <f t="array" aca="1" ref="F50" ca="1">INDEX(estados_cidades_bairros!$B$2:$E$2701,RANDBETWEEN(1,COUNTA(estados_cidades_bairros!$E$2:$E$2701)),1)</f>
        <v>Santa Catarina</v>
      </c>
      <c r="G50" s="17" t="str">
        <f ca="1">VLOOKUP(F50,estados_cidades_bairros!$B$2:$E$2701,2,0)</f>
        <v>SC</v>
      </c>
      <c r="H50" s="17" t="str" cm="1">
        <f t="array" aca="1" ref="H50" ca="1">INDEX(estados_cidades_bairros!$C$2:$E$2701,SUM(MATCH(G50,estados_cidades_bairros!$C:$C,0)+RANDBETWEEN(1,100)),2)</f>
        <v>Silveira das Pedras</v>
      </c>
      <c r="I50" s="17" t="str" cm="1">
        <f t="array" aca="1" ref="I50" ca="1">INDEX(estados_cidades_bairros!$D$2:$E$2701,SUM(MATCH(H50,estados_cidades_bairros!$D$2:$D$2701,0)+RANDBETWEEN(1,5)),2)</f>
        <v>Condomínio de da Costa</v>
      </c>
      <c r="J50" s="28"/>
      <c r="K50" s="17">
        <v>21</v>
      </c>
      <c r="L50" s="17" t="s">
        <v>467</v>
      </c>
      <c r="M50" s="17" t="str" cm="1">
        <f t="array" aca="1" ref="M50" ca="1">INDEX(estados_cidades_bairros!$B$2:$E$2701,RANDBETWEEN(1,COUNTA(estados_cidades_bairros!$E$2:$E$2701)),1)</f>
        <v>Minas Gerais</v>
      </c>
      <c r="N50" s="17" t="str">
        <f ca="1">VLOOKUP(M50,estados_cidades_bairros!$B$2:$E$2701,2,0)</f>
        <v>MG</v>
      </c>
      <c r="O50" s="17" t="str" cm="1">
        <f t="array" aca="1" ref="O50" ca="1">INDEX(estados_cidades_bairros!$C$2:$E$2701,SUM(MATCH(N50,estados_cidades_bairros!$C:$C,0)+RANDBETWEEN(1,100)),2)</f>
        <v>Sales</v>
      </c>
      <c r="P50" s="17" t="str" cm="1">
        <f t="array" aca="1" ref="P50" ca="1">INDEX(estados_cidades_bairros!$D$2:$E$2701,SUM(MATCH(O50,estados_cidades_bairros!$D$2:$D$2701,0)+RANDBETWEEN(1,5)),2)</f>
        <v>Campo de Martins</v>
      </c>
      <c r="Q50" s="26" t="s">
        <v>78</v>
      </c>
      <c r="R50" s="17">
        <v>1</v>
      </c>
      <c r="S50" s="3">
        <v>49</v>
      </c>
      <c r="T50" s="3">
        <v>49</v>
      </c>
      <c r="U50" s="3">
        <v>21</v>
      </c>
      <c r="V50">
        <v>27</v>
      </c>
      <c r="W50" s="3" t="str">
        <f>VLOOKUP(V50,produtos!$A$2:$E$49,2,0)</f>
        <v>Ar-condicionado Inverter Samsung 12000 BTUs</v>
      </c>
      <c r="X50" s="12">
        <f>VLOOKUP(V50,produtos!$A$2:$E$49,4,0)</f>
        <v>1313</v>
      </c>
      <c r="Y50">
        <v>4</v>
      </c>
      <c r="Z50" s="12">
        <f t="shared" si="0"/>
        <v>5252</v>
      </c>
      <c r="AA50" s="4">
        <v>45726</v>
      </c>
      <c r="AB50" s="3" t="s">
        <v>48</v>
      </c>
      <c r="AC50" s="3">
        <v>49</v>
      </c>
      <c r="AD50">
        <v>2471</v>
      </c>
      <c r="AE50" s="3" t="str">
        <f>VLOOKUP(AD50,'Formas de pagamentos'!$A$2:$B$7,2,0)</f>
        <v>Boleto</v>
      </c>
      <c r="AF50" s="3" t="s">
        <v>89</v>
      </c>
      <c r="AG50" s="3" t="s">
        <v>50</v>
      </c>
      <c r="AH50" s="3"/>
      <c r="AI50" s="3"/>
      <c r="AJ50" s="3"/>
      <c r="AK50" s="5"/>
    </row>
    <row r="51" spans="1:37" x14ac:dyDescent="0.25">
      <c r="A51" s="19">
        <v>50</v>
      </c>
      <c r="B51" s="20" t="s">
        <v>470</v>
      </c>
      <c r="C51" s="20" t="s">
        <v>189</v>
      </c>
      <c r="D51" s="20" t="s">
        <v>471</v>
      </c>
      <c r="E51" s="21">
        <v>7164586351</v>
      </c>
      <c r="F51" s="17" t="str" cm="1">
        <f t="array" aca="1" ref="F51" ca="1">INDEX(estados_cidades_bairros!$B$2:$E$2701,RANDBETWEEN(1,COUNTA(estados_cidades_bairros!$E$2:$E$2701)),1)</f>
        <v>Distrito Federal</v>
      </c>
      <c r="G51" s="17" t="str">
        <f ca="1">VLOOKUP(F51,estados_cidades_bairros!$B$2:$E$2701,2,0)</f>
        <v>DF</v>
      </c>
      <c r="H51" s="17" t="str" cm="1">
        <f t="array" aca="1" ref="H51" ca="1">INDEX(estados_cidades_bairros!$C$2:$E$2701,SUM(MATCH(G51,estados_cidades_bairros!$C:$C,0)+RANDBETWEEN(1,100)),2)</f>
        <v>da Mota</v>
      </c>
      <c r="I51" s="17" t="str" cm="1">
        <f t="array" aca="1" ref="I51" ca="1">INDEX(estados_cidades_bairros!$D$2:$E$2701,SUM(MATCH(H51,estados_cidades_bairros!$D$2:$D$2701,0)+RANDBETWEEN(1,5)),2)</f>
        <v>Vale Silveira</v>
      </c>
      <c r="J51" s="28"/>
      <c r="K51" s="20">
        <v>15</v>
      </c>
      <c r="L51" s="20" t="s">
        <v>474</v>
      </c>
      <c r="M51" s="17" t="str" cm="1">
        <f t="array" aca="1" ref="M51" ca="1">INDEX(estados_cidades_bairros!$B$2:$E$2701,RANDBETWEEN(1,COUNTA(estados_cidades_bairros!$E$2:$E$2701)),1)</f>
        <v>Mato Grosso do Sul</v>
      </c>
      <c r="N51" s="17" t="str">
        <f ca="1">VLOOKUP(M51,estados_cidades_bairros!$B$2:$E$2701,2,0)</f>
        <v>MS</v>
      </c>
      <c r="O51" s="17" t="str" cm="1">
        <f t="array" aca="1" ref="O51" ca="1">INDEX(estados_cidades_bairros!$C$2:$E$2701,SUM(MATCH(N51,estados_cidades_bairros!$C:$C,0)+RANDBETWEEN(1,100)),2)</f>
        <v>da Cruz</v>
      </c>
      <c r="P51" s="17" t="str" cm="1">
        <f t="array" aca="1" ref="P51" ca="1">INDEX(estados_cidades_bairros!$D$2:$E$2701,SUM(MATCH(O51,estados_cidades_bairros!$D$2:$D$2701,0)+RANDBETWEEN(1,5)),2)</f>
        <v>Pátio Farias</v>
      </c>
      <c r="Q51" s="38" t="s">
        <v>41</v>
      </c>
      <c r="R51" s="20">
        <v>3</v>
      </c>
      <c r="S51" s="6">
        <v>50</v>
      </c>
      <c r="T51" s="6">
        <v>50</v>
      </c>
      <c r="U51" s="6">
        <v>15</v>
      </c>
      <c r="V51">
        <v>43</v>
      </c>
      <c r="W51" s="3" t="str">
        <f>VLOOKUP(V51,produtos!$A$2:$E$49,2,0)</f>
        <v>HD Externo 1TB Seagate</v>
      </c>
      <c r="X51" s="12">
        <f>VLOOKUP(V51,produtos!$A$2:$E$49,4,0)</f>
        <v>391</v>
      </c>
      <c r="Y51">
        <v>3</v>
      </c>
      <c r="Z51" s="12">
        <f t="shared" si="0"/>
        <v>1173</v>
      </c>
      <c r="AA51" s="7">
        <v>45664</v>
      </c>
      <c r="AB51" s="6" t="s">
        <v>88</v>
      </c>
      <c r="AC51" s="6">
        <v>50</v>
      </c>
      <c r="AD51">
        <v>2471</v>
      </c>
      <c r="AE51" s="3" t="str">
        <f>VLOOKUP(AD51,'Formas de pagamentos'!$A$2:$B$7,2,0)</f>
        <v>Boleto</v>
      </c>
      <c r="AF51" s="6" t="s">
        <v>116</v>
      </c>
      <c r="AG51" s="6" t="s">
        <v>50</v>
      </c>
      <c r="AH51" s="6"/>
      <c r="AI51" s="6"/>
      <c r="AJ51" s="6"/>
      <c r="AK51" s="8"/>
    </row>
    <row r="52" spans="1:37" x14ac:dyDescent="0.25">
      <c r="A52" s="16">
        <v>51</v>
      </c>
      <c r="B52" s="17" t="s">
        <v>297</v>
      </c>
      <c r="C52" s="17" t="s">
        <v>289</v>
      </c>
      <c r="D52" s="17" t="s">
        <v>477</v>
      </c>
      <c r="E52" s="18" t="s">
        <v>478</v>
      </c>
      <c r="F52" s="17" t="str" cm="1">
        <f t="array" aca="1" ref="F52" ca="1">INDEX(estados_cidades_bairros!$B$2:$E$2701,RANDBETWEEN(1,COUNTA(estados_cidades_bairros!$E$2:$E$2701)),1)</f>
        <v>Sergipe</v>
      </c>
      <c r="G52" s="17" t="str">
        <f ca="1">VLOOKUP(F52,estados_cidades_bairros!$B$2:$E$2701,2,0)</f>
        <v>SE</v>
      </c>
      <c r="H52" s="17" t="str" cm="1">
        <f t="array" aca="1" ref="H52" ca="1">INDEX(estados_cidades_bairros!$C$2:$E$2701,SUM(MATCH(G52,estados_cidades_bairros!$C:$C,0)+RANDBETWEEN(1,100)),2)</f>
        <v>Santos</v>
      </c>
      <c r="I52" s="17" t="str" cm="1">
        <f t="array" aca="1" ref="I52" ca="1">INDEX(estados_cidades_bairros!$D$2:$E$2701,SUM(MATCH(H52,estados_cidades_bairros!$D$2:$D$2701,0)+RANDBETWEEN(1,5)),2)</f>
        <v>Estação Barbosa</v>
      </c>
      <c r="J52" s="28"/>
      <c r="K52" s="17">
        <v>3</v>
      </c>
      <c r="L52" s="17" t="s">
        <v>480</v>
      </c>
      <c r="M52" s="17" t="str" cm="1">
        <f t="array" aca="1" ref="M52" ca="1">INDEX(estados_cidades_bairros!$B$2:$E$2701,RANDBETWEEN(1,COUNTA(estados_cidades_bairros!$E$2:$E$2701)),1)</f>
        <v>Mato Grosso</v>
      </c>
      <c r="N52" s="17" t="str">
        <f ca="1">VLOOKUP(M52,estados_cidades_bairros!$B$2:$E$2701,2,0)</f>
        <v>MT</v>
      </c>
      <c r="O52" s="17" t="str" cm="1">
        <f t="array" aca="1" ref="O52" ca="1">INDEX(estados_cidades_bairros!$C$2:$E$2701,SUM(MATCH(N52,estados_cidades_bairros!$C:$C,0)+RANDBETWEEN(1,100)),2)</f>
        <v>Gonçalves do Amparo</v>
      </c>
      <c r="P52" s="17" t="str" cm="1">
        <f t="array" aca="1" ref="P52" ca="1">INDEX(estados_cidades_bairros!$D$2:$E$2701,SUM(MATCH(O52,estados_cidades_bairros!$D$2:$D$2701,0)+RANDBETWEEN(1,5)),2)</f>
        <v>Trevo Juan Caldeira</v>
      </c>
      <c r="Q52" s="26" t="s">
        <v>47</v>
      </c>
      <c r="R52" s="17">
        <v>2</v>
      </c>
      <c r="S52" s="3">
        <v>51</v>
      </c>
      <c r="T52" s="3">
        <v>51</v>
      </c>
      <c r="U52" s="3">
        <v>3</v>
      </c>
      <c r="V52">
        <v>35</v>
      </c>
      <c r="W52" s="3" t="str">
        <f>VLOOKUP(V52,produtos!$A$2:$E$49,2,0)</f>
        <v>Cômoda 5 Gavetas</v>
      </c>
      <c r="X52" s="12">
        <f>VLOOKUP(V52,produtos!$A$2:$E$49,4,0)</f>
        <v>3975</v>
      </c>
      <c r="Y52">
        <v>3</v>
      </c>
      <c r="Z52" s="12">
        <f t="shared" si="0"/>
        <v>11925</v>
      </c>
      <c r="AA52" s="4">
        <v>45687</v>
      </c>
      <c r="AB52" s="3" t="s">
        <v>115</v>
      </c>
      <c r="AC52" s="3">
        <v>51</v>
      </c>
      <c r="AD52">
        <v>1969</v>
      </c>
      <c r="AE52" s="3" t="str">
        <f>VLOOKUP(AD52,'Formas de pagamentos'!$A$2:$B$7,2,0)</f>
        <v>Cartão Crédito</v>
      </c>
      <c r="AF52" s="3" t="s">
        <v>89</v>
      </c>
      <c r="AG52" s="3" t="s">
        <v>50</v>
      </c>
      <c r="AH52" s="3">
        <v>510</v>
      </c>
      <c r="AI52" s="3">
        <v>510</v>
      </c>
      <c r="AJ52" s="3" t="s">
        <v>117</v>
      </c>
      <c r="AK52" s="5" t="s">
        <v>118</v>
      </c>
    </row>
    <row r="53" spans="1:37" x14ac:dyDescent="0.25">
      <c r="A53" s="19">
        <v>52</v>
      </c>
      <c r="B53" s="20" t="s">
        <v>352</v>
      </c>
      <c r="C53" s="20" t="s">
        <v>483</v>
      </c>
      <c r="D53" s="20" t="s">
        <v>484</v>
      </c>
      <c r="E53" s="21">
        <v>2177328674</v>
      </c>
      <c r="F53" s="17" t="str" cm="1">
        <f t="array" aca="1" ref="F53" ca="1">INDEX(estados_cidades_bairros!$B$2:$E$2701,RANDBETWEEN(1,COUNTA(estados_cidades_bairros!$E$2:$E$2701)),1)</f>
        <v>Roraima</v>
      </c>
      <c r="G53" s="17" t="str">
        <f ca="1">VLOOKUP(F53,estados_cidades_bairros!$B$2:$E$2701,2,0)</f>
        <v>RR</v>
      </c>
      <c r="H53" s="17" t="str" cm="1">
        <f t="array" aca="1" ref="H53" ca="1">INDEX(estados_cidades_bairros!$C$2:$E$2701,SUM(MATCH(G53,estados_cidades_bairros!$C:$C,0)+RANDBETWEEN(1,100)),2)</f>
        <v>Rocha da Mata</v>
      </c>
      <c r="I53" s="17" t="str" cm="1">
        <f t="array" aca="1" ref="I53" ca="1">INDEX(estados_cidades_bairros!$D$2:$E$2701,SUM(MATCH(H53,estados_cidades_bairros!$D$2:$D$2701,0)+RANDBETWEEN(1,5)),2)</f>
        <v>Área de Santos</v>
      </c>
      <c r="J53" s="28"/>
      <c r="K53" s="20">
        <v>42</v>
      </c>
      <c r="L53" s="20" t="s">
        <v>487</v>
      </c>
      <c r="M53" s="17" t="str" cm="1">
        <f t="array" aca="1" ref="M53" ca="1">INDEX(estados_cidades_bairros!$B$2:$E$2701,RANDBETWEEN(1,COUNTA(estados_cidades_bairros!$E$2:$E$2701)),1)</f>
        <v>Bahia</v>
      </c>
      <c r="N53" s="17" t="str">
        <f ca="1">VLOOKUP(M53,estados_cidades_bairros!$B$2:$E$2701,2,0)</f>
        <v>BA</v>
      </c>
      <c r="O53" s="17" t="str" cm="1">
        <f t="array" aca="1" ref="O53" ca="1">INDEX(estados_cidades_bairros!$C$2:$E$2701,SUM(MATCH(N53,estados_cidades_bairros!$C:$C,0)+RANDBETWEEN(1,100)),2)</f>
        <v>Pires de Nogueira</v>
      </c>
      <c r="P53" s="17" t="str" cm="1">
        <f t="array" aca="1" ref="P53" ca="1">INDEX(estados_cidades_bairros!$D$2:$E$2701,SUM(MATCH(O53,estados_cidades_bairros!$D$2:$D$2701,0)+RANDBETWEEN(1,5)),2)</f>
        <v>Favela de da Rosa</v>
      </c>
      <c r="Q53" s="38" t="s">
        <v>47</v>
      </c>
      <c r="R53" s="20">
        <v>2</v>
      </c>
      <c r="S53" s="6">
        <v>52</v>
      </c>
      <c r="T53" s="6">
        <v>52</v>
      </c>
      <c r="U53" s="6">
        <v>42</v>
      </c>
      <c r="V53">
        <v>15</v>
      </c>
      <c r="W53" s="3" t="str">
        <f>VLOOKUP(V53,produtos!$A$2:$E$49,2,0)</f>
        <v>Kindle Paperwhite 11ª Geração</v>
      </c>
      <c r="X53" s="12">
        <f>VLOOKUP(V53,produtos!$A$2:$E$49,4,0)</f>
        <v>302</v>
      </c>
      <c r="Y53">
        <v>2</v>
      </c>
      <c r="Z53" s="12">
        <f t="shared" si="0"/>
        <v>604</v>
      </c>
      <c r="AA53" s="7">
        <v>45658</v>
      </c>
      <c r="AB53" s="6" t="s">
        <v>88</v>
      </c>
      <c r="AC53" s="6">
        <v>52</v>
      </c>
      <c r="AD53">
        <v>5950</v>
      </c>
      <c r="AE53" s="3" t="str">
        <f>VLOOKUP(AD53,'Formas de pagamentos'!$A$2:$B$7,2,0)</f>
        <v>Cartão Débito</v>
      </c>
      <c r="AF53" s="6" t="s">
        <v>116</v>
      </c>
      <c r="AG53" s="6" t="s">
        <v>50</v>
      </c>
      <c r="AH53" s="6"/>
      <c r="AI53" s="6"/>
      <c r="AJ53" s="6"/>
      <c r="AK53" s="8"/>
    </row>
    <row r="54" spans="1:37" x14ac:dyDescent="0.25">
      <c r="A54" s="16">
        <v>53</v>
      </c>
      <c r="B54" s="17" t="s">
        <v>490</v>
      </c>
      <c r="C54" s="17" t="s">
        <v>39</v>
      </c>
      <c r="D54" s="17" t="s">
        <v>491</v>
      </c>
      <c r="E54" s="18" t="s">
        <v>492</v>
      </c>
      <c r="F54" s="17" t="str" cm="1">
        <f t="array" aca="1" ref="F54" ca="1">INDEX(estados_cidades_bairros!$B$2:$E$2701,RANDBETWEEN(1,COUNTA(estados_cidades_bairros!$E$2:$E$2701)),1)</f>
        <v>Minas Gerais</v>
      </c>
      <c r="G54" s="17" t="str">
        <f ca="1">VLOOKUP(F54,estados_cidades_bairros!$B$2:$E$2701,2,0)</f>
        <v>MG</v>
      </c>
      <c r="H54" s="17" t="str" cm="1">
        <f t="array" aca="1" ref="H54" ca="1">INDEX(estados_cidades_bairros!$C$2:$E$2701,SUM(MATCH(G54,estados_cidades_bairros!$C:$C,0)+RANDBETWEEN(1,100)),2)</f>
        <v>da Mota das Flores</v>
      </c>
      <c r="I54" s="17" t="str" cm="1">
        <f t="array" aca="1" ref="I54" ca="1">INDEX(estados_cidades_bairros!$D$2:$E$2701,SUM(MATCH(H54,estados_cidades_bairros!$D$2:$D$2701,0)+RANDBETWEEN(1,5)),2)</f>
        <v>Colônia de Dias</v>
      </c>
      <c r="J54" s="28"/>
      <c r="K54" s="17">
        <v>41</v>
      </c>
      <c r="L54" s="17" t="s">
        <v>494</v>
      </c>
      <c r="M54" s="17" t="str" cm="1">
        <f t="array" aca="1" ref="M54" ca="1">INDEX(estados_cidades_bairros!$B$2:$E$2701,RANDBETWEEN(1,COUNTA(estados_cidades_bairros!$E$2:$E$2701)),1)</f>
        <v>Tocantins</v>
      </c>
      <c r="N54" s="17" t="str">
        <f ca="1">VLOOKUP(M54,estados_cidades_bairros!$B$2:$E$2701,2,0)</f>
        <v>TO</v>
      </c>
      <c r="O54" s="17" t="str" cm="1">
        <f t="array" aca="1" ref="O54" ca="1">INDEX(estados_cidades_bairros!$C$2:$E$2701,SUM(MATCH(N54,estados_cidades_bairros!$C:$C,0)+RANDBETWEEN(1,100)),2)</f>
        <v>Souza</v>
      </c>
      <c r="P54" s="17" t="str" cm="1">
        <f t="array" aca="1" ref="P54" ca="1">INDEX(estados_cidades_bairros!$D$2:$E$2701,SUM(MATCH(O54,estados_cidades_bairros!$D$2:$D$2701,0)+RANDBETWEEN(1,5)),2)</f>
        <v>Área Cardoso</v>
      </c>
      <c r="Q54" s="26" t="s">
        <v>78</v>
      </c>
      <c r="R54" s="17">
        <v>2</v>
      </c>
      <c r="S54" s="3">
        <v>53</v>
      </c>
      <c r="T54" s="3">
        <v>53</v>
      </c>
      <c r="U54" s="3">
        <v>41</v>
      </c>
      <c r="V54">
        <v>11</v>
      </c>
      <c r="W54" s="3" t="str">
        <f>VLOOKUP(V54,produtos!$A$2:$E$49,2,0)</f>
        <v>Câmera GoPro Hero 11</v>
      </c>
      <c r="X54" s="12">
        <f>VLOOKUP(V54,produtos!$A$2:$E$49,4,0)</f>
        <v>1722</v>
      </c>
      <c r="Y54">
        <v>5</v>
      </c>
      <c r="Z54" s="12">
        <f t="shared" si="0"/>
        <v>8610</v>
      </c>
      <c r="AA54" s="4">
        <v>45681</v>
      </c>
      <c r="AB54" s="3" t="s">
        <v>115</v>
      </c>
      <c r="AC54" s="3">
        <v>53</v>
      </c>
      <c r="AD54">
        <v>2471</v>
      </c>
      <c r="AE54" s="3" t="str">
        <f>VLOOKUP(AD54,'Formas de pagamentos'!$A$2:$B$7,2,0)</f>
        <v>Boleto</v>
      </c>
      <c r="AF54" s="3" t="s">
        <v>89</v>
      </c>
      <c r="AG54" s="3" t="s">
        <v>50</v>
      </c>
      <c r="AH54" s="3"/>
      <c r="AI54" s="3"/>
      <c r="AJ54" s="3"/>
      <c r="AK54" s="5"/>
    </row>
    <row r="55" spans="1:37" x14ac:dyDescent="0.25">
      <c r="A55" s="19">
        <v>54</v>
      </c>
      <c r="B55" s="20" t="s">
        <v>497</v>
      </c>
      <c r="C55" s="20" t="s">
        <v>249</v>
      </c>
      <c r="D55" s="20" t="s">
        <v>498</v>
      </c>
      <c r="E55" s="21" t="s">
        <v>499</v>
      </c>
      <c r="F55" s="17" t="str" cm="1">
        <f t="array" aca="1" ref="F55" ca="1">INDEX(estados_cidades_bairros!$B$2:$E$2701,RANDBETWEEN(1,COUNTA(estados_cidades_bairros!$E$2:$E$2701)),1)</f>
        <v>Tocantins</v>
      </c>
      <c r="G55" s="17" t="str">
        <f ca="1">VLOOKUP(F55,estados_cidades_bairros!$B$2:$E$2701,2,0)</f>
        <v>TO</v>
      </c>
      <c r="H55" s="17" t="str" cm="1">
        <f t="array" aca="1" ref="H55" ca="1">INDEX(estados_cidades_bairros!$C$2:$E$2701,SUM(MATCH(G55,estados_cidades_bairros!$C:$C,0)+RANDBETWEEN(1,100)),2)</f>
        <v>Fernandes de Rocha</v>
      </c>
      <c r="I55" s="17" t="str" cm="1">
        <f t="array" aca="1" ref="I55" ca="1">INDEX(estados_cidades_bairros!$D$2:$E$2701,SUM(MATCH(H55,estados_cidades_bairros!$D$2:$D$2701,0)+RANDBETWEEN(1,5)),2)</f>
        <v>Favela da Cunha</v>
      </c>
      <c r="J55" s="28"/>
      <c r="K55" s="20">
        <v>2</v>
      </c>
      <c r="L55" s="20" t="s">
        <v>501</v>
      </c>
      <c r="M55" s="17" t="str" cm="1">
        <f t="array" aca="1" ref="M55" ca="1">INDEX(estados_cidades_bairros!$B$2:$E$2701,RANDBETWEEN(1,COUNTA(estados_cidades_bairros!$E$2:$E$2701)),1)</f>
        <v>Roraima</v>
      </c>
      <c r="N55" s="17" t="str">
        <f ca="1">VLOOKUP(M55,estados_cidades_bairros!$B$2:$E$2701,2,0)</f>
        <v>RR</v>
      </c>
      <c r="O55" s="17" t="str" cm="1">
        <f t="array" aca="1" ref="O55" ca="1">INDEX(estados_cidades_bairros!$C$2:$E$2701,SUM(MATCH(N55,estados_cidades_bairros!$C:$C,0)+RANDBETWEEN(1,100)),2)</f>
        <v>Porto da Serra</v>
      </c>
      <c r="P55" s="17" t="str" cm="1">
        <f t="array" aca="1" ref="P55" ca="1">INDEX(estados_cidades_bairros!$D$2:$E$2701,SUM(MATCH(O55,estados_cidades_bairros!$D$2:$D$2701,0)+RANDBETWEEN(1,5)),2)</f>
        <v>Viaduto de da Cruz</v>
      </c>
      <c r="Q55" s="38" t="s">
        <v>78</v>
      </c>
      <c r="R55" s="20">
        <v>4</v>
      </c>
      <c r="S55" s="6">
        <v>54</v>
      </c>
      <c r="T55" s="6">
        <v>54</v>
      </c>
      <c r="U55" s="6">
        <v>2</v>
      </c>
      <c r="V55">
        <v>15</v>
      </c>
      <c r="W55" s="3" t="str">
        <f>VLOOKUP(V55,produtos!$A$2:$E$49,2,0)</f>
        <v>Kindle Paperwhite 11ª Geração</v>
      </c>
      <c r="X55" s="12">
        <f>VLOOKUP(V55,produtos!$A$2:$E$49,4,0)</f>
        <v>302</v>
      </c>
      <c r="Y55">
        <v>3</v>
      </c>
      <c r="Z55" s="12">
        <f t="shared" si="0"/>
        <v>906</v>
      </c>
      <c r="AA55" s="7">
        <v>45727</v>
      </c>
      <c r="AB55" s="6" t="s">
        <v>48</v>
      </c>
      <c r="AC55" s="6">
        <v>54</v>
      </c>
      <c r="AD55">
        <v>1969</v>
      </c>
      <c r="AE55" s="3" t="str">
        <f>VLOOKUP(AD55,'Formas de pagamentos'!$A$2:$B$7,2,0)</f>
        <v>Cartão Crédito</v>
      </c>
      <c r="AF55" s="6" t="s">
        <v>89</v>
      </c>
      <c r="AG55" s="6" t="s">
        <v>50</v>
      </c>
      <c r="AH55" s="6"/>
      <c r="AI55" s="6"/>
      <c r="AJ55" s="6"/>
      <c r="AK55" s="8"/>
    </row>
    <row r="56" spans="1:37" x14ac:dyDescent="0.25">
      <c r="A56" s="16">
        <v>55</v>
      </c>
      <c r="B56" s="17" t="s">
        <v>503</v>
      </c>
      <c r="C56" s="17" t="s">
        <v>147</v>
      </c>
      <c r="D56" s="17" t="s">
        <v>504</v>
      </c>
      <c r="E56" s="18" t="s">
        <v>505</v>
      </c>
      <c r="F56" s="17" t="str" cm="1">
        <f t="array" aca="1" ref="F56" ca="1">INDEX(estados_cidades_bairros!$B$2:$E$2701,RANDBETWEEN(1,COUNTA(estados_cidades_bairros!$E$2:$E$2701)),1)</f>
        <v>Mato Grosso do Sul</v>
      </c>
      <c r="G56" s="17" t="str">
        <f ca="1">VLOOKUP(F56,estados_cidades_bairros!$B$2:$E$2701,2,0)</f>
        <v>MS</v>
      </c>
      <c r="H56" s="17" t="str" cm="1">
        <f t="array" aca="1" ref="H56" ca="1">INDEX(estados_cidades_bairros!$C$2:$E$2701,SUM(MATCH(G56,estados_cidades_bairros!$C:$C,0)+RANDBETWEEN(1,100)),2)</f>
        <v>Aragão do Norte</v>
      </c>
      <c r="I56" s="17" t="str" cm="1">
        <f t="array" aca="1" ref="I56" ca="1">INDEX(estados_cidades_bairros!$D$2:$E$2701,SUM(MATCH(H56,estados_cidades_bairros!$D$2:$D$2701,0)+RANDBETWEEN(1,5)),2)</f>
        <v>Viaduto da Cunha</v>
      </c>
      <c r="J56" s="28"/>
      <c r="K56" s="17">
        <v>22</v>
      </c>
      <c r="L56" s="17" t="s">
        <v>508</v>
      </c>
      <c r="M56" s="17" t="str" cm="1">
        <f t="array" aca="1" ref="M56" ca="1">INDEX(estados_cidades_bairros!$B$2:$E$2701,RANDBETWEEN(1,COUNTA(estados_cidades_bairros!$E$2:$E$2701)),1)</f>
        <v>Ceará</v>
      </c>
      <c r="N56" s="17" t="str">
        <f ca="1">VLOOKUP(M56,estados_cidades_bairros!$B$2:$E$2701,2,0)</f>
        <v>CE</v>
      </c>
      <c r="O56" s="17" t="str" cm="1">
        <f t="array" aca="1" ref="O56" ca="1">INDEX(estados_cidades_bairros!$C$2:$E$2701,SUM(MATCH(N56,estados_cidades_bairros!$C:$C,0)+RANDBETWEEN(1,100)),2)</f>
        <v>da Costa</v>
      </c>
      <c r="P56" s="17" t="str" cm="1">
        <f t="array" aca="1" ref="P56" ca="1">INDEX(estados_cidades_bairros!$D$2:$E$2701,SUM(MATCH(O56,estados_cidades_bairros!$D$2:$D$2701,0)+RANDBETWEEN(1,5)),2)</f>
        <v>Via Gomes</v>
      </c>
      <c r="Q56" s="26" t="s">
        <v>47</v>
      </c>
      <c r="R56" s="17">
        <v>3</v>
      </c>
      <c r="S56" s="3">
        <v>55</v>
      </c>
      <c r="T56" s="3">
        <v>55</v>
      </c>
      <c r="U56" s="3">
        <v>22</v>
      </c>
      <c r="V56">
        <v>40</v>
      </c>
      <c r="W56" s="3" t="str">
        <f>VLOOKUP(V56,produtos!$A$2:$E$49,2,0)</f>
        <v>Mouse Gamer Logitech G502</v>
      </c>
      <c r="X56" s="12">
        <f>VLOOKUP(V56,produtos!$A$2:$E$49,4,0)</f>
        <v>3359</v>
      </c>
      <c r="Y56">
        <v>4</v>
      </c>
      <c r="Z56" s="12">
        <f t="shared" si="0"/>
        <v>13436</v>
      </c>
      <c r="AA56" s="4">
        <v>45704</v>
      </c>
      <c r="AB56" s="3" t="s">
        <v>115</v>
      </c>
      <c r="AC56" s="3">
        <v>55</v>
      </c>
      <c r="AD56">
        <v>2951</v>
      </c>
      <c r="AE56" s="3" t="str">
        <f>VLOOKUP(AD56,'Formas de pagamentos'!$A$2:$B$7,2,0)</f>
        <v>Pix</v>
      </c>
      <c r="AF56" s="3" t="s">
        <v>48</v>
      </c>
      <c r="AG56" s="3" t="s">
        <v>247</v>
      </c>
      <c r="AH56" s="3"/>
      <c r="AI56" s="3"/>
      <c r="AJ56" s="3"/>
      <c r="AK56" s="5"/>
    </row>
    <row r="57" spans="1:37" x14ac:dyDescent="0.25">
      <c r="A57" s="19">
        <v>56</v>
      </c>
      <c r="B57" s="20" t="s">
        <v>510</v>
      </c>
      <c r="C57" s="20" t="s">
        <v>511</v>
      </c>
      <c r="D57" s="20" t="s">
        <v>512</v>
      </c>
      <c r="E57" s="21" t="s">
        <v>513</v>
      </c>
      <c r="F57" s="17" t="str" cm="1">
        <f t="array" aca="1" ref="F57" ca="1">INDEX(estados_cidades_bairros!$B$2:$E$2701,RANDBETWEEN(1,COUNTA(estados_cidades_bairros!$E$2:$E$2701)),1)</f>
        <v>Paraíba</v>
      </c>
      <c r="G57" s="17" t="str">
        <f ca="1">VLOOKUP(F57,estados_cidades_bairros!$B$2:$E$2701,2,0)</f>
        <v>PB</v>
      </c>
      <c r="H57" s="17" t="str" cm="1">
        <f t="array" aca="1" ref="H57" ca="1">INDEX(estados_cidades_bairros!$C$2:$E$2701,SUM(MATCH(G57,estados_cidades_bairros!$C:$C,0)+RANDBETWEEN(1,100)),2)</f>
        <v>Jesus Alegre</v>
      </c>
      <c r="I57" s="17" t="str" cm="1">
        <f t="array" aca="1" ref="I57" ca="1">INDEX(estados_cidades_bairros!$D$2:$E$2701,SUM(MATCH(H57,estados_cidades_bairros!$D$2:$D$2701,0)+RANDBETWEEN(1,5)),2)</f>
        <v>Loteamento Gustavo Cunha</v>
      </c>
      <c r="J57" s="28"/>
      <c r="K57" s="20">
        <v>8</v>
      </c>
      <c r="L57" s="20" t="s">
        <v>515</v>
      </c>
      <c r="M57" s="17" t="str" cm="1">
        <f t="array" aca="1" ref="M57" ca="1">INDEX(estados_cidades_bairros!$B$2:$E$2701,RANDBETWEEN(1,COUNTA(estados_cidades_bairros!$E$2:$E$2701)),1)</f>
        <v>Rio de Janeiro</v>
      </c>
      <c r="N57" s="17" t="str">
        <f ca="1">VLOOKUP(M57,estados_cidades_bairros!$B$2:$E$2701,2,0)</f>
        <v>RJ</v>
      </c>
      <c r="O57" s="17" t="str" cm="1">
        <f t="array" aca="1" ref="O57" ca="1">INDEX(estados_cidades_bairros!$C$2:$E$2701,SUM(MATCH(N57,estados_cidades_bairros!$C:$C,0)+RANDBETWEEN(1,100)),2)</f>
        <v>Cardoso</v>
      </c>
      <c r="P57" s="17" t="str" cm="1">
        <f t="array" aca="1" ref="P57" ca="1">INDEX(estados_cidades_bairros!$D$2:$E$2701,SUM(MATCH(O57,estados_cidades_bairros!$D$2:$D$2701,0)+RANDBETWEEN(1,5)),2)</f>
        <v>Parque Rocha</v>
      </c>
      <c r="Q57" s="38" t="s">
        <v>47</v>
      </c>
      <c r="R57" s="20">
        <v>5</v>
      </c>
      <c r="S57" s="6">
        <v>56</v>
      </c>
      <c r="T57" s="6">
        <v>56</v>
      </c>
      <c r="U57" s="6">
        <v>8</v>
      </c>
      <c r="V57">
        <v>9</v>
      </c>
      <c r="W57" s="3" t="str">
        <f>VLOOKUP(V57,produtos!$A$2:$E$49,2,0)</f>
        <v>TV LG 55'' 4K OLED</v>
      </c>
      <c r="X57" s="12">
        <f>VLOOKUP(V57,produtos!$A$2:$E$49,4,0)</f>
        <v>4023</v>
      </c>
      <c r="Y57">
        <v>1</v>
      </c>
      <c r="Z57" s="12">
        <f t="shared" si="0"/>
        <v>4023</v>
      </c>
      <c r="AA57" s="7">
        <v>45726</v>
      </c>
      <c r="AB57" s="6" t="s">
        <v>48</v>
      </c>
      <c r="AC57" s="6">
        <v>56</v>
      </c>
      <c r="AD57">
        <v>5950</v>
      </c>
      <c r="AE57" s="3" t="str">
        <f>VLOOKUP(AD57,'Formas de pagamentos'!$A$2:$B$7,2,0)</f>
        <v>Cartão Débito</v>
      </c>
      <c r="AF57" s="6" t="s">
        <v>89</v>
      </c>
      <c r="AG57" s="6" t="s">
        <v>50</v>
      </c>
      <c r="AH57" s="6">
        <v>560</v>
      </c>
      <c r="AI57" s="6">
        <v>560</v>
      </c>
      <c r="AJ57" s="6" t="s">
        <v>117</v>
      </c>
      <c r="AK57" s="8" t="s">
        <v>132</v>
      </c>
    </row>
    <row r="58" spans="1:37" x14ac:dyDescent="0.25">
      <c r="A58" s="16">
        <v>57</v>
      </c>
      <c r="B58" s="17" t="s">
        <v>518</v>
      </c>
      <c r="C58" s="17" t="s">
        <v>388</v>
      </c>
      <c r="D58" s="17" t="s">
        <v>519</v>
      </c>
      <c r="E58" s="18" t="s">
        <v>520</v>
      </c>
      <c r="F58" s="17" t="str" cm="1">
        <f t="array" aca="1" ref="F58" ca="1">INDEX(estados_cidades_bairros!$B$2:$E$2701,RANDBETWEEN(1,COUNTA(estados_cidades_bairros!$E$2:$E$2701)),1)</f>
        <v>Pará</v>
      </c>
      <c r="G58" s="17" t="str">
        <f ca="1">VLOOKUP(F58,estados_cidades_bairros!$B$2:$E$2701,2,0)</f>
        <v>PA</v>
      </c>
      <c r="H58" s="17" t="str" cm="1">
        <f t="array" aca="1" ref="H58" ca="1">INDEX(estados_cidades_bairros!$C$2:$E$2701,SUM(MATCH(G58,estados_cidades_bairros!$C:$C,0)+RANDBETWEEN(1,100)),2)</f>
        <v>Gomes</v>
      </c>
      <c r="I58" s="17" t="str" cm="1">
        <f t="array" aca="1" ref="I58" ca="1">INDEX(estados_cidades_bairros!$D$2:$E$2701,SUM(MATCH(H58,estados_cidades_bairros!$D$2:$D$2701,0)+RANDBETWEEN(1,5)),2)</f>
        <v>Chácara de Freitas</v>
      </c>
      <c r="J58" s="28"/>
      <c r="K58" s="17">
        <v>1</v>
      </c>
      <c r="L58" s="17" t="s">
        <v>522</v>
      </c>
      <c r="M58" s="17" t="str" cm="1">
        <f t="array" aca="1" ref="M58" ca="1">INDEX(estados_cidades_bairros!$B$2:$E$2701,RANDBETWEEN(1,COUNTA(estados_cidades_bairros!$E$2:$E$2701)),1)</f>
        <v>Rio Grande do Sul</v>
      </c>
      <c r="N58" s="17" t="str">
        <f ca="1">VLOOKUP(M58,estados_cidades_bairros!$B$2:$E$2701,2,0)</f>
        <v>RS</v>
      </c>
      <c r="O58" s="17" t="str" cm="1">
        <f t="array" aca="1" ref="O58" ca="1">INDEX(estados_cidades_bairros!$C$2:$E$2701,SUM(MATCH(N58,estados_cidades_bairros!$C:$C,0)+RANDBETWEEN(1,100)),2)</f>
        <v>Martins da Serra</v>
      </c>
      <c r="P58" s="17" t="str" cm="1">
        <f t="array" aca="1" ref="P58" ca="1">INDEX(estados_cidades_bairros!$D$2:$E$2701,SUM(MATCH(O58,estados_cidades_bairros!$D$2:$D$2701,0)+RANDBETWEEN(1,5)),2)</f>
        <v>Campo de Pires</v>
      </c>
      <c r="Q58" s="26" t="s">
        <v>47</v>
      </c>
      <c r="R58" s="17">
        <v>5</v>
      </c>
      <c r="S58" s="3">
        <v>57</v>
      </c>
      <c r="T58" s="3">
        <v>57</v>
      </c>
      <c r="U58" s="3">
        <v>1</v>
      </c>
      <c r="V58">
        <v>23</v>
      </c>
      <c r="W58" s="3" t="str">
        <f>VLOOKUP(V58,produtos!$A$2:$E$49,2,0)</f>
        <v>Máquina de Lavar Brastemp 12Kg</v>
      </c>
      <c r="X58" s="12">
        <f>VLOOKUP(V58,produtos!$A$2:$E$49,4,0)</f>
        <v>1738</v>
      </c>
      <c r="Y58">
        <v>2</v>
      </c>
      <c r="Z58" s="12">
        <f t="shared" si="0"/>
        <v>3476</v>
      </c>
      <c r="AA58" s="4">
        <v>45706</v>
      </c>
      <c r="AB58" s="3" t="s">
        <v>115</v>
      </c>
      <c r="AC58" s="3">
        <v>57</v>
      </c>
      <c r="AD58">
        <v>2951</v>
      </c>
      <c r="AE58" s="3" t="str">
        <f>VLOOKUP(AD58,'Formas de pagamentos'!$A$2:$B$7,2,0)</f>
        <v>Pix</v>
      </c>
      <c r="AF58" s="3" t="s">
        <v>89</v>
      </c>
      <c r="AG58" s="3" t="s">
        <v>50</v>
      </c>
      <c r="AH58" s="3"/>
      <c r="AI58" s="3"/>
      <c r="AJ58" s="3"/>
      <c r="AK58" s="5"/>
    </row>
    <row r="59" spans="1:37" x14ac:dyDescent="0.25">
      <c r="A59" s="19">
        <v>58</v>
      </c>
      <c r="B59" s="20" t="s">
        <v>524</v>
      </c>
      <c r="C59" s="20" t="s">
        <v>525</v>
      </c>
      <c r="D59" s="20" t="s">
        <v>526</v>
      </c>
      <c r="E59" s="21" t="s">
        <v>527</v>
      </c>
      <c r="F59" s="17" t="str" cm="1">
        <f t="array" aca="1" ref="F59" ca="1">INDEX(estados_cidades_bairros!$B$2:$E$2701,RANDBETWEEN(1,COUNTA(estados_cidades_bairros!$E$2:$E$2701)),1)</f>
        <v>Alagoas</v>
      </c>
      <c r="G59" s="17" t="str">
        <f ca="1">VLOOKUP(F59,estados_cidades_bairros!$B$2:$E$2701,2,0)</f>
        <v>AL</v>
      </c>
      <c r="H59" s="17" t="str" cm="1">
        <f t="array" aca="1" ref="H59" ca="1">INDEX(estados_cidades_bairros!$C$2:$E$2701,SUM(MATCH(G59,estados_cidades_bairros!$C:$C,0)+RANDBETWEEN(1,100)),2)</f>
        <v>Teixeira de Correia</v>
      </c>
      <c r="I59" s="17" t="str" cm="1">
        <f t="array" aca="1" ref="I59" ca="1">INDEX(estados_cidades_bairros!$D$2:$E$2701,SUM(MATCH(H59,estados_cidades_bairros!$D$2:$D$2701,0)+RANDBETWEEN(1,5)),2)</f>
        <v>Pátio de Campos</v>
      </c>
      <c r="J59" s="28"/>
      <c r="K59" s="20">
        <v>7</v>
      </c>
      <c r="L59" s="20" t="s">
        <v>530</v>
      </c>
      <c r="M59" s="17" t="str" cm="1">
        <f t="array" aca="1" ref="M59" ca="1">INDEX(estados_cidades_bairros!$B$2:$E$2701,RANDBETWEEN(1,COUNTA(estados_cidades_bairros!$E$2:$E$2701)),1)</f>
        <v>Pernambuco</v>
      </c>
      <c r="N59" s="17" t="str">
        <f ca="1">VLOOKUP(M59,estados_cidades_bairros!$B$2:$E$2701,2,0)</f>
        <v>PE</v>
      </c>
      <c r="O59" s="17" t="str" cm="1">
        <f t="array" aca="1" ref="O59" ca="1">INDEX(estados_cidades_bairros!$C$2:$E$2701,SUM(MATCH(N59,estados_cidades_bairros!$C:$C,0)+RANDBETWEEN(1,100)),2)</f>
        <v>Lopes do Amparo</v>
      </c>
      <c r="P59" s="17" t="str" cm="1">
        <f t="array" aca="1" ref="P59" ca="1">INDEX(estados_cidades_bairros!$D$2:$E$2701,SUM(MATCH(O59,estados_cidades_bairros!$D$2:$D$2701,0)+RANDBETWEEN(1,5)),2)</f>
        <v>Residencial João Miguel Farias</v>
      </c>
      <c r="Q59" s="38" t="s">
        <v>41</v>
      </c>
      <c r="R59" s="20">
        <v>2</v>
      </c>
      <c r="S59" s="6">
        <v>58</v>
      </c>
      <c r="T59" s="6">
        <v>58</v>
      </c>
      <c r="U59" s="6">
        <v>7</v>
      </c>
      <c r="V59">
        <v>3</v>
      </c>
      <c r="W59" s="3" t="str">
        <f>VLOOKUP(V59,produtos!$A$2:$E$49,2,0)</f>
        <v>Fone de Ouvido Bluetooth JBL</v>
      </c>
      <c r="X59" s="12">
        <f>VLOOKUP(V59,produtos!$A$2:$E$49,4,0)</f>
        <v>3531</v>
      </c>
      <c r="Y59">
        <v>5</v>
      </c>
      <c r="Z59" s="12">
        <f t="shared" si="0"/>
        <v>17655</v>
      </c>
      <c r="AA59" s="7">
        <v>45728</v>
      </c>
      <c r="AB59" s="6" t="s">
        <v>88</v>
      </c>
      <c r="AC59" s="6">
        <v>58</v>
      </c>
      <c r="AD59">
        <v>2471</v>
      </c>
      <c r="AE59" s="3" t="str">
        <f>VLOOKUP(AD59,'Formas de pagamentos'!$A$2:$B$7,2,0)</f>
        <v>Boleto</v>
      </c>
      <c r="AF59" s="6" t="s">
        <v>89</v>
      </c>
      <c r="AG59" s="6" t="s">
        <v>50</v>
      </c>
      <c r="AH59" s="6"/>
      <c r="AI59" s="6"/>
      <c r="AJ59" s="6"/>
      <c r="AK59" s="8"/>
    </row>
    <row r="60" spans="1:37" x14ac:dyDescent="0.25">
      <c r="A60" s="16">
        <v>59</v>
      </c>
      <c r="B60" s="17" t="s">
        <v>532</v>
      </c>
      <c r="C60" s="17" t="s">
        <v>189</v>
      </c>
      <c r="D60" s="17" t="s">
        <v>533</v>
      </c>
      <c r="E60" s="18" t="s">
        <v>534</v>
      </c>
      <c r="F60" s="17" t="str" cm="1">
        <f t="array" aca="1" ref="F60" ca="1">INDEX(estados_cidades_bairros!$B$2:$E$2701,RANDBETWEEN(1,COUNTA(estados_cidades_bairros!$E$2:$E$2701)),1)</f>
        <v>Pará</v>
      </c>
      <c r="G60" s="17" t="str">
        <f ca="1">VLOOKUP(F60,estados_cidades_bairros!$B$2:$E$2701,2,0)</f>
        <v>PA</v>
      </c>
      <c r="H60" s="17" t="str" cm="1">
        <f t="array" aca="1" ref="H60" ca="1">INDEX(estados_cidades_bairros!$C$2:$E$2701,SUM(MATCH(G60,estados_cidades_bairros!$C:$C,0)+RANDBETWEEN(1,100)),2)</f>
        <v>Cardoso</v>
      </c>
      <c r="I60" s="17" t="str" cm="1">
        <f t="array" aca="1" ref="I60" ca="1">INDEX(estados_cidades_bairros!$D$2:$E$2701,SUM(MATCH(H60,estados_cidades_bairros!$D$2:$D$2701,0)+RANDBETWEEN(1,5)),2)</f>
        <v>Vereda Teixeira</v>
      </c>
      <c r="J60" s="28"/>
      <c r="K60" s="17">
        <v>2</v>
      </c>
      <c r="L60" s="17" t="s">
        <v>537</v>
      </c>
      <c r="M60" s="17" t="str" cm="1">
        <f t="array" aca="1" ref="M60" ca="1">INDEX(estados_cidades_bairros!$B$2:$E$2701,RANDBETWEEN(1,COUNTA(estados_cidades_bairros!$E$2:$E$2701)),1)</f>
        <v>São Paulo</v>
      </c>
      <c r="N60" s="17" t="str">
        <f ca="1">VLOOKUP(M60,estados_cidades_bairros!$B$2:$E$2701,2,0)</f>
        <v>SP</v>
      </c>
      <c r="O60" s="17" t="str" cm="1">
        <f t="array" aca="1" ref="O60" ca="1">INDEX(estados_cidades_bairros!$C$2:$E$2701,SUM(MATCH(N60,estados_cidades_bairros!$C:$C,0)+RANDBETWEEN(1,100)),2)</f>
        <v>Farias</v>
      </c>
      <c r="P60" s="17" t="str" cm="1">
        <f t="array" aca="1" ref="P60" ca="1">INDEX(estados_cidades_bairros!$D$2:$E$2701,SUM(MATCH(O60,estados_cidades_bairros!$D$2:$D$2701,0)+RANDBETWEEN(1,5)),2)</f>
        <v>Lago Isis Moreira</v>
      </c>
      <c r="Q60" s="26" t="s">
        <v>41</v>
      </c>
      <c r="R60" s="17">
        <v>2</v>
      </c>
      <c r="S60" s="3">
        <v>59</v>
      </c>
      <c r="T60" s="3">
        <v>59</v>
      </c>
      <c r="U60" s="3">
        <v>2</v>
      </c>
      <c r="V60">
        <v>30</v>
      </c>
      <c r="W60" s="3" t="str">
        <f>VLOOKUP(V60,produtos!$A$2:$E$49,2,0)</f>
        <v>Guarda-roupa Casal 6 Portas</v>
      </c>
      <c r="X60" s="12">
        <f>VLOOKUP(V60,produtos!$A$2:$E$49,4,0)</f>
        <v>3900</v>
      </c>
      <c r="Y60">
        <v>1</v>
      </c>
      <c r="Z60" s="12">
        <f t="shared" si="0"/>
        <v>3900</v>
      </c>
      <c r="AA60" s="4">
        <v>45711</v>
      </c>
      <c r="AB60" s="3" t="s">
        <v>48</v>
      </c>
      <c r="AC60" s="3">
        <v>59</v>
      </c>
      <c r="AD60">
        <v>5950</v>
      </c>
      <c r="AE60" s="3" t="str">
        <f>VLOOKUP(AD60,'Formas de pagamentos'!$A$2:$B$7,2,0)</f>
        <v>Cartão Débito</v>
      </c>
      <c r="AF60" s="3" t="s">
        <v>116</v>
      </c>
      <c r="AG60" s="3" t="s">
        <v>50</v>
      </c>
      <c r="AH60" s="3"/>
      <c r="AI60" s="3"/>
      <c r="AJ60" s="3"/>
      <c r="AK60" s="5"/>
    </row>
    <row r="61" spans="1:37" x14ac:dyDescent="0.25">
      <c r="A61" s="19">
        <v>60</v>
      </c>
      <c r="B61" s="20" t="s">
        <v>540</v>
      </c>
      <c r="C61" s="20" t="s">
        <v>388</v>
      </c>
      <c r="D61" s="20" t="s">
        <v>541</v>
      </c>
      <c r="E61" s="21" t="s">
        <v>542</v>
      </c>
      <c r="F61" s="17" t="str" cm="1">
        <f t="array" aca="1" ref="F61" ca="1">INDEX(estados_cidades_bairros!$B$2:$E$2701,RANDBETWEEN(1,COUNTA(estados_cidades_bairros!$E$2:$E$2701)),1)</f>
        <v>Pará</v>
      </c>
      <c r="G61" s="17" t="str">
        <f ca="1">VLOOKUP(F61,estados_cidades_bairros!$B$2:$E$2701,2,0)</f>
        <v>PA</v>
      </c>
      <c r="H61" s="17" t="str" cm="1">
        <f t="array" aca="1" ref="H61" ca="1">INDEX(estados_cidades_bairros!$C$2:$E$2701,SUM(MATCH(G61,estados_cidades_bairros!$C:$C,0)+RANDBETWEEN(1,100)),2)</f>
        <v>da Costa</v>
      </c>
      <c r="I61" s="17" t="str" cm="1">
        <f t="array" aca="1" ref="I61" ca="1">INDEX(estados_cidades_bairros!$D$2:$E$2701,SUM(MATCH(H61,estados_cidades_bairros!$D$2:$D$2701,0)+RANDBETWEEN(1,5)),2)</f>
        <v>Via Gomes</v>
      </c>
      <c r="J61" s="28"/>
      <c r="K61" s="20">
        <v>6</v>
      </c>
      <c r="L61" s="20" t="s">
        <v>545</v>
      </c>
      <c r="M61" s="17" t="str" cm="1">
        <f t="array" aca="1" ref="M61" ca="1">INDEX(estados_cidades_bairros!$B$2:$E$2701,RANDBETWEEN(1,COUNTA(estados_cidades_bairros!$E$2:$E$2701)),1)</f>
        <v>Piauí</v>
      </c>
      <c r="N61" s="17" t="str">
        <f ca="1">VLOOKUP(M61,estados_cidades_bairros!$B$2:$E$2701,2,0)</f>
        <v>PI</v>
      </c>
      <c r="O61" s="17" t="str" cm="1">
        <f t="array" aca="1" ref="O61" ca="1">INDEX(estados_cidades_bairros!$C$2:$E$2701,SUM(MATCH(N61,estados_cidades_bairros!$C:$C,0)+RANDBETWEEN(1,100)),2)</f>
        <v>Aragão</v>
      </c>
      <c r="P61" s="17" t="str" cm="1">
        <f t="array" aca="1" ref="P61" ca="1">INDEX(estados_cidades_bairros!$D$2:$E$2701,SUM(MATCH(O61,estados_cidades_bairros!$D$2:$D$2701,0)+RANDBETWEEN(1,5)),2)</f>
        <v>Vale de Moreira</v>
      </c>
      <c r="Q61" s="38" t="s">
        <v>47</v>
      </c>
      <c r="R61" s="20">
        <v>5</v>
      </c>
      <c r="S61" s="6">
        <v>60</v>
      </c>
      <c r="T61" s="6">
        <v>60</v>
      </c>
      <c r="U61" s="6">
        <v>6</v>
      </c>
      <c r="V61">
        <v>42</v>
      </c>
      <c r="W61" s="3" t="str">
        <f>VLOOKUP(V61,produtos!$A$2:$E$49,2,0)</f>
        <v>Roteador TP-Link Archer C6</v>
      </c>
      <c r="X61" s="12">
        <f>VLOOKUP(V61,produtos!$A$2:$E$49,4,0)</f>
        <v>660</v>
      </c>
      <c r="Y61">
        <v>4</v>
      </c>
      <c r="Z61" s="12">
        <f t="shared" si="0"/>
        <v>2640</v>
      </c>
      <c r="AA61" s="7">
        <v>45728</v>
      </c>
      <c r="AB61" s="6" t="s">
        <v>48</v>
      </c>
      <c r="AC61" s="6">
        <v>60</v>
      </c>
      <c r="AD61">
        <v>2471</v>
      </c>
      <c r="AE61" s="3" t="str">
        <f>VLOOKUP(AD61,'Formas de pagamentos'!$A$2:$B$7,2,0)</f>
        <v>Boleto</v>
      </c>
      <c r="AF61" s="6" t="s">
        <v>48</v>
      </c>
      <c r="AG61" s="6" t="s">
        <v>50</v>
      </c>
      <c r="AH61" s="6"/>
      <c r="AI61" s="6"/>
      <c r="AJ61" s="6"/>
      <c r="AK61" s="8"/>
    </row>
    <row r="62" spans="1:37" x14ac:dyDescent="0.25">
      <c r="A62" s="16">
        <v>61</v>
      </c>
      <c r="B62" s="17" t="s">
        <v>546</v>
      </c>
      <c r="C62" s="17" t="s">
        <v>443</v>
      </c>
      <c r="D62" s="17" t="s">
        <v>547</v>
      </c>
      <c r="E62" s="18" t="s">
        <v>548</v>
      </c>
      <c r="F62" s="17" t="str" cm="1">
        <f t="array" aca="1" ref="F62" ca="1">INDEX(estados_cidades_bairros!$B$2:$E$2701,RANDBETWEEN(1,COUNTA(estados_cidades_bairros!$E$2:$E$2701)),1)</f>
        <v>Amazonas</v>
      </c>
      <c r="G62" s="17" t="str">
        <f ca="1">VLOOKUP(F62,estados_cidades_bairros!$B$2:$E$2701,2,0)</f>
        <v>AM</v>
      </c>
      <c r="H62" s="17" t="str" cm="1">
        <f t="array" aca="1" ref="H62" ca="1">INDEX(estados_cidades_bairros!$C$2:$E$2701,SUM(MATCH(G62,estados_cidades_bairros!$C:$C,0)+RANDBETWEEN(1,100)),2)</f>
        <v>Monteiro de Rezende</v>
      </c>
      <c r="I62" s="17" t="str" cm="1">
        <f t="array" aca="1" ref="I62" ca="1">INDEX(estados_cidades_bairros!$D$2:$E$2701,SUM(MATCH(H62,estados_cidades_bairros!$D$2:$D$2701,0)+RANDBETWEEN(1,5)),2)</f>
        <v>Esplanada Bruno Cardoso</v>
      </c>
      <c r="J62" s="28"/>
      <c r="K62" s="17">
        <v>4</v>
      </c>
      <c r="L62" s="17" t="s">
        <v>550</v>
      </c>
      <c r="M62" s="17" t="str" cm="1">
        <f t="array" aca="1" ref="M62" ca="1">INDEX(estados_cidades_bairros!$B$2:$E$2701,RANDBETWEEN(1,COUNTA(estados_cidades_bairros!$E$2:$E$2701)),1)</f>
        <v>Distrito Federal</v>
      </c>
      <c r="N62" s="17" t="str">
        <f ca="1">VLOOKUP(M62,estados_cidades_bairros!$B$2:$E$2701,2,0)</f>
        <v>DF</v>
      </c>
      <c r="O62" s="17" t="str" cm="1">
        <f t="array" aca="1" ref="O62" ca="1">INDEX(estados_cidades_bairros!$C$2:$E$2701,SUM(MATCH(N62,estados_cidades_bairros!$C:$C,0)+RANDBETWEEN(1,100)),2)</f>
        <v>da Conceição de Goiás</v>
      </c>
      <c r="P62" s="17" t="str" cm="1">
        <f t="array" aca="1" ref="P62" ca="1">INDEX(estados_cidades_bairros!$D$2:$E$2701,SUM(MATCH(O62,estados_cidades_bairros!$D$2:$D$2701,0)+RANDBETWEEN(1,5)),2)</f>
        <v>Vale de Rezende</v>
      </c>
      <c r="Q62" s="26" t="s">
        <v>47</v>
      </c>
      <c r="R62" s="17">
        <v>1</v>
      </c>
      <c r="S62" s="3">
        <v>61</v>
      </c>
      <c r="T62" s="3">
        <v>61</v>
      </c>
      <c r="U62" s="3">
        <v>4</v>
      </c>
      <c r="V62">
        <v>31</v>
      </c>
      <c r="W62" s="3" t="str">
        <f>VLOOKUP(V62,produtos!$A$2:$E$49,2,0)</f>
        <v>Cama Box Queen</v>
      </c>
      <c r="X62" s="12">
        <f>VLOOKUP(V62,produtos!$A$2:$E$49,4,0)</f>
        <v>736</v>
      </c>
      <c r="Y62">
        <v>4</v>
      </c>
      <c r="Z62" s="12">
        <f t="shared" si="0"/>
        <v>2944</v>
      </c>
      <c r="AA62" s="4">
        <v>45699</v>
      </c>
      <c r="AB62" s="3" t="s">
        <v>88</v>
      </c>
      <c r="AC62" s="3">
        <v>61</v>
      </c>
      <c r="AD62">
        <v>5950</v>
      </c>
      <c r="AE62" s="3" t="str">
        <f>VLOOKUP(AD62,'Formas de pagamentos'!$A$2:$B$7,2,0)</f>
        <v>Cartão Débito</v>
      </c>
      <c r="AF62" s="3" t="s">
        <v>89</v>
      </c>
      <c r="AG62" s="3" t="s">
        <v>50</v>
      </c>
      <c r="AH62" s="3">
        <v>610</v>
      </c>
      <c r="AI62" s="3">
        <v>610</v>
      </c>
      <c r="AJ62" s="3" t="s">
        <v>117</v>
      </c>
      <c r="AK62" s="5" t="s">
        <v>132</v>
      </c>
    </row>
    <row r="63" spans="1:37" x14ac:dyDescent="0.25">
      <c r="A63" s="19">
        <v>62</v>
      </c>
      <c r="B63" s="20" t="s">
        <v>553</v>
      </c>
      <c r="C63" s="20" t="s">
        <v>189</v>
      </c>
      <c r="D63" s="20" t="s">
        <v>554</v>
      </c>
      <c r="E63" s="21">
        <v>8168189429</v>
      </c>
      <c r="F63" s="17" t="str" cm="1">
        <f t="array" aca="1" ref="F63" ca="1">INDEX(estados_cidades_bairros!$B$2:$E$2701,RANDBETWEEN(1,COUNTA(estados_cidades_bairros!$E$2:$E$2701)),1)</f>
        <v>Tocantins</v>
      </c>
      <c r="G63" s="17" t="str">
        <f ca="1">VLOOKUP(F63,estados_cidades_bairros!$B$2:$E$2701,2,0)</f>
        <v>TO</v>
      </c>
      <c r="H63" s="17" t="str" cm="1">
        <f t="array" aca="1" ref="H63" ca="1">INDEX(estados_cidades_bairros!$C$2:$E$2701,SUM(MATCH(G63,estados_cidades_bairros!$C:$C,0)+RANDBETWEEN(1,100)),2)</f>
        <v>Costela</v>
      </c>
      <c r="I63" s="17" t="str" cm="1">
        <f t="array" aca="1" ref="I63" ca="1">INDEX(estados_cidades_bairros!$D$2:$E$2701,SUM(MATCH(H63,estados_cidades_bairros!$D$2:$D$2701,0)+RANDBETWEEN(1,5)),2)</f>
        <v>Loteamento de Lopes</v>
      </c>
      <c r="J63" s="28"/>
      <c r="K63" s="20">
        <v>29</v>
      </c>
      <c r="L63" s="20" t="s">
        <v>556</v>
      </c>
      <c r="M63" s="17" t="str" cm="1">
        <f t="array" aca="1" ref="M63" ca="1">INDEX(estados_cidades_bairros!$B$2:$E$2701,RANDBETWEEN(1,COUNTA(estados_cidades_bairros!$E$2:$E$2701)),1)</f>
        <v>Espírito Santo</v>
      </c>
      <c r="N63" s="17" t="str">
        <f ca="1">VLOOKUP(M63,estados_cidades_bairros!$B$2:$E$2701,2,0)</f>
        <v>ES</v>
      </c>
      <c r="O63" s="17" t="str" cm="1">
        <f t="array" aca="1" ref="O63" ca="1">INDEX(estados_cidades_bairros!$C$2:$E$2701,SUM(MATCH(N63,estados_cidades_bairros!$C:$C,0)+RANDBETWEEN(1,100)),2)</f>
        <v>da Luz</v>
      </c>
      <c r="P63" s="17" t="str" cm="1">
        <f t="array" aca="1" ref="P63" ca="1">INDEX(estados_cidades_bairros!$D$2:$E$2701,SUM(MATCH(O63,estados_cidades_bairros!$D$2:$D$2701,0)+RANDBETWEEN(1,5)),2)</f>
        <v>Área de Nunes</v>
      </c>
      <c r="Q63" s="38" t="s">
        <v>41</v>
      </c>
      <c r="R63" s="20">
        <v>5</v>
      </c>
      <c r="S63" s="6">
        <v>62</v>
      </c>
      <c r="T63" s="6">
        <v>62</v>
      </c>
      <c r="U63" s="6">
        <v>29</v>
      </c>
      <c r="V63">
        <v>9</v>
      </c>
      <c r="W63" s="3" t="str">
        <f>VLOOKUP(V63,produtos!$A$2:$E$49,2,0)</f>
        <v>TV LG 55'' 4K OLED</v>
      </c>
      <c r="X63" s="12">
        <f>VLOOKUP(V63,produtos!$A$2:$E$49,4,0)</f>
        <v>4023</v>
      </c>
      <c r="Y63">
        <v>1</v>
      </c>
      <c r="Z63" s="12">
        <f t="shared" si="0"/>
        <v>4023</v>
      </c>
      <c r="AA63" s="7">
        <v>45676</v>
      </c>
      <c r="AB63" s="6" t="s">
        <v>115</v>
      </c>
      <c r="AC63" s="6">
        <v>62</v>
      </c>
      <c r="AD63">
        <v>2951</v>
      </c>
      <c r="AE63" s="3" t="str">
        <f>VLOOKUP(AD63,'Formas de pagamentos'!$A$2:$B$7,2,0)</f>
        <v>Pix</v>
      </c>
      <c r="AF63" s="6" t="s">
        <v>48</v>
      </c>
      <c r="AG63" s="6" t="s">
        <v>50</v>
      </c>
      <c r="AH63" s="6"/>
      <c r="AI63" s="6"/>
      <c r="AJ63" s="6"/>
      <c r="AK63" s="8"/>
    </row>
    <row r="64" spans="1:37" x14ac:dyDescent="0.25">
      <c r="A64" s="16">
        <v>63</v>
      </c>
      <c r="B64" s="17" t="s">
        <v>559</v>
      </c>
      <c r="C64" s="17" t="s">
        <v>560</v>
      </c>
      <c r="D64" s="17" t="s">
        <v>561</v>
      </c>
      <c r="E64" s="18">
        <v>2184335048</v>
      </c>
      <c r="F64" s="17" t="str" cm="1">
        <f t="array" aca="1" ref="F64" ca="1">INDEX(estados_cidades_bairros!$B$2:$E$2701,RANDBETWEEN(1,COUNTA(estados_cidades_bairros!$E$2:$E$2701)),1)</f>
        <v>Rio Grande do Norte</v>
      </c>
      <c r="G64" s="17" t="str">
        <f ca="1">VLOOKUP(F64,estados_cidades_bairros!$B$2:$E$2701,2,0)</f>
        <v>RN</v>
      </c>
      <c r="H64" s="17" t="str" cm="1">
        <f t="array" aca="1" ref="H64" ca="1">INDEX(estados_cidades_bairros!$C$2:$E$2701,SUM(MATCH(G64,estados_cidades_bairros!$C:$C,0)+RANDBETWEEN(1,100)),2)</f>
        <v>Castro da Serra</v>
      </c>
      <c r="I64" s="17" t="str" cm="1">
        <f t="array" aca="1" ref="I64" ca="1">INDEX(estados_cidades_bairros!$D$2:$E$2701,SUM(MATCH(H64,estados_cidades_bairros!$D$2:$D$2701,0)+RANDBETWEEN(1,5)),2)</f>
        <v>Favela Correia</v>
      </c>
      <c r="J64" s="28"/>
      <c r="K64" s="17">
        <v>50</v>
      </c>
      <c r="L64" s="17" t="s">
        <v>562</v>
      </c>
      <c r="M64" s="17" t="str" cm="1">
        <f t="array" aca="1" ref="M64" ca="1">INDEX(estados_cidades_bairros!$B$2:$E$2701,RANDBETWEEN(1,COUNTA(estados_cidades_bairros!$E$2:$E$2701)),1)</f>
        <v>Santa Catarina</v>
      </c>
      <c r="N64" s="17" t="str">
        <f ca="1">VLOOKUP(M64,estados_cidades_bairros!$B$2:$E$2701,2,0)</f>
        <v>SC</v>
      </c>
      <c r="O64" s="17" t="str" cm="1">
        <f t="array" aca="1" ref="O64" ca="1">INDEX(estados_cidades_bairros!$C$2:$E$2701,SUM(MATCH(N64,estados_cidades_bairros!$C:$C,0)+RANDBETWEEN(1,100)),2)</f>
        <v>da Mata</v>
      </c>
      <c r="P64" s="17" t="str" cm="1">
        <f t="array" aca="1" ref="P64" ca="1">INDEX(estados_cidades_bairros!$D$2:$E$2701,SUM(MATCH(O64,estados_cidades_bairros!$D$2:$D$2701,0)+RANDBETWEEN(1,5)),2)</f>
        <v>Vale Farias</v>
      </c>
      <c r="Q64" s="26" t="s">
        <v>47</v>
      </c>
      <c r="R64" s="17">
        <v>3</v>
      </c>
      <c r="S64" s="3">
        <v>63</v>
      </c>
      <c r="T64" s="3">
        <v>63</v>
      </c>
      <c r="U64" s="3">
        <v>50</v>
      </c>
      <c r="V64">
        <v>25</v>
      </c>
      <c r="W64" s="3" t="str">
        <f>VLOOKUP(V64,produtos!$A$2:$E$49,2,0)</f>
        <v>Aspirador Robô Xiaomi Mi Robot</v>
      </c>
      <c r="X64" s="12">
        <f>VLOOKUP(V64,produtos!$A$2:$E$49,4,0)</f>
        <v>3449</v>
      </c>
      <c r="Y64">
        <v>3</v>
      </c>
      <c r="Z64" s="12">
        <f t="shared" si="0"/>
        <v>10347</v>
      </c>
      <c r="AA64" s="4">
        <v>45681</v>
      </c>
      <c r="AB64" s="3" t="s">
        <v>88</v>
      </c>
      <c r="AC64" s="3">
        <v>63</v>
      </c>
      <c r="AD64">
        <v>2951</v>
      </c>
      <c r="AE64" s="3" t="str">
        <f>VLOOKUP(AD64,'Formas de pagamentos'!$A$2:$B$7,2,0)</f>
        <v>Pix</v>
      </c>
      <c r="AF64" s="3" t="s">
        <v>48</v>
      </c>
      <c r="AG64" s="3" t="s">
        <v>50</v>
      </c>
      <c r="AH64" s="3"/>
      <c r="AI64" s="3"/>
      <c r="AJ64" s="3"/>
      <c r="AK64" s="5"/>
    </row>
    <row r="65" spans="1:37" x14ac:dyDescent="0.25">
      <c r="A65" s="19">
        <v>64</v>
      </c>
      <c r="B65" s="20" t="s">
        <v>565</v>
      </c>
      <c r="C65" s="20" t="s">
        <v>80</v>
      </c>
      <c r="D65" s="20" t="s">
        <v>566</v>
      </c>
      <c r="E65" s="21">
        <v>6105952702</v>
      </c>
      <c r="F65" s="17" t="str" cm="1">
        <f t="array" aca="1" ref="F65" ca="1">INDEX(estados_cidades_bairros!$B$2:$E$2701,RANDBETWEEN(1,COUNTA(estados_cidades_bairros!$E$2:$E$2701)),1)</f>
        <v>Pernambuco</v>
      </c>
      <c r="G65" s="17" t="str">
        <f ca="1">VLOOKUP(F65,estados_cidades_bairros!$B$2:$E$2701,2,0)</f>
        <v>PE</v>
      </c>
      <c r="H65" s="17" t="str" cm="1">
        <f t="array" aca="1" ref="H65" ca="1">INDEX(estados_cidades_bairros!$C$2:$E$2701,SUM(MATCH(G65,estados_cidades_bairros!$C:$C,0)+RANDBETWEEN(1,100)),2)</f>
        <v>da Mata de Cardoso</v>
      </c>
      <c r="I65" s="17" t="str" cm="1">
        <f t="array" aca="1" ref="I65" ca="1">INDEX(estados_cidades_bairros!$D$2:$E$2701,SUM(MATCH(H65,estados_cidades_bairros!$D$2:$D$2701,0)+RANDBETWEEN(1,5)),2)</f>
        <v>Feira Luiz Felipe Porto</v>
      </c>
      <c r="J65" s="28"/>
      <c r="K65" s="20">
        <v>48</v>
      </c>
      <c r="L65" s="20" t="s">
        <v>568</v>
      </c>
      <c r="M65" s="17" t="str" cm="1">
        <f t="array" aca="1" ref="M65" ca="1">INDEX(estados_cidades_bairros!$B$2:$E$2701,RANDBETWEEN(1,COUNTA(estados_cidades_bairros!$E$2:$E$2701)),1)</f>
        <v>Goiás</v>
      </c>
      <c r="N65" s="17" t="str">
        <f ca="1">VLOOKUP(M65,estados_cidades_bairros!$B$2:$E$2701,2,0)</f>
        <v>GO</v>
      </c>
      <c r="O65" s="17" t="str" cm="1">
        <f t="array" aca="1" ref="O65" ca="1">INDEX(estados_cidades_bairros!$C$2:$E$2701,SUM(MATCH(N65,estados_cidades_bairros!$C:$C,0)+RANDBETWEEN(1,100)),2)</f>
        <v>da Rosa Paulista</v>
      </c>
      <c r="P65" s="17" t="str" cm="1">
        <f t="array" aca="1" ref="P65" ca="1">INDEX(estados_cidades_bairros!$D$2:$E$2701,SUM(MATCH(O65,estados_cidades_bairros!$D$2:$D$2701,0)+RANDBETWEEN(1,5)),2)</f>
        <v>Loteamento de da Mota</v>
      </c>
      <c r="Q65" s="38" t="s">
        <v>78</v>
      </c>
      <c r="R65" s="20">
        <v>5</v>
      </c>
      <c r="S65" s="6">
        <v>64</v>
      </c>
      <c r="T65" s="6">
        <v>64</v>
      </c>
      <c r="U65" s="6">
        <v>48</v>
      </c>
      <c r="V65">
        <v>44</v>
      </c>
      <c r="W65" s="3" t="str">
        <f>VLOOKUP(V65,produtos!$A$2:$E$49,2,0)</f>
        <v>Furadeira de Impacto Bosch 550W</v>
      </c>
      <c r="X65" s="12">
        <f>VLOOKUP(V65,produtos!$A$2:$E$49,4,0)</f>
        <v>3994</v>
      </c>
      <c r="Y65">
        <v>3</v>
      </c>
      <c r="Z65" s="12">
        <f t="shared" si="0"/>
        <v>11982</v>
      </c>
      <c r="AA65" s="7">
        <v>45708</v>
      </c>
      <c r="AB65" s="6" t="s">
        <v>88</v>
      </c>
      <c r="AC65" s="6">
        <v>64</v>
      </c>
      <c r="AD65">
        <v>7072</v>
      </c>
      <c r="AE65" s="3" t="str">
        <f>VLOOKUP(AD65,'Formas de pagamentos'!$A$2:$B$7,2,0)</f>
        <v>Dinheiro</v>
      </c>
      <c r="AF65" s="6" t="s">
        <v>89</v>
      </c>
      <c r="AG65" s="6" t="s">
        <v>50</v>
      </c>
      <c r="AH65" s="6">
        <v>640</v>
      </c>
      <c r="AI65" s="6">
        <v>640</v>
      </c>
      <c r="AJ65" s="6" t="s">
        <v>117</v>
      </c>
      <c r="AK65" s="8" t="s">
        <v>132</v>
      </c>
    </row>
    <row r="66" spans="1:37" x14ac:dyDescent="0.25">
      <c r="A66" s="16">
        <v>65</v>
      </c>
      <c r="B66" s="17" t="s">
        <v>328</v>
      </c>
      <c r="C66" s="17" t="s">
        <v>34</v>
      </c>
      <c r="D66" s="17" t="s">
        <v>570</v>
      </c>
      <c r="E66" s="18" t="s">
        <v>571</v>
      </c>
      <c r="F66" s="17" t="str" cm="1">
        <f t="array" aca="1" ref="F66" ca="1">INDEX(estados_cidades_bairros!$B$2:$E$2701,RANDBETWEEN(1,COUNTA(estados_cidades_bairros!$E$2:$E$2701)),1)</f>
        <v>Amazonas</v>
      </c>
      <c r="G66" s="17" t="str">
        <f ca="1">VLOOKUP(F66,estados_cidades_bairros!$B$2:$E$2701,2,0)</f>
        <v>AM</v>
      </c>
      <c r="H66" s="17" t="str" cm="1">
        <f t="array" aca="1" ref="H66" ca="1">INDEX(estados_cidades_bairros!$C$2:$E$2701,SUM(MATCH(G66,estados_cidades_bairros!$C:$C,0)+RANDBETWEEN(1,100)),2)</f>
        <v>Ferreira de Dias</v>
      </c>
      <c r="I66" s="17" t="str" cm="1">
        <f t="array" aca="1" ref="I66" ca="1">INDEX(estados_cidades_bairros!$D$2:$E$2701,SUM(MATCH(H66,estados_cidades_bairros!$D$2:$D$2701,0)+RANDBETWEEN(1,5)),2)</f>
        <v>Recanto de Cunha</v>
      </c>
      <c r="J66" s="28"/>
      <c r="K66" s="17">
        <v>43</v>
      </c>
      <c r="L66" s="17" t="s">
        <v>574</v>
      </c>
      <c r="M66" s="17" t="str" cm="1">
        <f t="array" aca="1" ref="M66" ca="1">INDEX(estados_cidades_bairros!$B$2:$E$2701,RANDBETWEEN(1,COUNTA(estados_cidades_bairros!$E$2:$E$2701)),1)</f>
        <v>Rio Grande do Sul</v>
      </c>
      <c r="N66" s="17" t="str">
        <f ca="1">VLOOKUP(M66,estados_cidades_bairros!$B$2:$E$2701,2,0)</f>
        <v>RS</v>
      </c>
      <c r="O66" s="17" t="str" cm="1">
        <f t="array" aca="1" ref="O66" ca="1">INDEX(estados_cidades_bairros!$C$2:$E$2701,SUM(MATCH(N66,estados_cidades_bairros!$C:$C,0)+RANDBETWEEN(1,100)),2)</f>
        <v>da Luz de Duarte</v>
      </c>
      <c r="P66" s="17" t="str" cm="1">
        <f t="array" aca="1" ref="P66" ca="1">INDEX(estados_cidades_bairros!$D$2:$E$2701,SUM(MATCH(O66,estados_cidades_bairros!$D$2:$D$2701,0)+RANDBETWEEN(1,5)),2)</f>
        <v>Praça de Rocha</v>
      </c>
      <c r="Q66" s="26" t="s">
        <v>41</v>
      </c>
      <c r="R66" s="17">
        <v>1</v>
      </c>
      <c r="S66" s="3">
        <v>65</v>
      </c>
      <c r="T66" s="3">
        <v>65</v>
      </c>
      <c r="U66" s="3">
        <v>43</v>
      </c>
      <c r="V66">
        <v>9</v>
      </c>
      <c r="W66" s="3" t="str">
        <f>VLOOKUP(V66,produtos!$A$2:$E$49,2,0)</f>
        <v>TV LG 55'' 4K OLED</v>
      </c>
      <c r="X66" s="12">
        <f>VLOOKUP(V66,produtos!$A$2:$E$49,4,0)</f>
        <v>4023</v>
      </c>
      <c r="Y66">
        <v>4</v>
      </c>
      <c r="Z66" s="12">
        <f t="shared" si="0"/>
        <v>16092</v>
      </c>
      <c r="AA66" s="4">
        <v>45663</v>
      </c>
      <c r="AB66" s="3" t="s">
        <v>115</v>
      </c>
      <c r="AC66" s="3">
        <v>65</v>
      </c>
      <c r="AD66">
        <v>5950</v>
      </c>
      <c r="AE66" s="3" t="str">
        <f>VLOOKUP(AD66,'Formas de pagamentos'!$A$2:$B$7,2,0)</f>
        <v>Cartão Débito</v>
      </c>
      <c r="AF66" s="3" t="s">
        <v>89</v>
      </c>
      <c r="AG66" s="3" t="s">
        <v>50</v>
      </c>
      <c r="AH66" s="3"/>
      <c r="AI66" s="3"/>
      <c r="AJ66" s="3"/>
      <c r="AK66" s="5"/>
    </row>
    <row r="67" spans="1:37" x14ac:dyDescent="0.25">
      <c r="A67" s="19">
        <v>66</v>
      </c>
      <c r="B67" s="20" t="s">
        <v>577</v>
      </c>
      <c r="C67" s="20" t="s">
        <v>232</v>
      </c>
      <c r="D67" s="20" t="s">
        <v>578</v>
      </c>
      <c r="E67" s="21" t="s">
        <v>579</v>
      </c>
      <c r="F67" s="17" t="str" cm="1">
        <f t="array" aca="1" ref="F67" ca="1">INDEX(estados_cidades_bairros!$B$2:$E$2701,RANDBETWEEN(1,COUNTA(estados_cidades_bairros!$E$2:$E$2701)),1)</f>
        <v>Rio de Janeiro</v>
      </c>
      <c r="G67" s="17" t="str">
        <f ca="1">VLOOKUP(F67,estados_cidades_bairros!$B$2:$E$2701,2,0)</f>
        <v>RJ</v>
      </c>
      <c r="H67" s="17" t="str" cm="1">
        <f t="array" aca="1" ref="H67" ca="1">INDEX(estados_cidades_bairros!$C$2:$E$2701,SUM(MATCH(G67,estados_cidades_bairros!$C:$C,0)+RANDBETWEEN(1,100)),2)</f>
        <v>Pereira de Goiás</v>
      </c>
      <c r="I67" s="17" t="str" cm="1">
        <f t="array" aca="1" ref="I67" ca="1">INDEX(estados_cidades_bairros!$D$2:$E$2701,SUM(MATCH(H67,estados_cidades_bairros!$D$2:$D$2701,0)+RANDBETWEEN(1,5)),2)</f>
        <v>Rua de Caldeira</v>
      </c>
      <c r="J67" s="28"/>
      <c r="K67" s="20">
        <v>1</v>
      </c>
      <c r="L67" s="20" t="s">
        <v>581</v>
      </c>
      <c r="M67" s="17" t="str" cm="1">
        <f t="array" aca="1" ref="M67" ca="1">INDEX(estados_cidades_bairros!$B$2:$E$2701,RANDBETWEEN(1,COUNTA(estados_cidades_bairros!$E$2:$E$2701)),1)</f>
        <v>Pernambuco</v>
      </c>
      <c r="N67" s="17" t="str">
        <f ca="1">VLOOKUP(M67,estados_cidades_bairros!$B$2:$E$2701,2,0)</f>
        <v>PE</v>
      </c>
      <c r="O67" s="17" t="str" cm="1">
        <f t="array" aca="1" ref="O67" ca="1">INDEX(estados_cidades_bairros!$C$2:$E$2701,SUM(MATCH(N67,estados_cidades_bairros!$C:$C,0)+RANDBETWEEN(1,100)),2)</f>
        <v>Carvalho</v>
      </c>
      <c r="P67" s="17" t="str" cm="1">
        <f t="array" aca="1" ref="P67" ca="1">INDEX(estados_cidades_bairros!$D$2:$E$2701,SUM(MATCH(O67,estados_cidades_bairros!$D$2:$D$2701,0)+RANDBETWEEN(1,5)),2)</f>
        <v>Vale de Cavalcanti</v>
      </c>
      <c r="Q67" s="38" t="s">
        <v>78</v>
      </c>
      <c r="R67" s="20">
        <v>1</v>
      </c>
      <c r="S67" s="6">
        <v>66</v>
      </c>
      <c r="T67" s="6">
        <v>66</v>
      </c>
      <c r="U67" s="6">
        <v>1</v>
      </c>
      <c r="V67">
        <v>35</v>
      </c>
      <c r="W67" s="3" t="str">
        <f>VLOOKUP(V67,produtos!$A$2:$E$49,2,0)</f>
        <v>Cômoda 5 Gavetas</v>
      </c>
      <c r="X67" s="12">
        <f>VLOOKUP(V67,produtos!$A$2:$E$49,4,0)</f>
        <v>3975</v>
      </c>
      <c r="Y67">
        <v>5</v>
      </c>
      <c r="Z67" s="12">
        <f t="shared" ref="Z67:Z130" si="1">X67*Y67</f>
        <v>19875</v>
      </c>
      <c r="AA67" s="7">
        <v>45727</v>
      </c>
      <c r="AB67" s="6" t="s">
        <v>115</v>
      </c>
      <c r="AC67" s="6">
        <v>66</v>
      </c>
      <c r="AD67">
        <v>2951</v>
      </c>
      <c r="AE67" s="3" t="str">
        <f>VLOOKUP(AD67,'Formas de pagamentos'!$A$2:$B$7,2,0)</f>
        <v>Pix</v>
      </c>
      <c r="AF67" s="6" t="s">
        <v>116</v>
      </c>
      <c r="AG67" s="6" t="s">
        <v>50</v>
      </c>
      <c r="AH67" s="6"/>
      <c r="AI67" s="6"/>
      <c r="AJ67" s="6"/>
      <c r="AK67" s="8"/>
    </row>
    <row r="68" spans="1:37" x14ac:dyDescent="0.25">
      <c r="A68" s="16">
        <v>67</v>
      </c>
      <c r="B68" s="17" t="s">
        <v>584</v>
      </c>
      <c r="C68" s="17" t="s">
        <v>153</v>
      </c>
      <c r="D68" s="17" t="s">
        <v>585</v>
      </c>
      <c r="E68" s="18">
        <v>3135463324</v>
      </c>
      <c r="F68" s="17" t="str" cm="1">
        <f t="array" aca="1" ref="F68" ca="1">INDEX(estados_cidades_bairros!$B$2:$E$2701,RANDBETWEEN(1,COUNTA(estados_cidades_bairros!$E$2:$E$2701)),1)</f>
        <v>Maranhão</v>
      </c>
      <c r="G68" s="17" t="str">
        <f ca="1">VLOOKUP(F68,estados_cidades_bairros!$B$2:$E$2701,2,0)</f>
        <v>MA</v>
      </c>
      <c r="H68" s="17" t="str" cm="1">
        <f t="array" aca="1" ref="H68" ca="1">INDEX(estados_cidades_bairros!$C$2:$E$2701,SUM(MATCH(G68,estados_cidades_bairros!$C:$C,0)+RANDBETWEEN(1,100)),2)</f>
        <v>Nunes</v>
      </c>
      <c r="I68" s="17" t="str" cm="1">
        <f t="array" aca="1" ref="I68" ca="1">INDEX(estados_cidades_bairros!$D$2:$E$2701,SUM(MATCH(H68,estados_cidades_bairros!$D$2:$D$2701,0)+RANDBETWEEN(1,5)),2)</f>
        <v>Travessa Sales</v>
      </c>
      <c r="J68" s="28"/>
      <c r="K68" s="17">
        <v>48</v>
      </c>
      <c r="L68" s="17" t="s">
        <v>588</v>
      </c>
      <c r="M68" s="17" t="str" cm="1">
        <f t="array" aca="1" ref="M68" ca="1">INDEX(estados_cidades_bairros!$B$2:$E$2701,RANDBETWEEN(1,COUNTA(estados_cidades_bairros!$E$2:$E$2701)),1)</f>
        <v>Goiás</v>
      </c>
      <c r="N68" s="17" t="str">
        <f ca="1">VLOOKUP(M68,estados_cidades_bairros!$B$2:$E$2701,2,0)</f>
        <v>GO</v>
      </c>
      <c r="O68" s="17" t="str" cm="1">
        <f t="array" aca="1" ref="O68" ca="1">INDEX(estados_cidades_bairros!$C$2:$E$2701,SUM(MATCH(N68,estados_cidades_bairros!$C:$C,0)+RANDBETWEEN(1,100)),2)</f>
        <v>Mendes</v>
      </c>
      <c r="P68" s="17" t="str" cm="1">
        <f t="array" aca="1" ref="P68" ca="1">INDEX(estados_cidades_bairros!$D$2:$E$2701,SUM(MATCH(O68,estados_cidades_bairros!$D$2:$D$2701,0)+RANDBETWEEN(1,5)),2)</f>
        <v>Viaduto Alícia Barros</v>
      </c>
      <c r="Q68" s="26" t="s">
        <v>78</v>
      </c>
      <c r="R68" s="17">
        <v>3</v>
      </c>
      <c r="S68" s="3">
        <v>67</v>
      </c>
      <c r="T68" s="3">
        <v>67</v>
      </c>
      <c r="U68" s="3">
        <v>48</v>
      </c>
      <c r="V68">
        <v>36</v>
      </c>
      <c r="W68" s="3" t="str">
        <f>VLOOKUP(V68,produtos!$A$2:$E$49,2,0)</f>
        <v>Notebook Dell Inspiron i5 8GB 512GB SSD</v>
      </c>
      <c r="X68" s="12">
        <f>VLOOKUP(V68,produtos!$A$2:$E$49,4,0)</f>
        <v>3598</v>
      </c>
      <c r="Y68">
        <v>3</v>
      </c>
      <c r="Z68" s="12">
        <f t="shared" si="1"/>
        <v>10794</v>
      </c>
      <c r="AA68" s="4">
        <v>45714</v>
      </c>
      <c r="AB68" s="3" t="s">
        <v>88</v>
      </c>
      <c r="AC68" s="3">
        <v>67</v>
      </c>
      <c r="AD68">
        <v>7072</v>
      </c>
      <c r="AE68" s="3" t="str">
        <f>VLOOKUP(AD68,'Formas de pagamentos'!$A$2:$B$7,2,0)</f>
        <v>Dinheiro</v>
      </c>
      <c r="AF68" s="3" t="s">
        <v>89</v>
      </c>
      <c r="AG68" s="3" t="s">
        <v>50</v>
      </c>
      <c r="AH68" s="3"/>
      <c r="AI68" s="3"/>
      <c r="AJ68" s="3"/>
      <c r="AK68" s="5"/>
    </row>
    <row r="69" spans="1:37" x14ac:dyDescent="0.25">
      <c r="A69" s="19">
        <v>68</v>
      </c>
      <c r="B69" s="20" t="s">
        <v>590</v>
      </c>
      <c r="C69" s="20" t="s">
        <v>84</v>
      </c>
      <c r="D69" s="20" t="s">
        <v>591</v>
      </c>
      <c r="E69" s="21" t="s">
        <v>592</v>
      </c>
      <c r="F69" s="17" t="str" cm="1">
        <f t="array" aca="1" ref="F69" ca="1">INDEX(estados_cidades_bairros!$B$2:$E$2701,RANDBETWEEN(1,COUNTA(estados_cidades_bairros!$E$2:$E$2701)),1)</f>
        <v>Santa Catarina</v>
      </c>
      <c r="G69" s="17" t="str">
        <f ca="1">VLOOKUP(F69,estados_cidades_bairros!$B$2:$E$2701,2,0)</f>
        <v>SC</v>
      </c>
      <c r="H69" s="17" t="str" cm="1">
        <f t="array" aca="1" ref="H69" ca="1">INDEX(estados_cidades_bairros!$C$2:$E$2701,SUM(MATCH(G69,estados_cidades_bairros!$C:$C,0)+RANDBETWEEN(1,100)),2)</f>
        <v>Castro</v>
      </c>
      <c r="I69" s="17" t="str" cm="1">
        <f t="array" aca="1" ref="I69" ca="1">INDEX(estados_cidades_bairros!$D$2:$E$2701,SUM(MATCH(H69,estados_cidades_bairros!$D$2:$D$2701,0)+RANDBETWEEN(1,5)),2)</f>
        <v>Quadra de Cavalcanti</v>
      </c>
      <c r="J69" s="28"/>
      <c r="K69" s="20">
        <v>29</v>
      </c>
      <c r="L69" s="20" t="s">
        <v>595</v>
      </c>
      <c r="M69" s="17" t="str" cm="1">
        <f t="array" aca="1" ref="M69" ca="1">INDEX(estados_cidades_bairros!$B$2:$E$2701,RANDBETWEEN(1,COUNTA(estados_cidades_bairros!$E$2:$E$2701)),1)</f>
        <v>Distrito Federal</v>
      </c>
      <c r="N69" s="17" t="str">
        <f ca="1">VLOOKUP(M69,estados_cidades_bairros!$B$2:$E$2701,2,0)</f>
        <v>DF</v>
      </c>
      <c r="O69" s="17" t="str" cm="1">
        <f t="array" aca="1" ref="O69" ca="1">INDEX(estados_cidades_bairros!$C$2:$E$2701,SUM(MATCH(N69,estados_cidades_bairros!$C:$C,0)+RANDBETWEEN(1,100)),2)</f>
        <v>Lima Paulista</v>
      </c>
      <c r="P69" s="17" t="str" cm="1">
        <f t="array" aca="1" ref="P69" ca="1">INDEX(estados_cidades_bairros!$D$2:$E$2701,SUM(MATCH(O69,estados_cidades_bairros!$D$2:$D$2701,0)+RANDBETWEEN(1,5)),2)</f>
        <v>Lagoa Enzo Gabriel Nascimento</v>
      </c>
      <c r="Q69" s="38" t="s">
        <v>78</v>
      </c>
      <c r="R69" s="20">
        <v>5</v>
      </c>
      <c r="S69" s="6">
        <v>68</v>
      </c>
      <c r="T69" s="6">
        <v>68</v>
      </c>
      <c r="U69" s="6">
        <v>29</v>
      </c>
      <c r="V69">
        <v>10</v>
      </c>
      <c r="W69" s="3" t="str">
        <f>VLOOKUP(V69,produtos!$A$2:$E$49,2,0)</f>
        <v>TV Samsung 50'' 4K QLED</v>
      </c>
      <c r="X69" s="12">
        <f>VLOOKUP(V69,produtos!$A$2:$E$49,4,0)</f>
        <v>497</v>
      </c>
      <c r="Y69">
        <v>3</v>
      </c>
      <c r="Z69" s="12">
        <f t="shared" si="1"/>
        <v>1491</v>
      </c>
      <c r="AA69" s="7">
        <v>45700</v>
      </c>
      <c r="AB69" s="6" t="s">
        <v>48</v>
      </c>
      <c r="AC69" s="6">
        <v>68</v>
      </c>
      <c r="AD69">
        <v>1969</v>
      </c>
      <c r="AE69" s="3" t="str">
        <f>VLOOKUP(AD69,'Formas de pagamentos'!$A$2:$B$7,2,0)</f>
        <v>Cartão Crédito</v>
      </c>
      <c r="AF69" s="6" t="s">
        <v>116</v>
      </c>
      <c r="AG69" s="6" t="s">
        <v>50</v>
      </c>
      <c r="AH69" s="6"/>
      <c r="AI69" s="6"/>
      <c r="AJ69" s="6"/>
      <c r="AK69" s="8"/>
    </row>
    <row r="70" spans="1:37" x14ac:dyDescent="0.25">
      <c r="A70" s="16">
        <v>69</v>
      </c>
      <c r="B70" s="17" t="s">
        <v>597</v>
      </c>
      <c r="C70" s="17" t="s">
        <v>598</v>
      </c>
      <c r="D70" s="17" t="s">
        <v>599</v>
      </c>
      <c r="E70" s="18" t="s">
        <v>600</v>
      </c>
      <c r="F70" s="17" t="str" cm="1">
        <f t="array" aca="1" ref="F70" ca="1">INDEX(estados_cidades_bairros!$B$2:$E$2701,RANDBETWEEN(1,COUNTA(estados_cidades_bairros!$E$2:$E$2701)),1)</f>
        <v>Ceará</v>
      </c>
      <c r="G70" s="17" t="str">
        <f ca="1">VLOOKUP(F70,estados_cidades_bairros!$B$2:$E$2701,2,0)</f>
        <v>CE</v>
      </c>
      <c r="H70" s="17" t="str" cm="1">
        <f t="array" aca="1" ref="H70" ca="1">INDEX(estados_cidades_bairros!$C$2:$E$2701,SUM(MATCH(G70,estados_cidades_bairros!$C:$C,0)+RANDBETWEEN(1,100)),2)</f>
        <v>Aragão Paulista</v>
      </c>
      <c r="I70" s="17" t="str" cm="1">
        <f t="array" aca="1" ref="I70" ca="1">INDEX(estados_cidades_bairros!$D$2:$E$2701,SUM(MATCH(H70,estados_cidades_bairros!$D$2:$D$2701,0)+RANDBETWEEN(1,5)),2)</f>
        <v>Campo Lucas Cardoso</v>
      </c>
      <c r="J70" s="28"/>
      <c r="K70" s="17">
        <v>30</v>
      </c>
      <c r="L70" s="17" t="s">
        <v>603</v>
      </c>
      <c r="M70" s="17" t="str" cm="1">
        <f t="array" aca="1" ref="M70" ca="1">INDEX(estados_cidades_bairros!$B$2:$E$2701,RANDBETWEEN(1,COUNTA(estados_cidades_bairros!$E$2:$E$2701)),1)</f>
        <v>Rio de Janeiro</v>
      </c>
      <c r="N70" s="17" t="str">
        <f ca="1">VLOOKUP(M70,estados_cidades_bairros!$B$2:$E$2701,2,0)</f>
        <v>RJ</v>
      </c>
      <c r="O70" s="17" t="str" cm="1">
        <f t="array" aca="1" ref="O70" ca="1">INDEX(estados_cidades_bairros!$C$2:$E$2701,SUM(MATCH(N70,estados_cidades_bairros!$C:$C,0)+RANDBETWEEN(1,100)),2)</f>
        <v>Mendes</v>
      </c>
      <c r="P70" s="17" t="str" cm="1">
        <f t="array" aca="1" ref="P70" ca="1">INDEX(estados_cidades_bairros!$D$2:$E$2701,SUM(MATCH(O70,estados_cidades_bairros!$D$2:$D$2701,0)+RANDBETWEEN(1,5)),2)</f>
        <v>Rodovia Joaquim Cavalcanti</v>
      </c>
      <c r="Q70" s="26" t="s">
        <v>78</v>
      </c>
      <c r="R70" s="17">
        <v>4</v>
      </c>
      <c r="S70" s="3">
        <v>69</v>
      </c>
      <c r="T70" s="3">
        <v>69</v>
      </c>
      <c r="U70" s="3">
        <v>30</v>
      </c>
      <c r="V70">
        <v>7</v>
      </c>
      <c r="W70" s="3" t="str">
        <f>VLOOKUP(V70,produtos!$A$2:$E$49,2,0)</f>
        <v>Tablet Samsung Galaxy Tab S8</v>
      </c>
      <c r="X70" s="12">
        <f>VLOOKUP(V70,produtos!$A$2:$E$49,4,0)</f>
        <v>2648</v>
      </c>
      <c r="Y70">
        <v>3</v>
      </c>
      <c r="Z70" s="12">
        <f t="shared" si="1"/>
        <v>7944</v>
      </c>
      <c r="AA70" s="4">
        <v>45678</v>
      </c>
      <c r="AB70" s="3" t="s">
        <v>48</v>
      </c>
      <c r="AC70" s="3">
        <v>69</v>
      </c>
      <c r="AD70">
        <v>6056</v>
      </c>
      <c r="AE70" s="3" t="str">
        <f>VLOOKUP(AD70,'Formas de pagamentos'!$A$2:$B$7,2,0)</f>
        <v>Cheque</v>
      </c>
      <c r="AF70" s="3" t="s">
        <v>116</v>
      </c>
      <c r="AG70" s="3" t="s">
        <v>50</v>
      </c>
      <c r="AH70" s="3">
        <v>690</v>
      </c>
      <c r="AI70" s="3">
        <v>690</v>
      </c>
      <c r="AJ70" s="3" t="s">
        <v>211</v>
      </c>
      <c r="AK70" s="5" t="s">
        <v>118</v>
      </c>
    </row>
    <row r="71" spans="1:37" x14ac:dyDescent="0.25">
      <c r="A71" s="19">
        <v>70</v>
      </c>
      <c r="B71" s="20" t="s">
        <v>256</v>
      </c>
      <c r="C71" s="20" t="s">
        <v>45</v>
      </c>
      <c r="D71" s="20" t="s">
        <v>605</v>
      </c>
      <c r="E71" s="21" t="s">
        <v>606</v>
      </c>
      <c r="F71" s="17" t="str" cm="1">
        <f t="array" aca="1" ref="F71" ca="1">INDEX(estados_cidades_bairros!$B$2:$E$2701,RANDBETWEEN(1,COUNTA(estados_cidades_bairros!$E$2:$E$2701)),1)</f>
        <v>Paraíba</v>
      </c>
      <c r="G71" s="17" t="str">
        <f ca="1">VLOOKUP(F71,estados_cidades_bairros!$B$2:$E$2701,2,0)</f>
        <v>PB</v>
      </c>
      <c r="H71" s="17" t="str" cm="1">
        <f t="array" aca="1" ref="H71" ca="1">INDEX(estados_cidades_bairros!$C$2:$E$2701,SUM(MATCH(G71,estados_cidades_bairros!$C:$C,0)+RANDBETWEEN(1,100)),2)</f>
        <v>Barbosa das Pedras</v>
      </c>
      <c r="I71" s="17" t="str" cm="1">
        <f t="array" aca="1" ref="I71" ca="1">INDEX(estados_cidades_bairros!$D$2:$E$2701,SUM(MATCH(H71,estados_cidades_bairros!$D$2:$D$2701,0)+RANDBETWEEN(1,5)),2)</f>
        <v>Trevo de Araújo</v>
      </c>
      <c r="J71" s="28"/>
      <c r="K71" s="20">
        <v>4</v>
      </c>
      <c r="L71" s="20" t="s">
        <v>608</v>
      </c>
      <c r="M71" s="17" t="str" cm="1">
        <f t="array" aca="1" ref="M71" ca="1">INDEX(estados_cidades_bairros!$B$2:$E$2701,RANDBETWEEN(1,COUNTA(estados_cidades_bairros!$E$2:$E$2701)),1)</f>
        <v>Amapá</v>
      </c>
      <c r="N71" s="17" t="str">
        <f ca="1">VLOOKUP(M71,estados_cidades_bairros!$B$2:$E$2701,2,0)</f>
        <v>AP</v>
      </c>
      <c r="O71" s="17" t="str" cm="1">
        <f t="array" aca="1" ref="O71" ca="1">INDEX(estados_cidades_bairros!$C$2:$E$2701,SUM(MATCH(N71,estados_cidades_bairros!$C:$C,0)+RANDBETWEEN(1,100)),2)</f>
        <v>Costela Verde</v>
      </c>
      <c r="P71" s="17" t="str" cm="1">
        <f t="array" aca="1" ref="P71" ca="1">INDEX(estados_cidades_bairros!$D$2:$E$2701,SUM(MATCH(O71,estados_cidades_bairros!$D$2:$D$2701,0)+RANDBETWEEN(1,5)),2)</f>
        <v>Trevo da Conceição</v>
      </c>
      <c r="Q71" s="38" t="s">
        <v>47</v>
      </c>
      <c r="R71" s="20">
        <v>4</v>
      </c>
      <c r="S71" s="6">
        <v>70</v>
      </c>
      <c r="T71" s="6">
        <v>70</v>
      </c>
      <c r="U71" s="6">
        <v>4</v>
      </c>
      <c r="V71">
        <v>13</v>
      </c>
      <c r="W71" s="3" t="str">
        <f>VLOOKUP(V71,produtos!$A$2:$E$49,2,0)</f>
        <v>Carregador Portátil Xiaomi 20000mAh</v>
      </c>
      <c r="X71" s="12">
        <f>VLOOKUP(V71,produtos!$A$2:$E$49,4,0)</f>
        <v>3889</v>
      </c>
      <c r="Y71">
        <v>3</v>
      </c>
      <c r="Z71" s="12">
        <f t="shared" si="1"/>
        <v>11667</v>
      </c>
      <c r="AA71" s="7">
        <v>45667</v>
      </c>
      <c r="AB71" s="6" t="s">
        <v>88</v>
      </c>
      <c r="AC71" s="6">
        <v>70</v>
      </c>
      <c r="AD71">
        <v>2951</v>
      </c>
      <c r="AE71" s="3" t="str">
        <f>VLOOKUP(AD71,'Formas de pagamentos'!$A$2:$B$7,2,0)</f>
        <v>Pix</v>
      </c>
      <c r="AF71" s="6" t="s">
        <v>48</v>
      </c>
      <c r="AG71" s="6" t="s">
        <v>50</v>
      </c>
      <c r="AH71" s="6"/>
      <c r="AI71" s="6"/>
      <c r="AJ71" s="6"/>
      <c r="AK71" s="8"/>
    </row>
    <row r="72" spans="1:37" x14ac:dyDescent="0.25">
      <c r="A72" s="16">
        <v>71</v>
      </c>
      <c r="B72" s="17" t="s">
        <v>90</v>
      </c>
      <c r="C72" s="17" t="s">
        <v>611</v>
      </c>
      <c r="D72" s="17" t="s">
        <v>612</v>
      </c>
      <c r="E72" s="18" t="s">
        <v>613</v>
      </c>
      <c r="F72" s="17" t="str" cm="1">
        <f t="array" aca="1" ref="F72" ca="1">INDEX(estados_cidades_bairros!$B$2:$E$2701,RANDBETWEEN(1,COUNTA(estados_cidades_bairros!$E$2:$E$2701)),1)</f>
        <v>Mato Grosso</v>
      </c>
      <c r="G72" s="17" t="str">
        <f ca="1">VLOOKUP(F72,estados_cidades_bairros!$B$2:$E$2701,2,0)</f>
        <v>MT</v>
      </c>
      <c r="H72" s="17" t="str" cm="1">
        <f t="array" aca="1" ref="H72" ca="1">INDEX(estados_cidades_bairros!$C$2:$E$2701,SUM(MATCH(G72,estados_cidades_bairros!$C:$C,0)+RANDBETWEEN(1,100)),2)</f>
        <v>Porto das Pedras</v>
      </c>
      <c r="I72" s="17" t="str" cm="1">
        <f t="array" aca="1" ref="I72" ca="1">INDEX(estados_cidades_bairros!$D$2:$E$2701,SUM(MATCH(H72,estados_cidades_bairros!$D$2:$D$2701,0)+RANDBETWEEN(1,5)),2)</f>
        <v>Loteamento Novaes</v>
      </c>
      <c r="J72" s="28"/>
      <c r="K72" s="17">
        <v>50</v>
      </c>
      <c r="L72" s="17" t="s">
        <v>614</v>
      </c>
      <c r="M72" s="17" t="str" cm="1">
        <f t="array" aca="1" ref="M72" ca="1">INDEX(estados_cidades_bairros!$B$2:$E$2701,RANDBETWEEN(1,COUNTA(estados_cidades_bairros!$E$2:$E$2701)),1)</f>
        <v>Amapá</v>
      </c>
      <c r="N72" s="17" t="str">
        <f ca="1">VLOOKUP(M72,estados_cidades_bairros!$B$2:$E$2701,2,0)</f>
        <v>AP</v>
      </c>
      <c r="O72" s="17" t="str" cm="1">
        <f t="array" aca="1" ref="O72" ca="1">INDEX(estados_cidades_bairros!$C$2:$E$2701,SUM(MATCH(N72,estados_cidades_bairros!$C:$C,0)+RANDBETWEEN(1,100)),2)</f>
        <v>Castro</v>
      </c>
      <c r="P72" s="17" t="str" cm="1">
        <f t="array" aca="1" ref="P72" ca="1">INDEX(estados_cidades_bairros!$D$2:$E$2701,SUM(MATCH(O72,estados_cidades_bairros!$D$2:$D$2701,0)+RANDBETWEEN(1,5)),2)</f>
        <v>Condomínio de Costa</v>
      </c>
      <c r="Q72" s="26" t="s">
        <v>41</v>
      </c>
      <c r="R72" s="17">
        <v>4</v>
      </c>
      <c r="S72" s="3">
        <v>71</v>
      </c>
      <c r="T72" s="3">
        <v>71</v>
      </c>
      <c r="U72" s="3">
        <v>50</v>
      </c>
      <c r="V72">
        <v>13</v>
      </c>
      <c r="W72" s="3" t="str">
        <f>VLOOKUP(V72,produtos!$A$2:$E$49,2,0)</f>
        <v>Carregador Portátil Xiaomi 20000mAh</v>
      </c>
      <c r="X72" s="12">
        <f>VLOOKUP(V72,produtos!$A$2:$E$49,4,0)</f>
        <v>3889</v>
      </c>
      <c r="Y72">
        <v>3</v>
      </c>
      <c r="Z72" s="12">
        <f t="shared" si="1"/>
        <v>11667</v>
      </c>
      <c r="AA72" s="4">
        <v>45710</v>
      </c>
      <c r="AB72" s="3" t="s">
        <v>115</v>
      </c>
      <c r="AC72" s="3">
        <v>71</v>
      </c>
      <c r="AD72">
        <v>2471</v>
      </c>
      <c r="AE72" s="3" t="str">
        <f>VLOOKUP(AD72,'Formas de pagamentos'!$A$2:$B$7,2,0)</f>
        <v>Boleto</v>
      </c>
      <c r="AF72" s="3" t="s">
        <v>116</v>
      </c>
      <c r="AG72" s="3" t="s">
        <v>50</v>
      </c>
      <c r="AH72" s="3"/>
      <c r="AI72" s="3"/>
      <c r="AJ72" s="3"/>
      <c r="AK72" s="5"/>
    </row>
    <row r="73" spans="1:37" x14ac:dyDescent="0.25">
      <c r="A73" s="19">
        <v>72</v>
      </c>
      <c r="B73" s="20" t="s">
        <v>616</v>
      </c>
      <c r="C73" s="20" t="s">
        <v>617</v>
      </c>
      <c r="D73" s="20" t="s">
        <v>618</v>
      </c>
      <c r="E73" s="21">
        <v>7196596278</v>
      </c>
      <c r="F73" s="17" t="str" cm="1">
        <f t="array" aca="1" ref="F73" ca="1">INDEX(estados_cidades_bairros!$B$2:$E$2701,RANDBETWEEN(1,COUNTA(estados_cidades_bairros!$E$2:$E$2701)),1)</f>
        <v>Ceará</v>
      </c>
      <c r="G73" s="17" t="str">
        <f ca="1">VLOOKUP(F73,estados_cidades_bairros!$B$2:$E$2701,2,0)</f>
        <v>CE</v>
      </c>
      <c r="H73" s="17" t="str" cm="1">
        <f t="array" aca="1" ref="H73" ca="1">INDEX(estados_cidades_bairros!$C$2:$E$2701,SUM(MATCH(G73,estados_cidades_bairros!$C:$C,0)+RANDBETWEEN(1,100)),2)</f>
        <v>Aragão Paulista</v>
      </c>
      <c r="I73" s="17" t="str" cm="1">
        <f t="array" aca="1" ref="I73" ca="1">INDEX(estados_cidades_bairros!$D$2:$E$2701,SUM(MATCH(H73,estados_cidades_bairros!$D$2:$D$2701,0)+RANDBETWEEN(1,5)),2)</f>
        <v>Feira Marcelo da Rocha</v>
      </c>
      <c r="J73" s="28"/>
      <c r="K73" s="20">
        <v>3</v>
      </c>
      <c r="L73" s="20" t="s">
        <v>621</v>
      </c>
      <c r="M73" s="17" t="str" cm="1">
        <f t="array" aca="1" ref="M73" ca="1">INDEX(estados_cidades_bairros!$B$2:$E$2701,RANDBETWEEN(1,COUNTA(estados_cidades_bairros!$E$2:$E$2701)),1)</f>
        <v>Amapá</v>
      </c>
      <c r="N73" s="17" t="str">
        <f ca="1">VLOOKUP(M73,estados_cidades_bairros!$B$2:$E$2701,2,0)</f>
        <v>AP</v>
      </c>
      <c r="O73" s="17" t="str" cm="1">
        <f t="array" aca="1" ref="O73" ca="1">INDEX(estados_cidades_bairros!$C$2:$E$2701,SUM(MATCH(N73,estados_cidades_bairros!$C:$C,0)+RANDBETWEEN(1,100)),2)</f>
        <v>Lima Paulista</v>
      </c>
      <c r="P73" s="17" t="str" cm="1">
        <f t="array" aca="1" ref="P73" ca="1">INDEX(estados_cidades_bairros!$D$2:$E$2701,SUM(MATCH(O73,estados_cidades_bairros!$D$2:$D$2701,0)+RANDBETWEEN(1,5)),2)</f>
        <v>Conjunto de Fogaça</v>
      </c>
      <c r="Q73" s="38" t="s">
        <v>47</v>
      </c>
      <c r="R73" s="20">
        <v>3</v>
      </c>
      <c r="S73" s="6">
        <v>72</v>
      </c>
      <c r="T73" s="6">
        <v>72</v>
      </c>
      <c r="U73" s="6">
        <v>3</v>
      </c>
      <c r="V73">
        <v>13</v>
      </c>
      <c r="W73" s="3" t="str">
        <f>VLOOKUP(V73,produtos!$A$2:$E$49,2,0)</f>
        <v>Carregador Portátil Xiaomi 20000mAh</v>
      </c>
      <c r="X73" s="12">
        <f>VLOOKUP(V73,produtos!$A$2:$E$49,4,0)</f>
        <v>3889</v>
      </c>
      <c r="Y73">
        <v>3</v>
      </c>
      <c r="Z73" s="12">
        <f t="shared" si="1"/>
        <v>11667</v>
      </c>
      <c r="AA73" s="7">
        <v>45728</v>
      </c>
      <c r="AB73" s="6" t="s">
        <v>88</v>
      </c>
      <c r="AC73" s="6">
        <v>72</v>
      </c>
      <c r="AD73">
        <v>7072</v>
      </c>
      <c r="AE73" s="3" t="str">
        <f>VLOOKUP(AD73,'Formas de pagamentos'!$A$2:$B$7,2,0)</f>
        <v>Dinheiro</v>
      </c>
      <c r="AF73" s="6" t="s">
        <v>48</v>
      </c>
      <c r="AG73" s="6" t="s">
        <v>50</v>
      </c>
      <c r="AH73" s="6"/>
      <c r="AI73" s="6"/>
      <c r="AJ73" s="6"/>
      <c r="AK73" s="8"/>
    </row>
    <row r="74" spans="1:37" x14ac:dyDescent="0.25">
      <c r="A74" s="16">
        <v>73</v>
      </c>
      <c r="B74" s="17" t="s">
        <v>623</v>
      </c>
      <c r="C74" s="17" t="s">
        <v>168</v>
      </c>
      <c r="D74" s="17" t="s">
        <v>624</v>
      </c>
      <c r="E74" s="18">
        <v>8478027985</v>
      </c>
      <c r="F74" s="17" t="str" cm="1">
        <f t="array" aca="1" ref="F74" ca="1">INDEX(estados_cidades_bairros!$B$2:$E$2701,RANDBETWEEN(1,COUNTA(estados_cidades_bairros!$E$2:$E$2701)),1)</f>
        <v>Amazonas</v>
      </c>
      <c r="G74" s="17" t="str">
        <f ca="1">VLOOKUP(F74,estados_cidades_bairros!$B$2:$E$2701,2,0)</f>
        <v>AM</v>
      </c>
      <c r="H74" s="17" t="str" cm="1">
        <f t="array" aca="1" ref="H74" ca="1">INDEX(estados_cidades_bairros!$C$2:$E$2701,SUM(MATCH(G74,estados_cidades_bairros!$C:$C,0)+RANDBETWEEN(1,100)),2)</f>
        <v>Almeida Grande</v>
      </c>
      <c r="I74" s="17" t="str" cm="1">
        <f t="array" aca="1" ref="I74" ca="1">INDEX(estados_cidades_bairros!$D$2:$E$2701,SUM(MATCH(H74,estados_cidades_bairros!$D$2:$D$2701,0)+RANDBETWEEN(1,5)),2)</f>
        <v>Largo Brenda Alves</v>
      </c>
      <c r="J74" s="28"/>
      <c r="K74" s="17">
        <v>9</v>
      </c>
      <c r="L74" s="17" t="s">
        <v>626</v>
      </c>
      <c r="M74" s="17" t="str" cm="1">
        <f t="array" aca="1" ref="M74" ca="1">INDEX(estados_cidades_bairros!$B$2:$E$2701,RANDBETWEEN(1,COUNTA(estados_cidades_bairros!$E$2:$E$2701)),1)</f>
        <v>Pernambuco</v>
      </c>
      <c r="N74" s="17" t="str">
        <f ca="1">VLOOKUP(M74,estados_cidades_bairros!$B$2:$E$2701,2,0)</f>
        <v>PE</v>
      </c>
      <c r="O74" s="17" t="str" cm="1">
        <f t="array" aca="1" ref="O74" ca="1">INDEX(estados_cidades_bairros!$C$2:$E$2701,SUM(MATCH(N74,estados_cidades_bairros!$C:$C,0)+RANDBETWEEN(1,100)),2)</f>
        <v>Fernandes de Ramos</v>
      </c>
      <c r="P74" s="17" t="str" cm="1">
        <f t="array" aca="1" ref="P74" ca="1">INDEX(estados_cidades_bairros!$D$2:$E$2701,SUM(MATCH(O74,estados_cidades_bairros!$D$2:$D$2701,0)+RANDBETWEEN(1,5)),2)</f>
        <v>Vale João da Rosa</v>
      </c>
      <c r="Q74" s="26" t="s">
        <v>78</v>
      </c>
      <c r="R74" s="17">
        <v>1</v>
      </c>
      <c r="S74" s="3">
        <v>73</v>
      </c>
      <c r="T74" s="3">
        <v>73</v>
      </c>
      <c r="U74" s="3">
        <v>9</v>
      </c>
      <c r="V74">
        <v>21</v>
      </c>
      <c r="W74" s="3" t="str">
        <f>VLOOKUP(V74,produtos!$A$2:$E$49,2,0)</f>
        <v>Micro-ondas Panasonic 32L</v>
      </c>
      <c r="X74" s="12">
        <f>VLOOKUP(V74,produtos!$A$2:$E$49,4,0)</f>
        <v>895</v>
      </c>
      <c r="Y74">
        <v>1</v>
      </c>
      <c r="Z74" s="12">
        <f t="shared" si="1"/>
        <v>895</v>
      </c>
      <c r="AA74" s="4">
        <v>45700</v>
      </c>
      <c r="AB74" s="3" t="s">
        <v>115</v>
      </c>
      <c r="AC74" s="3">
        <v>73</v>
      </c>
      <c r="AD74">
        <v>2951</v>
      </c>
      <c r="AE74" s="3" t="str">
        <f>VLOOKUP(AD74,'Formas de pagamentos'!$A$2:$B$7,2,0)</f>
        <v>Pix</v>
      </c>
      <c r="AF74" s="3" t="s">
        <v>89</v>
      </c>
      <c r="AG74" s="3" t="s">
        <v>50</v>
      </c>
      <c r="AH74" s="3"/>
      <c r="AI74" s="3"/>
      <c r="AJ74" s="3"/>
      <c r="AK74" s="5"/>
    </row>
    <row r="75" spans="1:37" x14ac:dyDescent="0.25">
      <c r="A75" s="19">
        <v>74</v>
      </c>
      <c r="B75" s="20" t="s">
        <v>629</v>
      </c>
      <c r="C75" s="20" t="s">
        <v>108</v>
      </c>
      <c r="D75" s="20" t="s">
        <v>630</v>
      </c>
      <c r="E75" s="21" t="s">
        <v>631</v>
      </c>
      <c r="F75" s="17" t="str" cm="1">
        <f t="array" aca="1" ref="F75" ca="1">INDEX(estados_cidades_bairros!$B$2:$E$2701,RANDBETWEEN(1,COUNTA(estados_cidades_bairros!$E$2:$E$2701)),1)</f>
        <v>Sergipe</v>
      </c>
      <c r="G75" s="17" t="str">
        <f ca="1">VLOOKUP(F75,estados_cidades_bairros!$B$2:$E$2701,2,0)</f>
        <v>SE</v>
      </c>
      <c r="H75" s="17" t="str" cm="1">
        <f t="array" aca="1" ref="H75" ca="1">INDEX(estados_cidades_bairros!$C$2:$E$2701,SUM(MATCH(G75,estados_cidades_bairros!$C:$C,0)+RANDBETWEEN(1,100)),2)</f>
        <v>Campos de Souza</v>
      </c>
      <c r="I75" s="17" t="str" cm="1">
        <f t="array" aca="1" ref="I75" ca="1">INDEX(estados_cidades_bairros!$D$2:$E$2701,SUM(MATCH(H75,estados_cidades_bairros!$D$2:$D$2701,0)+RANDBETWEEN(1,5)),2)</f>
        <v>Rodovia Laís Alves</v>
      </c>
      <c r="J75" s="28"/>
      <c r="K75" s="20">
        <v>28</v>
      </c>
      <c r="L75" s="20" t="s">
        <v>633</v>
      </c>
      <c r="M75" s="17" t="str" cm="1">
        <f t="array" aca="1" ref="M75" ca="1">INDEX(estados_cidades_bairros!$B$2:$E$2701,RANDBETWEEN(1,COUNTA(estados_cidades_bairros!$E$2:$E$2701)),1)</f>
        <v>Acre</v>
      </c>
      <c r="N75" s="17" t="str">
        <f ca="1">VLOOKUP(M75,estados_cidades_bairros!$B$2:$E$2701,2,0)</f>
        <v>AC</v>
      </c>
      <c r="O75" s="17" t="str" cm="1">
        <f t="array" aca="1" ref="O75" ca="1">INDEX(estados_cidades_bairros!$C$2:$E$2701,SUM(MATCH(N75,estados_cidades_bairros!$C:$C,0)+RANDBETWEEN(1,100)),2)</f>
        <v>Araújo de Lima</v>
      </c>
      <c r="P75" s="17" t="str" cm="1">
        <f t="array" aca="1" ref="P75" ca="1">INDEX(estados_cidades_bairros!$D$2:$E$2701,SUM(MATCH(O75,estados_cidades_bairros!$D$2:$D$2701,0)+RANDBETWEEN(1,5)),2)</f>
        <v>Viaduto de Oliveira</v>
      </c>
      <c r="Q75" s="38" t="s">
        <v>47</v>
      </c>
      <c r="R75" s="20">
        <v>1</v>
      </c>
      <c r="S75" s="6">
        <v>74</v>
      </c>
      <c r="T75" s="6">
        <v>74</v>
      </c>
      <c r="U75" s="6">
        <v>28</v>
      </c>
      <c r="V75">
        <v>10</v>
      </c>
      <c r="W75" s="3" t="str">
        <f>VLOOKUP(V75,produtos!$A$2:$E$49,2,0)</f>
        <v>TV Samsung 50'' 4K QLED</v>
      </c>
      <c r="X75" s="12">
        <f>VLOOKUP(V75,produtos!$A$2:$E$49,4,0)</f>
        <v>497</v>
      </c>
      <c r="Y75">
        <v>4</v>
      </c>
      <c r="Z75" s="12">
        <f t="shared" si="1"/>
        <v>1988</v>
      </c>
      <c r="AA75" s="7">
        <v>45714</v>
      </c>
      <c r="AB75" s="6" t="s">
        <v>48</v>
      </c>
      <c r="AC75" s="6">
        <v>74</v>
      </c>
      <c r="AD75">
        <v>5950</v>
      </c>
      <c r="AE75" s="3" t="str">
        <f>VLOOKUP(AD75,'Formas de pagamentos'!$A$2:$B$7,2,0)</f>
        <v>Cartão Débito</v>
      </c>
      <c r="AF75" s="6" t="s">
        <v>89</v>
      </c>
      <c r="AG75" s="6" t="s">
        <v>50</v>
      </c>
      <c r="AH75" s="6">
        <v>740</v>
      </c>
      <c r="AI75" s="6">
        <v>740</v>
      </c>
      <c r="AJ75" s="6" t="s">
        <v>211</v>
      </c>
      <c r="AK75" s="8" t="s">
        <v>118</v>
      </c>
    </row>
    <row r="76" spans="1:37" x14ac:dyDescent="0.25">
      <c r="A76" s="16">
        <v>75</v>
      </c>
      <c r="B76" s="17" t="s">
        <v>629</v>
      </c>
      <c r="C76" s="17" t="s">
        <v>76</v>
      </c>
      <c r="D76" s="17" t="s">
        <v>636</v>
      </c>
      <c r="E76" s="18" t="s">
        <v>637</v>
      </c>
      <c r="F76" s="17" t="str" cm="1">
        <f t="array" aca="1" ref="F76" ca="1">INDEX(estados_cidades_bairros!$B$2:$E$2701,RANDBETWEEN(1,COUNTA(estados_cidades_bairros!$E$2:$E$2701)),1)</f>
        <v>Roraima</v>
      </c>
      <c r="G76" s="17" t="str">
        <f ca="1">VLOOKUP(F76,estados_cidades_bairros!$B$2:$E$2701,2,0)</f>
        <v>RR</v>
      </c>
      <c r="H76" s="17" t="str" cm="1">
        <f t="array" aca="1" ref="H76" ca="1">INDEX(estados_cidades_bairros!$C$2:$E$2701,SUM(MATCH(G76,estados_cidades_bairros!$C:$C,0)+RANDBETWEEN(1,100)),2)</f>
        <v>Duarte</v>
      </c>
      <c r="I76" s="17" t="str" cm="1">
        <f t="array" aca="1" ref="I76" ca="1">INDEX(estados_cidades_bairros!$D$2:$E$2701,SUM(MATCH(H76,estados_cidades_bairros!$D$2:$D$2701,0)+RANDBETWEEN(1,5)),2)</f>
        <v>Avenida de da Paz</v>
      </c>
      <c r="J76" s="28"/>
      <c r="K76" s="17">
        <v>45</v>
      </c>
      <c r="L76" s="17" t="s">
        <v>640</v>
      </c>
      <c r="M76" s="17" t="str" cm="1">
        <f t="array" aca="1" ref="M76" ca="1">INDEX(estados_cidades_bairros!$B$2:$E$2701,RANDBETWEEN(1,COUNTA(estados_cidades_bairros!$E$2:$E$2701)),1)</f>
        <v>Pará</v>
      </c>
      <c r="N76" s="17" t="str">
        <f ca="1">VLOOKUP(M76,estados_cidades_bairros!$B$2:$E$2701,2,0)</f>
        <v>PA</v>
      </c>
      <c r="O76" s="17" t="str" cm="1">
        <f t="array" aca="1" ref="O76" ca="1">INDEX(estados_cidades_bairros!$C$2:$E$2701,SUM(MATCH(N76,estados_cidades_bairros!$C:$C,0)+RANDBETWEEN(1,100)),2)</f>
        <v>Gonçalves</v>
      </c>
      <c r="P76" s="17" t="str" cm="1">
        <f t="array" aca="1" ref="P76" ca="1">INDEX(estados_cidades_bairros!$D$2:$E$2701,SUM(MATCH(O76,estados_cidades_bairros!$D$2:$D$2701,0)+RANDBETWEEN(1,5)),2)</f>
        <v>Fazenda de da Conceição</v>
      </c>
      <c r="Q76" s="26" t="s">
        <v>47</v>
      </c>
      <c r="R76" s="17">
        <v>4</v>
      </c>
      <c r="S76" s="3">
        <v>75</v>
      </c>
      <c r="T76" s="3">
        <v>75</v>
      </c>
      <c r="U76" s="3">
        <v>45</v>
      </c>
      <c r="V76">
        <v>33</v>
      </c>
      <c r="W76" s="3" t="str">
        <f>VLOOKUP(V76,produtos!$A$2:$E$49,2,0)</f>
        <v>Escrivaninha Office</v>
      </c>
      <c r="X76" s="12">
        <f>VLOOKUP(V76,produtos!$A$2:$E$49,4,0)</f>
        <v>2201</v>
      </c>
      <c r="Y76">
        <v>4</v>
      </c>
      <c r="Z76" s="12">
        <f t="shared" si="1"/>
        <v>8804</v>
      </c>
      <c r="AA76" s="4">
        <v>45668</v>
      </c>
      <c r="AB76" s="3" t="s">
        <v>64</v>
      </c>
      <c r="AC76" s="3">
        <v>75</v>
      </c>
      <c r="AD76">
        <v>2471</v>
      </c>
      <c r="AE76" s="3" t="str">
        <f>VLOOKUP(AD76,'Formas de pagamentos'!$A$2:$B$7,2,0)</f>
        <v>Boleto</v>
      </c>
      <c r="AF76" s="3" t="s">
        <v>89</v>
      </c>
      <c r="AG76" s="3" t="s">
        <v>50</v>
      </c>
      <c r="AH76" s="3"/>
      <c r="AI76" s="3"/>
      <c r="AJ76" s="3"/>
      <c r="AK76" s="5"/>
    </row>
    <row r="77" spans="1:37" x14ac:dyDescent="0.25">
      <c r="A77" s="19">
        <v>76</v>
      </c>
      <c r="B77" s="20" t="s">
        <v>643</v>
      </c>
      <c r="C77" s="20" t="s">
        <v>76</v>
      </c>
      <c r="D77" s="20" t="s">
        <v>644</v>
      </c>
      <c r="E77" s="21" t="s">
        <v>645</v>
      </c>
      <c r="F77" s="17" t="str" cm="1">
        <f t="array" aca="1" ref="F77" ca="1">INDEX(estados_cidades_bairros!$B$2:$E$2701,RANDBETWEEN(1,COUNTA(estados_cidades_bairros!$E$2:$E$2701)),1)</f>
        <v>Amazonas</v>
      </c>
      <c r="G77" s="17" t="str">
        <f ca="1">VLOOKUP(F77,estados_cidades_bairros!$B$2:$E$2701,2,0)</f>
        <v>AM</v>
      </c>
      <c r="H77" s="17" t="str" cm="1">
        <f t="array" aca="1" ref="H77" ca="1">INDEX(estados_cidades_bairros!$C$2:$E$2701,SUM(MATCH(G77,estados_cidades_bairros!$C:$C,0)+RANDBETWEEN(1,100)),2)</f>
        <v>Silva</v>
      </c>
      <c r="I77" s="17" t="str" cm="1">
        <f t="array" aca="1" ref="I77" ca="1">INDEX(estados_cidades_bairros!$D$2:$E$2701,SUM(MATCH(H77,estados_cidades_bairros!$D$2:$D$2701,0)+RANDBETWEEN(1,5)),2)</f>
        <v>Passarela da Rosa</v>
      </c>
      <c r="J77" s="28"/>
      <c r="K77" s="20">
        <v>21</v>
      </c>
      <c r="L77" s="20" t="s">
        <v>646</v>
      </c>
      <c r="M77" s="17" t="str" cm="1">
        <f t="array" aca="1" ref="M77" ca="1">INDEX(estados_cidades_bairros!$B$2:$E$2701,RANDBETWEEN(1,COUNTA(estados_cidades_bairros!$E$2:$E$2701)),1)</f>
        <v>Amapá</v>
      </c>
      <c r="N77" s="17" t="str">
        <f ca="1">VLOOKUP(M77,estados_cidades_bairros!$B$2:$E$2701,2,0)</f>
        <v>AP</v>
      </c>
      <c r="O77" s="17" t="str" cm="1">
        <f t="array" aca="1" ref="O77" ca="1">INDEX(estados_cidades_bairros!$C$2:$E$2701,SUM(MATCH(N77,estados_cidades_bairros!$C:$C,0)+RANDBETWEEN(1,100)),2)</f>
        <v>Cardoso da Mata</v>
      </c>
      <c r="P77" s="17" t="str" cm="1">
        <f t="array" aca="1" ref="P77" ca="1">INDEX(estados_cidades_bairros!$D$2:$E$2701,SUM(MATCH(O77,estados_cidades_bairros!$D$2:$D$2701,0)+RANDBETWEEN(1,5)),2)</f>
        <v>Praia Calebe Vieira</v>
      </c>
      <c r="Q77" s="38" t="s">
        <v>41</v>
      </c>
      <c r="R77" s="20">
        <v>2</v>
      </c>
      <c r="S77" s="6">
        <v>76</v>
      </c>
      <c r="T77" s="6">
        <v>76</v>
      </c>
      <c r="U77" s="6">
        <v>21</v>
      </c>
      <c r="V77">
        <v>15</v>
      </c>
      <c r="W77" s="3" t="str">
        <f>VLOOKUP(V77,produtos!$A$2:$E$49,2,0)</f>
        <v>Kindle Paperwhite 11ª Geração</v>
      </c>
      <c r="X77" s="12">
        <f>VLOOKUP(V77,produtos!$A$2:$E$49,4,0)</f>
        <v>302</v>
      </c>
      <c r="Y77">
        <v>2</v>
      </c>
      <c r="Z77" s="12">
        <f t="shared" si="1"/>
        <v>604</v>
      </c>
      <c r="AA77" s="7">
        <v>45700</v>
      </c>
      <c r="AB77" s="6" t="s">
        <v>115</v>
      </c>
      <c r="AC77" s="6">
        <v>76</v>
      </c>
      <c r="AD77">
        <v>5950</v>
      </c>
      <c r="AE77" s="3" t="str">
        <f>VLOOKUP(AD77,'Formas de pagamentos'!$A$2:$B$7,2,0)</f>
        <v>Cartão Débito</v>
      </c>
      <c r="AF77" s="6" t="s">
        <v>89</v>
      </c>
      <c r="AG77" s="6" t="s">
        <v>50</v>
      </c>
      <c r="AH77" s="6"/>
      <c r="AI77" s="6"/>
      <c r="AJ77" s="6"/>
      <c r="AK77" s="8"/>
    </row>
    <row r="78" spans="1:37" x14ac:dyDescent="0.25">
      <c r="A78" s="16">
        <v>77</v>
      </c>
      <c r="B78" s="17" t="s">
        <v>649</v>
      </c>
      <c r="C78" s="17" t="s">
        <v>370</v>
      </c>
      <c r="D78" s="17" t="s">
        <v>650</v>
      </c>
      <c r="E78" s="18" t="s">
        <v>651</v>
      </c>
      <c r="F78" s="17" t="str" cm="1">
        <f t="array" aca="1" ref="F78" ca="1">INDEX(estados_cidades_bairros!$B$2:$E$2701,RANDBETWEEN(1,COUNTA(estados_cidades_bairros!$E$2:$E$2701)),1)</f>
        <v>Goiás</v>
      </c>
      <c r="G78" s="17" t="str">
        <f ca="1">VLOOKUP(F78,estados_cidades_bairros!$B$2:$E$2701,2,0)</f>
        <v>GO</v>
      </c>
      <c r="H78" s="17" t="str" cm="1">
        <f t="array" aca="1" ref="H78" ca="1">INDEX(estados_cidades_bairros!$C$2:$E$2701,SUM(MATCH(G78,estados_cidades_bairros!$C:$C,0)+RANDBETWEEN(1,100)),2)</f>
        <v>Ferreira</v>
      </c>
      <c r="I78" s="17" t="str" cm="1">
        <f t="array" aca="1" ref="I78" ca="1">INDEX(estados_cidades_bairros!$D$2:$E$2701,SUM(MATCH(H78,estados_cidades_bairros!$D$2:$D$2701,0)+RANDBETWEEN(1,5)),2)</f>
        <v>Esplanada Teixeira</v>
      </c>
      <c r="J78" s="28"/>
      <c r="K78" s="17">
        <v>7</v>
      </c>
      <c r="L78" s="17" t="s">
        <v>653</v>
      </c>
      <c r="M78" s="17" t="str" cm="1">
        <f t="array" aca="1" ref="M78" ca="1">INDEX(estados_cidades_bairros!$B$2:$E$2701,RANDBETWEEN(1,COUNTA(estados_cidades_bairros!$E$2:$E$2701)),1)</f>
        <v>Amapá</v>
      </c>
      <c r="N78" s="17" t="str">
        <f ca="1">VLOOKUP(M78,estados_cidades_bairros!$B$2:$E$2701,2,0)</f>
        <v>AP</v>
      </c>
      <c r="O78" s="17" t="str" cm="1">
        <f t="array" aca="1" ref="O78" ca="1">INDEX(estados_cidades_bairros!$C$2:$E$2701,SUM(MATCH(N78,estados_cidades_bairros!$C:$C,0)+RANDBETWEEN(1,100)),2)</f>
        <v>Sales</v>
      </c>
      <c r="P78" s="17" t="str" cm="1">
        <f t="array" aca="1" ref="P78" ca="1">INDEX(estados_cidades_bairros!$D$2:$E$2701,SUM(MATCH(O78,estados_cidades_bairros!$D$2:$D$2701,0)+RANDBETWEEN(1,5)),2)</f>
        <v>Chácara Ian Caldeira</v>
      </c>
      <c r="Q78" s="26" t="s">
        <v>47</v>
      </c>
      <c r="R78" s="17">
        <v>3</v>
      </c>
      <c r="S78" s="3">
        <v>77</v>
      </c>
      <c r="T78" s="3">
        <v>77</v>
      </c>
      <c r="U78" s="3">
        <v>7</v>
      </c>
      <c r="V78">
        <v>38</v>
      </c>
      <c r="W78" s="3" t="str">
        <f>VLOOKUP(V78,produtos!$A$2:$E$49,2,0)</f>
        <v>Monitor LG UltraWide 29''</v>
      </c>
      <c r="X78" s="12">
        <f>VLOOKUP(V78,produtos!$A$2:$E$49,4,0)</f>
        <v>1273</v>
      </c>
      <c r="Y78">
        <v>2</v>
      </c>
      <c r="Z78" s="12">
        <f t="shared" si="1"/>
        <v>2546</v>
      </c>
      <c r="AA78" s="4">
        <v>45706</v>
      </c>
      <c r="AB78" s="3" t="s">
        <v>88</v>
      </c>
      <c r="AC78" s="3">
        <v>77</v>
      </c>
      <c r="AD78">
        <v>5950</v>
      </c>
      <c r="AE78" s="3" t="str">
        <f>VLOOKUP(AD78,'Formas de pagamentos'!$A$2:$B$7,2,0)</f>
        <v>Cartão Débito</v>
      </c>
      <c r="AF78" s="3" t="s">
        <v>48</v>
      </c>
      <c r="AG78" s="3" t="s">
        <v>50</v>
      </c>
      <c r="AH78" s="3">
        <v>770</v>
      </c>
      <c r="AI78" s="3">
        <v>770</v>
      </c>
      <c r="AJ78" s="3" t="s">
        <v>262</v>
      </c>
      <c r="AK78" s="5" t="s">
        <v>132</v>
      </c>
    </row>
    <row r="79" spans="1:37" x14ac:dyDescent="0.25">
      <c r="A79" s="19">
        <v>78</v>
      </c>
      <c r="B79" s="20" t="s">
        <v>656</v>
      </c>
      <c r="C79" s="20" t="s">
        <v>249</v>
      </c>
      <c r="D79" s="20" t="s">
        <v>657</v>
      </c>
      <c r="E79" s="21" t="s">
        <v>658</v>
      </c>
      <c r="F79" s="17" t="str" cm="1">
        <f t="array" aca="1" ref="F79" ca="1">INDEX(estados_cidades_bairros!$B$2:$E$2701,RANDBETWEEN(1,COUNTA(estados_cidades_bairros!$E$2:$E$2701)),1)</f>
        <v>Bahia</v>
      </c>
      <c r="G79" s="17" t="str">
        <f ca="1">VLOOKUP(F79,estados_cidades_bairros!$B$2:$E$2701,2,0)</f>
        <v>BA</v>
      </c>
      <c r="H79" s="17" t="str" cm="1">
        <f t="array" aca="1" ref="H79" ca="1">INDEX(estados_cidades_bairros!$C$2:$E$2701,SUM(MATCH(G79,estados_cidades_bairros!$C:$C,0)+RANDBETWEEN(1,100)),2)</f>
        <v>Lopes de Carvalho</v>
      </c>
      <c r="I79" s="17" t="str" cm="1">
        <f t="array" aca="1" ref="I79" ca="1">INDEX(estados_cidades_bairros!$D$2:$E$2701,SUM(MATCH(H79,estados_cidades_bairros!$D$2:$D$2701,0)+RANDBETWEEN(1,5)),2)</f>
        <v>Viela de Castro</v>
      </c>
      <c r="J79" s="28"/>
      <c r="K79" s="20">
        <v>33</v>
      </c>
      <c r="L79" s="20" t="s">
        <v>661</v>
      </c>
      <c r="M79" s="17" t="str" cm="1">
        <f t="array" aca="1" ref="M79" ca="1">INDEX(estados_cidades_bairros!$B$2:$E$2701,RANDBETWEEN(1,COUNTA(estados_cidades_bairros!$E$2:$E$2701)),1)</f>
        <v>Tocantins</v>
      </c>
      <c r="N79" s="17" t="str">
        <f ca="1">VLOOKUP(M79,estados_cidades_bairros!$B$2:$E$2701,2,0)</f>
        <v>TO</v>
      </c>
      <c r="O79" s="17" t="str" cm="1">
        <f t="array" aca="1" ref="O79" ca="1">INDEX(estados_cidades_bairros!$C$2:$E$2701,SUM(MATCH(N79,estados_cidades_bairros!$C:$C,0)+RANDBETWEEN(1,100)),2)</f>
        <v>Melo de Barbosa</v>
      </c>
      <c r="P79" s="17" t="str" cm="1">
        <f t="array" aca="1" ref="P79" ca="1">INDEX(estados_cidades_bairros!$D$2:$E$2701,SUM(MATCH(O79,estados_cidades_bairros!$D$2:$D$2701,0)+RANDBETWEEN(1,5)),2)</f>
        <v>Parque Julia Santos</v>
      </c>
      <c r="Q79" s="38" t="s">
        <v>41</v>
      </c>
      <c r="R79" s="20">
        <v>2</v>
      </c>
      <c r="S79" s="6">
        <v>78</v>
      </c>
      <c r="T79" s="6">
        <v>78</v>
      </c>
      <c r="U79" s="6">
        <v>33</v>
      </c>
      <c r="V79">
        <v>10</v>
      </c>
      <c r="W79" s="3" t="str">
        <f>VLOOKUP(V79,produtos!$A$2:$E$49,2,0)</f>
        <v>TV Samsung 50'' 4K QLED</v>
      </c>
      <c r="X79" s="12">
        <f>VLOOKUP(V79,produtos!$A$2:$E$49,4,0)</f>
        <v>497</v>
      </c>
      <c r="Y79">
        <v>4</v>
      </c>
      <c r="Z79" s="12">
        <f t="shared" si="1"/>
        <v>1988</v>
      </c>
      <c r="AA79" s="7">
        <v>45695</v>
      </c>
      <c r="AB79" s="6" t="s">
        <v>88</v>
      </c>
      <c r="AC79" s="6">
        <v>78</v>
      </c>
      <c r="AD79">
        <v>2951</v>
      </c>
      <c r="AE79" s="3" t="str">
        <f>VLOOKUP(AD79,'Formas de pagamentos'!$A$2:$B$7,2,0)</f>
        <v>Pix</v>
      </c>
      <c r="AF79" s="6" t="s">
        <v>89</v>
      </c>
      <c r="AG79" s="6" t="s">
        <v>247</v>
      </c>
      <c r="AH79" s="6">
        <v>780</v>
      </c>
      <c r="AI79" s="6">
        <v>780</v>
      </c>
      <c r="AJ79" s="6" t="s">
        <v>117</v>
      </c>
      <c r="AK79" s="8" t="s">
        <v>212</v>
      </c>
    </row>
    <row r="80" spans="1:37" x14ac:dyDescent="0.25">
      <c r="A80" s="16">
        <v>79</v>
      </c>
      <c r="B80" s="17" t="s">
        <v>662</v>
      </c>
      <c r="C80" s="17" t="s">
        <v>103</v>
      </c>
      <c r="D80" s="17" t="s">
        <v>663</v>
      </c>
      <c r="E80" s="18" t="s">
        <v>664</v>
      </c>
      <c r="F80" s="17" t="str" cm="1">
        <f t="array" aca="1" ref="F80" ca="1">INDEX(estados_cidades_bairros!$B$2:$E$2701,RANDBETWEEN(1,COUNTA(estados_cidades_bairros!$E$2:$E$2701)),1)</f>
        <v>Rio Grande do Norte</v>
      </c>
      <c r="G80" s="17" t="str">
        <f ca="1">VLOOKUP(F80,estados_cidades_bairros!$B$2:$E$2701,2,0)</f>
        <v>RN</v>
      </c>
      <c r="H80" s="17" t="str" cm="1">
        <f t="array" aca="1" ref="H80" ca="1">INDEX(estados_cidades_bairros!$C$2:$E$2701,SUM(MATCH(G80,estados_cidades_bairros!$C:$C,0)+RANDBETWEEN(1,100)),2)</f>
        <v>Cunha</v>
      </c>
      <c r="I80" s="17" t="str" cm="1">
        <f t="array" aca="1" ref="I80" ca="1">INDEX(estados_cidades_bairros!$D$2:$E$2701,SUM(MATCH(H80,estados_cidades_bairros!$D$2:$D$2701,0)+RANDBETWEEN(1,5)),2)</f>
        <v>Condomínio João Gabriel Peixoto</v>
      </c>
      <c r="J80" s="28"/>
      <c r="K80" s="17">
        <v>17</v>
      </c>
      <c r="L80" s="17" t="s">
        <v>666</v>
      </c>
      <c r="M80" s="17" t="str" cm="1">
        <f t="array" aca="1" ref="M80" ca="1">INDEX(estados_cidades_bairros!$B$2:$E$2701,RANDBETWEEN(1,COUNTA(estados_cidades_bairros!$E$2:$E$2701)),1)</f>
        <v>Maranhão</v>
      </c>
      <c r="N80" s="17" t="str">
        <f ca="1">VLOOKUP(M80,estados_cidades_bairros!$B$2:$E$2701,2,0)</f>
        <v>MA</v>
      </c>
      <c r="O80" s="17" t="str" cm="1">
        <f t="array" aca="1" ref="O80" ca="1">INDEX(estados_cidades_bairros!$C$2:$E$2701,SUM(MATCH(N80,estados_cidades_bairros!$C:$C,0)+RANDBETWEEN(1,100)),2)</f>
        <v>Gomes Paulista</v>
      </c>
      <c r="P80" s="17" t="str" cm="1">
        <f t="array" aca="1" ref="P80" ca="1">INDEX(estados_cidades_bairros!$D$2:$E$2701,SUM(MATCH(O80,estados_cidades_bairros!$D$2:$D$2701,0)+RANDBETWEEN(1,5)),2)</f>
        <v>Campo Monteiro</v>
      </c>
      <c r="Q80" s="26" t="s">
        <v>47</v>
      </c>
      <c r="R80" s="17">
        <v>2</v>
      </c>
      <c r="S80" s="3">
        <v>79</v>
      </c>
      <c r="T80" s="3">
        <v>79</v>
      </c>
      <c r="U80" s="3">
        <v>17</v>
      </c>
      <c r="V80">
        <v>38</v>
      </c>
      <c r="W80" s="3" t="str">
        <f>VLOOKUP(V80,produtos!$A$2:$E$49,2,0)</f>
        <v>Monitor LG UltraWide 29''</v>
      </c>
      <c r="X80" s="12">
        <f>VLOOKUP(V80,produtos!$A$2:$E$49,4,0)</f>
        <v>1273</v>
      </c>
      <c r="Y80">
        <v>3</v>
      </c>
      <c r="Z80" s="12">
        <f t="shared" si="1"/>
        <v>3819</v>
      </c>
      <c r="AA80" s="4">
        <v>45720</v>
      </c>
      <c r="AB80" s="3" t="s">
        <v>115</v>
      </c>
      <c r="AC80" s="3">
        <v>79</v>
      </c>
      <c r="AD80">
        <v>6056</v>
      </c>
      <c r="AE80" s="3" t="str">
        <f>VLOOKUP(AD80,'Formas de pagamentos'!$A$2:$B$7,2,0)</f>
        <v>Cheque</v>
      </c>
      <c r="AF80" s="3" t="s">
        <v>48</v>
      </c>
      <c r="AG80" s="3" t="s">
        <v>50</v>
      </c>
      <c r="AH80" s="3"/>
      <c r="AI80" s="3"/>
      <c r="AJ80" s="3"/>
      <c r="AK80" s="5"/>
    </row>
    <row r="81" spans="1:37" x14ac:dyDescent="0.25">
      <c r="A81" s="19">
        <v>80</v>
      </c>
      <c r="B81" s="20" t="s">
        <v>442</v>
      </c>
      <c r="C81" s="20" t="s">
        <v>667</v>
      </c>
      <c r="D81" s="20" t="s">
        <v>668</v>
      </c>
      <c r="E81" s="21" t="s">
        <v>669</v>
      </c>
      <c r="F81" s="17" t="str" cm="1">
        <f t="array" aca="1" ref="F81" ca="1">INDEX(estados_cidades_bairros!$B$2:$E$2701,RANDBETWEEN(1,COUNTA(estados_cidades_bairros!$E$2:$E$2701)),1)</f>
        <v>Espírito Santo</v>
      </c>
      <c r="G81" s="17" t="str">
        <f ca="1">VLOOKUP(F81,estados_cidades_bairros!$B$2:$E$2701,2,0)</f>
        <v>ES</v>
      </c>
      <c r="H81" s="17" t="str" cm="1">
        <f t="array" aca="1" ref="H81" ca="1">INDEX(estados_cidades_bairros!$C$2:$E$2701,SUM(MATCH(G81,estados_cidades_bairros!$C:$C,0)+RANDBETWEEN(1,100)),2)</f>
        <v>da Mota do Sul</v>
      </c>
      <c r="I81" s="17" t="str" cm="1">
        <f t="array" aca="1" ref="I81" ca="1">INDEX(estados_cidades_bairros!$D$2:$E$2701,SUM(MATCH(H81,estados_cidades_bairros!$D$2:$D$2701,0)+RANDBETWEEN(1,5)),2)</f>
        <v>Colônia Luiz Gustavo Rezende</v>
      </c>
      <c r="J81" s="28"/>
      <c r="K81" s="20">
        <v>15</v>
      </c>
      <c r="L81" s="20" t="s">
        <v>672</v>
      </c>
      <c r="M81" s="17" t="str" cm="1">
        <f t="array" aca="1" ref="M81" ca="1">INDEX(estados_cidades_bairros!$B$2:$E$2701,RANDBETWEEN(1,COUNTA(estados_cidades_bairros!$E$2:$E$2701)),1)</f>
        <v>Ceará</v>
      </c>
      <c r="N81" s="17" t="str">
        <f ca="1">VLOOKUP(M81,estados_cidades_bairros!$B$2:$E$2701,2,0)</f>
        <v>CE</v>
      </c>
      <c r="O81" s="17" t="str" cm="1">
        <f t="array" aca="1" ref="O81" ca="1">INDEX(estados_cidades_bairros!$C$2:$E$2701,SUM(MATCH(N81,estados_cidades_bairros!$C:$C,0)+RANDBETWEEN(1,100)),2)</f>
        <v>Alves Alegre</v>
      </c>
      <c r="P81" s="17" t="str" cm="1">
        <f t="array" aca="1" ref="P81" ca="1">INDEX(estados_cidades_bairros!$D$2:$E$2701,SUM(MATCH(O81,estados_cidades_bairros!$D$2:$D$2701,0)+RANDBETWEEN(1,5)),2)</f>
        <v>Loteamento de Castro</v>
      </c>
      <c r="Q81" s="38" t="s">
        <v>41</v>
      </c>
      <c r="R81" s="20">
        <v>1</v>
      </c>
      <c r="S81" s="6">
        <v>80</v>
      </c>
      <c r="T81" s="6">
        <v>80</v>
      </c>
      <c r="U81" s="6">
        <v>15</v>
      </c>
      <c r="V81">
        <v>24</v>
      </c>
      <c r="W81" s="3" t="str">
        <f>VLOOKUP(V81,produtos!$A$2:$E$49,2,0)</f>
        <v>Aspirador de Pó Electrolux Vertical</v>
      </c>
      <c r="X81" s="12">
        <f>VLOOKUP(V81,produtos!$A$2:$E$49,4,0)</f>
        <v>2640</v>
      </c>
      <c r="Y81">
        <v>4</v>
      </c>
      <c r="Z81" s="12">
        <f t="shared" si="1"/>
        <v>10560</v>
      </c>
      <c r="AA81" s="7">
        <v>45663</v>
      </c>
      <c r="AB81" s="6" t="s">
        <v>48</v>
      </c>
      <c r="AC81" s="6">
        <v>80</v>
      </c>
      <c r="AD81">
        <v>5950</v>
      </c>
      <c r="AE81" s="3" t="str">
        <f>VLOOKUP(AD81,'Formas de pagamentos'!$A$2:$B$7,2,0)</f>
        <v>Cartão Débito</v>
      </c>
      <c r="AF81" s="6" t="s">
        <v>116</v>
      </c>
      <c r="AG81" s="6" t="s">
        <v>50</v>
      </c>
      <c r="AH81" s="6">
        <v>800</v>
      </c>
      <c r="AI81" s="6">
        <v>800</v>
      </c>
      <c r="AJ81" s="6" t="s">
        <v>211</v>
      </c>
      <c r="AK81" s="8" t="s">
        <v>118</v>
      </c>
    </row>
    <row r="82" spans="1:37" x14ac:dyDescent="0.25">
      <c r="A82" s="16">
        <v>81</v>
      </c>
      <c r="B82" s="17" t="s">
        <v>674</v>
      </c>
      <c r="C82" s="17" t="s">
        <v>675</v>
      </c>
      <c r="D82" s="17" t="s">
        <v>676</v>
      </c>
      <c r="E82" s="18">
        <v>3142752166</v>
      </c>
      <c r="F82" s="17" t="str" cm="1">
        <f t="array" aca="1" ref="F82" ca="1">INDEX(estados_cidades_bairros!$B$2:$E$2701,RANDBETWEEN(1,COUNTA(estados_cidades_bairros!$E$2:$E$2701)),1)</f>
        <v>Goiás</v>
      </c>
      <c r="G82" s="17" t="str">
        <f ca="1">VLOOKUP(F82,estados_cidades_bairros!$B$2:$E$2701,2,0)</f>
        <v>GO</v>
      </c>
      <c r="H82" s="17" t="str" cm="1">
        <f t="array" aca="1" ref="H82" ca="1">INDEX(estados_cidades_bairros!$C$2:$E$2701,SUM(MATCH(G82,estados_cidades_bairros!$C:$C,0)+RANDBETWEEN(1,100)),2)</f>
        <v>Cardoso</v>
      </c>
      <c r="I82" s="17" t="str" cm="1">
        <f t="array" aca="1" ref="I82" ca="1">INDEX(estados_cidades_bairros!$D$2:$E$2701,SUM(MATCH(H82,estados_cidades_bairros!$D$2:$D$2701,0)+RANDBETWEEN(1,5)),2)</f>
        <v>Parque de Silveira</v>
      </c>
      <c r="J82" s="28"/>
      <c r="K82" s="17">
        <v>20</v>
      </c>
      <c r="L82" s="17" t="s">
        <v>678</v>
      </c>
      <c r="M82" s="17" t="str" cm="1">
        <f t="array" aca="1" ref="M82" ca="1">INDEX(estados_cidades_bairros!$B$2:$E$2701,RANDBETWEEN(1,COUNTA(estados_cidades_bairros!$E$2:$E$2701)),1)</f>
        <v>Bahia</v>
      </c>
      <c r="N82" s="17" t="str">
        <f ca="1">VLOOKUP(M82,estados_cidades_bairros!$B$2:$E$2701,2,0)</f>
        <v>BA</v>
      </c>
      <c r="O82" s="17" t="str" cm="1">
        <f t="array" aca="1" ref="O82" ca="1">INDEX(estados_cidades_bairros!$C$2:$E$2701,SUM(MATCH(N82,estados_cidades_bairros!$C:$C,0)+RANDBETWEEN(1,100)),2)</f>
        <v>Peixoto</v>
      </c>
      <c r="P82" s="17" t="str" cm="1">
        <f t="array" aca="1" ref="P82" ca="1">INDEX(estados_cidades_bairros!$D$2:$E$2701,SUM(MATCH(O82,estados_cidades_bairros!$D$2:$D$2701,0)+RANDBETWEEN(1,5)),2)</f>
        <v>Jardim Santos</v>
      </c>
      <c r="Q82" s="26" t="s">
        <v>78</v>
      </c>
      <c r="R82" s="17">
        <v>5</v>
      </c>
      <c r="S82" s="3">
        <v>81</v>
      </c>
      <c r="T82" s="3">
        <v>81</v>
      </c>
      <c r="U82" s="3">
        <v>20</v>
      </c>
      <c r="V82">
        <v>44</v>
      </c>
      <c r="W82" s="3" t="str">
        <f>VLOOKUP(V82,produtos!$A$2:$E$49,2,0)</f>
        <v>Furadeira de Impacto Bosch 550W</v>
      </c>
      <c r="X82" s="12">
        <f>VLOOKUP(V82,produtos!$A$2:$E$49,4,0)</f>
        <v>3994</v>
      </c>
      <c r="Y82">
        <v>2</v>
      </c>
      <c r="Z82" s="12">
        <f t="shared" si="1"/>
        <v>7988</v>
      </c>
      <c r="AA82" s="4">
        <v>45704</v>
      </c>
      <c r="AB82" s="3" t="s">
        <v>88</v>
      </c>
      <c r="AC82" s="3">
        <v>81</v>
      </c>
      <c r="AD82">
        <v>6056</v>
      </c>
      <c r="AE82" s="3" t="str">
        <f>VLOOKUP(AD82,'Formas de pagamentos'!$A$2:$B$7,2,0)</f>
        <v>Cheque</v>
      </c>
      <c r="AF82" s="3" t="s">
        <v>48</v>
      </c>
      <c r="AG82" s="3" t="s">
        <v>50</v>
      </c>
      <c r="AH82" s="3">
        <v>810</v>
      </c>
      <c r="AI82" s="3">
        <v>810</v>
      </c>
      <c r="AJ82" s="3" t="s">
        <v>262</v>
      </c>
      <c r="AK82" s="5" t="s">
        <v>132</v>
      </c>
    </row>
    <row r="83" spans="1:37" x14ac:dyDescent="0.25">
      <c r="A83" s="19">
        <v>82</v>
      </c>
      <c r="B83" s="20" t="s">
        <v>680</v>
      </c>
      <c r="C83" s="20" t="s">
        <v>312</v>
      </c>
      <c r="D83" s="20" t="s">
        <v>681</v>
      </c>
      <c r="E83" s="21" t="s">
        <v>682</v>
      </c>
      <c r="F83" s="17" t="str" cm="1">
        <f t="array" aca="1" ref="F83" ca="1">INDEX(estados_cidades_bairros!$B$2:$E$2701,RANDBETWEEN(1,COUNTA(estados_cidades_bairros!$E$2:$E$2701)),1)</f>
        <v>Paraná</v>
      </c>
      <c r="G83" s="17" t="str">
        <f ca="1">VLOOKUP(F83,estados_cidades_bairros!$B$2:$E$2701,2,0)</f>
        <v>PR</v>
      </c>
      <c r="H83" s="17" t="str" cm="1">
        <f t="array" aca="1" ref="H83" ca="1">INDEX(estados_cidades_bairros!$C$2:$E$2701,SUM(MATCH(G83,estados_cidades_bairros!$C:$C,0)+RANDBETWEEN(1,100)),2)</f>
        <v>Teixeira de Pinto</v>
      </c>
      <c r="I83" s="17" t="str" cm="1">
        <f t="array" aca="1" ref="I83" ca="1">INDEX(estados_cidades_bairros!$D$2:$E$2701,SUM(MATCH(H83,estados_cidades_bairros!$D$2:$D$2701,0)+RANDBETWEEN(1,5)),2)</f>
        <v>Rua Luiz Otávio Farias</v>
      </c>
      <c r="J83" s="28"/>
      <c r="K83" s="20">
        <v>30</v>
      </c>
      <c r="L83" s="20" t="s">
        <v>684</v>
      </c>
      <c r="M83" s="17" t="str" cm="1">
        <f t="array" aca="1" ref="M83" ca="1">INDEX(estados_cidades_bairros!$B$2:$E$2701,RANDBETWEEN(1,COUNTA(estados_cidades_bairros!$E$2:$E$2701)),1)</f>
        <v>Roraima</v>
      </c>
      <c r="N83" s="17" t="str">
        <f ca="1">VLOOKUP(M83,estados_cidades_bairros!$B$2:$E$2701,2,0)</f>
        <v>RR</v>
      </c>
      <c r="O83" s="17" t="str" cm="1">
        <f t="array" aca="1" ref="O83" ca="1">INDEX(estados_cidades_bairros!$C$2:$E$2701,SUM(MATCH(N83,estados_cidades_bairros!$C:$C,0)+RANDBETWEEN(1,100)),2)</f>
        <v>Rocha da Mata</v>
      </c>
      <c r="P83" s="17" t="str" cm="1">
        <f t="array" aca="1" ref="P83" ca="1">INDEX(estados_cidades_bairros!$D$2:$E$2701,SUM(MATCH(O83,estados_cidades_bairros!$D$2:$D$2701,0)+RANDBETWEEN(1,5)),2)</f>
        <v>Área de Santos</v>
      </c>
      <c r="Q83" s="38" t="s">
        <v>47</v>
      </c>
      <c r="R83" s="20">
        <v>1</v>
      </c>
      <c r="S83" s="6">
        <v>82</v>
      </c>
      <c r="T83" s="6">
        <v>82</v>
      </c>
      <c r="U83" s="6">
        <v>30</v>
      </c>
      <c r="V83">
        <v>22</v>
      </c>
      <c r="W83" s="3" t="str">
        <f>VLOOKUP(V83,produtos!$A$2:$E$49,2,0)</f>
        <v>Máquina de Lavar Samsung 11Kg</v>
      </c>
      <c r="X83" s="12">
        <f>VLOOKUP(V83,produtos!$A$2:$E$49,4,0)</f>
        <v>3378</v>
      </c>
      <c r="Y83">
        <v>1</v>
      </c>
      <c r="Z83" s="12">
        <f t="shared" si="1"/>
        <v>3378</v>
      </c>
      <c r="AA83" s="7">
        <v>45664</v>
      </c>
      <c r="AB83" s="6" t="s">
        <v>115</v>
      </c>
      <c r="AC83" s="6">
        <v>82</v>
      </c>
      <c r="AD83">
        <v>5950</v>
      </c>
      <c r="AE83" s="3" t="str">
        <f>VLOOKUP(AD83,'Formas de pagamentos'!$A$2:$B$7,2,0)</f>
        <v>Cartão Débito</v>
      </c>
      <c r="AF83" s="6" t="s">
        <v>89</v>
      </c>
      <c r="AG83" s="6" t="s">
        <v>50</v>
      </c>
      <c r="AH83" s="6">
        <v>820</v>
      </c>
      <c r="AI83" s="6">
        <v>820</v>
      </c>
      <c r="AJ83" s="6" t="s">
        <v>262</v>
      </c>
      <c r="AK83" s="8" t="s">
        <v>132</v>
      </c>
    </row>
    <row r="84" spans="1:37" x14ac:dyDescent="0.25">
      <c r="A84" s="16">
        <v>83</v>
      </c>
      <c r="B84" s="17" t="s">
        <v>686</v>
      </c>
      <c r="C84" s="17" t="s">
        <v>687</v>
      </c>
      <c r="D84" s="17" t="s">
        <v>688</v>
      </c>
      <c r="E84" s="18">
        <v>3133465678</v>
      </c>
      <c r="F84" s="17" t="str" cm="1">
        <f t="array" aca="1" ref="F84" ca="1">INDEX(estados_cidades_bairros!$B$2:$E$2701,RANDBETWEEN(1,COUNTA(estados_cidades_bairros!$E$2:$E$2701)),1)</f>
        <v>Bahia</v>
      </c>
      <c r="G84" s="17" t="str">
        <f ca="1">VLOOKUP(F84,estados_cidades_bairros!$B$2:$E$2701,2,0)</f>
        <v>BA</v>
      </c>
      <c r="H84" s="17" t="str" cm="1">
        <f t="array" aca="1" ref="H84" ca="1">INDEX(estados_cidades_bairros!$C$2:$E$2701,SUM(MATCH(G84,estados_cidades_bairros!$C:$C,0)+RANDBETWEEN(1,100)),2)</f>
        <v>Lopes de Carvalho</v>
      </c>
      <c r="I84" s="17" t="str" cm="1">
        <f t="array" aca="1" ref="I84" ca="1">INDEX(estados_cidades_bairros!$D$2:$E$2701,SUM(MATCH(H84,estados_cidades_bairros!$D$2:$D$2701,0)+RANDBETWEEN(1,5)),2)</f>
        <v>Residencial Melo</v>
      </c>
      <c r="J84" s="28"/>
      <c r="K84" s="17">
        <v>41</v>
      </c>
      <c r="L84" s="17" t="s">
        <v>691</v>
      </c>
      <c r="M84" s="17" t="str" cm="1">
        <f t="array" aca="1" ref="M84" ca="1">INDEX(estados_cidades_bairros!$B$2:$E$2701,RANDBETWEEN(1,COUNTA(estados_cidades_bairros!$E$2:$E$2701)),1)</f>
        <v>Goiás</v>
      </c>
      <c r="N84" s="17" t="str">
        <f ca="1">VLOOKUP(M84,estados_cidades_bairros!$B$2:$E$2701,2,0)</f>
        <v>GO</v>
      </c>
      <c r="O84" s="17" t="str" cm="1">
        <f t="array" aca="1" ref="O84" ca="1">INDEX(estados_cidades_bairros!$C$2:$E$2701,SUM(MATCH(N84,estados_cidades_bairros!$C:$C,0)+RANDBETWEEN(1,100)),2)</f>
        <v>Souza</v>
      </c>
      <c r="P84" s="17" t="str" cm="1">
        <f t="array" aca="1" ref="P84" ca="1">INDEX(estados_cidades_bairros!$D$2:$E$2701,SUM(MATCH(O84,estados_cidades_bairros!$D$2:$D$2701,0)+RANDBETWEEN(1,5)),2)</f>
        <v>Área Cardoso</v>
      </c>
      <c r="Q84" s="26" t="s">
        <v>47</v>
      </c>
      <c r="R84" s="17">
        <v>1</v>
      </c>
      <c r="S84" s="3">
        <v>83</v>
      </c>
      <c r="T84" s="3">
        <v>83</v>
      </c>
      <c r="U84" s="3">
        <v>41</v>
      </c>
      <c r="V84">
        <v>23</v>
      </c>
      <c r="W84" s="3" t="str">
        <f>VLOOKUP(V84,produtos!$A$2:$E$49,2,0)</f>
        <v>Máquina de Lavar Brastemp 12Kg</v>
      </c>
      <c r="X84" s="12">
        <f>VLOOKUP(V84,produtos!$A$2:$E$49,4,0)</f>
        <v>1738</v>
      </c>
      <c r="Y84">
        <v>3</v>
      </c>
      <c r="Z84" s="12">
        <f t="shared" si="1"/>
        <v>5214</v>
      </c>
      <c r="AA84" s="4">
        <v>45707</v>
      </c>
      <c r="AB84" s="3" t="s">
        <v>115</v>
      </c>
      <c r="AC84" s="3">
        <v>83</v>
      </c>
      <c r="AD84">
        <v>2951</v>
      </c>
      <c r="AE84" s="3" t="str">
        <f>VLOOKUP(AD84,'Formas de pagamentos'!$A$2:$B$7,2,0)</f>
        <v>Pix</v>
      </c>
      <c r="AF84" s="3" t="s">
        <v>48</v>
      </c>
      <c r="AG84" s="3" t="s">
        <v>50</v>
      </c>
      <c r="AH84" s="3"/>
      <c r="AI84" s="3"/>
      <c r="AJ84" s="3"/>
      <c r="AK84" s="5"/>
    </row>
    <row r="85" spans="1:37" x14ac:dyDescent="0.25">
      <c r="A85" s="19">
        <v>84</v>
      </c>
      <c r="B85" s="20" t="s">
        <v>649</v>
      </c>
      <c r="C85" s="20" t="s">
        <v>113</v>
      </c>
      <c r="D85" s="20" t="s">
        <v>694</v>
      </c>
      <c r="E85" s="21" t="s">
        <v>695</v>
      </c>
      <c r="F85" s="17" t="str" cm="1">
        <f t="array" aca="1" ref="F85" ca="1">INDEX(estados_cidades_bairros!$B$2:$E$2701,RANDBETWEEN(1,COUNTA(estados_cidades_bairros!$E$2:$E$2701)),1)</f>
        <v>Alagoas</v>
      </c>
      <c r="G85" s="17" t="str">
        <f ca="1">VLOOKUP(F85,estados_cidades_bairros!$B$2:$E$2701,2,0)</f>
        <v>AL</v>
      </c>
      <c r="H85" s="17" t="str" cm="1">
        <f t="array" aca="1" ref="H85" ca="1">INDEX(estados_cidades_bairros!$C$2:$E$2701,SUM(MATCH(G85,estados_cidades_bairros!$C:$C,0)+RANDBETWEEN(1,100)),2)</f>
        <v>Rocha Paulista</v>
      </c>
      <c r="I85" s="17" t="str" cm="1">
        <f t="array" aca="1" ref="I85" ca="1">INDEX(estados_cidades_bairros!$D$2:$E$2701,SUM(MATCH(H85,estados_cidades_bairros!$D$2:$D$2701,0)+RANDBETWEEN(1,5)),2)</f>
        <v>Área de Lopes</v>
      </c>
      <c r="J85" s="28"/>
      <c r="K85" s="20">
        <v>32</v>
      </c>
      <c r="L85" s="20" t="s">
        <v>696</v>
      </c>
      <c r="M85" s="17" t="str" cm="1">
        <f t="array" aca="1" ref="M85" ca="1">INDEX(estados_cidades_bairros!$B$2:$E$2701,RANDBETWEEN(1,COUNTA(estados_cidades_bairros!$E$2:$E$2701)),1)</f>
        <v>Alagoas</v>
      </c>
      <c r="N85" s="17" t="str">
        <f ca="1">VLOOKUP(M85,estados_cidades_bairros!$B$2:$E$2701,2,0)</f>
        <v>AL</v>
      </c>
      <c r="O85" s="17" t="str" cm="1">
        <f t="array" aca="1" ref="O85" ca="1">INDEX(estados_cidades_bairros!$C$2:$E$2701,SUM(MATCH(N85,estados_cidades_bairros!$C:$C,0)+RANDBETWEEN(1,100)),2)</f>
        <v>Costela das Flores</v>
      </c>
      <c r="P85" s="17" t="str" cm="1">
        <f t="array" aca="1" ref="P85" ca="1">INDEX(estados_cidades_bairros!$D$2:$E$2701,SUM(MATCH(O85,estados_cidades_bairros!$D$2:$D$2701,0)+RANDBETWEEN(1,5)),2)</f>
        <v>Morro Cardoso</v>
      </c>
      <c r="Q85" s="38" t="s">
        <v>78</v>
      </c>
      <c r="R85" s="20">
        <v>2</v>
      </c>
      <c r="S85" s="6">
        <v>84</v>
      </c>
      <c r="T85" s="6">
        <v>84</v>
      </c>
      <c r="U85" s="6">
        <v>32</v>
      </c>
      <c r="V85">
        <v>39</v>
      </c>
      <c r="W85" s="3" t="str">
        <f>VLOOKUP(V85,produtos!$A$2:$E$49,2,0)</f>
        <v>Teclado Mecânico HyperX Alloy</v>
      </c>
      <c r="X85" s="12">
        <f>VLOOKUP(V85,produtos!$A$2:$E$49,4,0)</f>
        <v>2169</v>
      </c>
      <c r="Y85">
        <v>5</v>
      </c>
      <c r="Z85" s="12">
        <f t="shared" si="1"/>
        <v>10845</v>
      </c>
      <c r="AA85" s="7">
        <v>45706</v>
      </c>
      <c r="AB85" s="6" t="s">
        <v>64</v>
      </c>
      <c r="AC85" s="6">
        <v>84</v>
      </c>
      <c r="AD85">
        <v>6056</v>
      </c>
      <c r="AE85" s="3" t="str">
        <f>VLOOKUP(AD85,'Formas de pagamentos'!$A$2:$B$7,2,0)</f>
        <v>Cheque</v>
      </c>
      <c r="AF85" s="6" t="s">
        <v>89</v>
      </c>
      <c r="AG85" s="6" t="s">
        <v>50</v>
      </c>
      <c r="AH85" s="6"/>
      <c r="AI85" s="6"/>
      <c r="AJ85" s="6"/>
      <c r="AK85" s="8"/>
    </row>
    <row r="86" spans="1:37" x14ac:dyDescent="0.25">
      <c r="A86" s="16">
        <v>85</v>
      </c>
      <c r="B86" s="17" t="s">
        <v>698</v>
      </c>
      <c r="C86" s="17" t="s">
        <v>289</v>
      </c>
      <c r="D86" s="17" t="s">
        <v>699</v>
      </c>
      <c r="E86" s="18" t="s">
        <v>700</v>
      </c>
      <c r="F86" s="17" t="str" cm="1">
        <f t="array" aca="1" ref="F86" ca="1">INDEX(estados_cidades_bairros!$B$2:$E$2701,RANDBETWEEN(1,COUNTA(estados_cidades_bairros!$E$2:$E$2701)),1)</f>
        <v>Ceará</v>
      </c>
      <c r="G86" s="17" t="str">
        <f ca="1">VLOOKUP(F86,estados_cidades_bairros!$B$2:$E$2701,2,0)</f>
        <v>CE</v>
      </c>
      <c r="H86" s="17" t="str" cm="1">
        <f t="array" aca="1" ref="H86" ca="1">INDEX(estados_cidades_bairros!$C$2:$E$2701,SUM(MATCH(G86,estados_cidades_bairros!$C:$C,0)+RANDBETWEEN(1,100)),2)</f>
        <v>Costela</v>
      </c>
      <c r="I86" s="17" t="str" cm="1">
        <f t="array" aca="1" ref="I86" ca="1">INDEX(estados_cidades_bairros!$D$2:$E$2701,SUM(MATCH(H86,estados_cidades_bairros!$D$2:$D$2701,0)+RANDBETWEEN(1,5)),2)</f>
        <v>Núcleo Emanuella Lima</v>
      </c>
      <c r="J86" s="28"/>
      <c r="K86" s="17">
        <v>45</v>
      </c>
      <c r="L86" s="17" t="s">
        <v>702</v>
      </c>
      <c r="M86" s="17" t="str" cm="1">
        <f t="array" aca="1" ref="M86" ca="1">INDEX(estados_cidades_bairros!$B$2:$E$2701,RANDBETWEEN(1,COUNTA(estados_cidades_bairros!$E$2:$E$2701)),1)</f>
        <v>Ceará</v>
      </c>
      <c r="N86" s="17" t="str">
        <f ca="1">VLOOKUP(M86,estados_cidades_bairros!$B$2:$E$2701,2,0)</f>
        <v>CE</v>
      </c>
      <c r="O86" s="17" t="str" cm="1">
        <f t="array" aca="1" ref="O86" ca="1">INDEX(estados_cidades_bairros!$C$2:$E$2701,SUM(MATCH(N86,estados_cidades_bairros!$C:$C,0)+RANDBETWEEN(1,100)),2)</f>
        <v>Farias</v>
      </c>
      <c r="P86" s="17" t="str" cm="1">
        <f t="array" aca="1" ref="P86" ca="1">INDEX(estados_cidades_bairros!$D$2:$E$2701,SUM(MATCH(O86,estados_cidades_bairros!$D$2:$D$2701,0)+RANDBETWEEN(1,5)),2)</f>
        <v>Vila de Rodrigues</v>
      </c>
      <c r="Q86" s="26" t="s">
        <v>47</v>
      </c>
      <c r="R86" s="17">
        <v>3</v>
      </c>
      <c r="S86" s="3">
        <v>85</v>
      </c>
      <c r="T86" s="3">
        <v>85</v>
      </c>
      <c r="U86" s="3">
        <v>45</v>
      </c>
      <c r="V86">
        <v>7</v>
      </c>
      <c r="W86" s="3" t="str">
        <f>VLOOKUP(V86,produtos!$A$2:$E$49,2,0)</f>
        <v>Tablet Samsung Galaxy Tab S8</v>
      </c>
      <c r="X86" s="12">
        <f>VLOOKUP(V86,produtos!$A$2:$E$49,4,0)</f>
        <v>2648</v>
      </c>
      <c r="Y86">
        <v>1</v>
      </c>
      <c r="Z86" s="12">
        <f t="shared" si="1"/>
        <v>2648</v>
      </c>
      <c r="AA86" s="4">
        <v>45720</v>
      </c>
      <c r="AB86" s="3" t="s">
        <v>88</v>
      </c>
      <c r="AC86" s="3">
        <v>85</v>
      </c>
      <c r="AD86">
        <v>2951</v>
      </c>
      <c r="AE86" s="3" t="str">
        <f>VLOOKUP(AD86,'Formas de pagamentos'!$A$2:$B$7,2,0)</f>
        <v>Pix</v>
      </c>
      <c r="AF86" s="3" t="s">
        <v>116</v>
      </c>
      <c r="AG86" s="3" t="s">
        <v>50</v>
      </c>
      <c r="AH86" s="3"/>
      <c r="AI86" s="3"/>
      <c r="AJ86" s="3"/>
      <c r="AK86" s="5"/>
    </row>
    <row r="87" spans="1:37" x14ac:dyDescent="0.25">
      <c r="A87" s="19">
        <v>86</v>
      </c>
      <c r="B87" s="20" t="s">
        <v>698</v>
      </c>
      <c r="C87" s="20" t="s">
        <v>705</v>
      </c>
      <c r="D87" s="20" t="s">
        <v>706</v>
      </c>
      <c r="E87" s="21" t="s">
        <v>707</v>
      </c>
      <c r="F87" s="17" t="str" cm="1">
        <f t="array" aca="1" ref="F87" ca="1">INDEX(estados_cidades_bairros!$B$2:$E$2701,RANDBETWEEN(1,COUNTA(estados_cidades_bairros!$E$2:$E$2701)),1)</f>
        <v>Sergipe</v>
      </c>
      <c r="G87" s="17" t="str">
        <f ca="1">VLOOKUP(F87,estados_cidades_bairros!$B$2:$E$2701,2,0)</f>
        <v>SE</v>
      </c>
      <c r="H87" s="17" t="str" cm="1">
        <f t="array" aca="1" ref="H87" ca="1">INDEX(estados_cidades_bairros!$C$2:$E$2701,SUM(MATCH(G87,estados_cidades_bairros!$C:$C,0)+RANDBETWEEN(1,100)),2)</f>
        <v>Moreira da Serra</v>
      </c>
      <c r="I87" s="17" t="str" cm="1">
        <f t="array" aca="1" ref="I87" ca="1">INDEX(estados_cidades_bairros!$D$2:$E$2701,SUM(MATCH(H87,estados_cidades_bairros!$D$2:$D$2701,0)+RANDBETWEEN(1,5)),2)</f>
        <v>Alameda da Rosa</v>
      </c>
      <c r="J87" s="28"/>
      <c r="K87" s="20">
        <v>11</v>
      </c>
      <c r="L87" s="20" t="s">
        <v>710</v>
      </c>
      <c r="M87" s="17" t="str" cm="1">
        <f t="array" aca="1" ref="M87" ca="1">INDEX(estados_cidades_bairros!$B$2:$E$2701,RANDBETWEEN(1,COUNTA(estados_cidades_bairros!$E$2:$E$2701)),1)</f>
        <v>Mato Grosso do Sul</v>
      </c>
      <c r="N87" s="17" t="str">
        <f ca="1">VLOOKUP(M87,estados_cidades_bairros!$B$2:$E$2701,2,0)</f>
        <v>MS</v>
      </c>
      <c r="O87" s="17" t="str" cm="1">
        <f t="array" aca="1" ref="O87" ca="1">INDEX(estados_cidades_bairros!$C$2:$E$2701,SUM(MATCH(N87,estados_cidades_bairros!$C:$C,0)+RANDBETWEEN(1,100)),2)</f>
        <v>da Cunha da Serra</v>
      </c>
      <c r="P87" s="17" t="str" cm="1">
        <f t="array" aca="1" ref="P87" ca="1">INDEX(estados_cidades_bairros!$D$2:$E$2701,SUM(MATCH(O87,estados_cidades_bairros!$D$2:$D$2701,0)+RANDBETWEEN(1,5)),2)</f>
        <v>Lago Ana Júlia Souza</v>
      </c>
      <c r="Q87" s="38" t="s">
        <v>41</v>
      </c>
      <c r="R87" s="20">
        <v>3</v>
      </c>
      <c r="S87" s="6">
        <v>86</v>
      </c>
      <c r="T87" s="6">
        <v>86</v>
      </c>
      <c r="U87" s="6">
        <v>11</v>
      </c>
      <c r="V87">
        <v>40</v>
      </c>
      <c r="W87" s="3" t="str">
        <f>VLOOKUP(V87,produtos!$A$2:$E$49,2,0)</f>
        <v>Mouse Gamer Logitech G502</v>
      </c>
      <c r="X87" s="12">
        <f>VLOOKUP(V87,produtos!$A$2:$E$49,4,0)</f>
        <v>3359</v>
      </c>
      <c r="Y87">
        <v>4</v>
      </c>
      <c r="Z87" s="12">
        <f t="shared" si="1"/>
        <v>13436</v>
      </c>
      <c r="AA87" s="7">
        <v>45713</v>
      </c>
      <c r="AB87" s="6" t="s">
        <v>88</v>
      </c>
      <c r="AC87" s="6">
        <v>86</v>
      </c>
      <c r="AD87">
        <v>5950</v>
      </c>
      <c r="AE87" s="3" t="str">
        <f>VLOOKUP(AD87,'Formas de pagamentos'!$A$2:$B$7,2,0)</f>
        <v>Cartão Débito</v>
      </c>
      <c r="AF87" s="6" t="s">
        <v>89</v>
      </c>
      <c r="AG87" s="6" t="s">
        <v>50</v>
      </c>
      <c r="AH87" s="6"/>
      <c r="AI87" s="6"/>
      <c r="AJ87" s="6"/>
      <c r="AK87" s="8"/>
    </row>
    <row r="88" spans="1:37" x14ac:dyDescent="0.25">
      <c r="A88" s="16">
        <v>87</v>
      </c>
      <c r="B88" s="17" t="s">
        <v>559</v>
      </c>
      <c r="C88" s="17" t="s">
        <v>103</v>
      </c>
      <c r="D88" s="17" t="s">
        <v>713</v>
      </c>
      <c r="E88" s="18">
        <v>2127430203</v>
      </c>
      <c r="F88" s="17" t="str" cm="1">
        <f t="array" aca="1" ref="F88" ca="1">INDEX(estados_cidades_bairros!$B$2:$E$2701,RANDBETWEEN(1,COUNTA(estados_cidades_bairros!$E$2:$E$2701)),1)</f>
        <v>Mato Grosso do Sul</v>
      </c>
      <c r="G88" s="17" t="str">
        <f ca="1">VLOOKUP(F88,estados_cidades_bairros!$B$2:$E$2701,2,0)</f>
        <v>MS</v>
      </c>
      <c r="H88" s="17" t="str" cm="1">
        <f t="array" aca="1" ref="H88" ca="1">INDEX(estados_cidades_bairros!$C$2:$E$2701,SUM(MATCH(G88,estados_cidades_bairros!$C:$C,0)+RANDBETWEEN(1,100)),2)</f>
        <v>da Cruz</v>
      </c>
      <c r="I88" s="17" t="str" cm="1">
        <f t="array" aca="1" ref="I88" ca="1">INDEX(estados_cidades_bairros!$D$2:$E$2701,SUM(MATCH(H88,estados_cidades_bairros!$D$2:$D$2701,0)+RANDBETWEEN(1,5)),2)</f>
        <v>Estrada Aragão</v>
      </c>
      <c r="J88" s="28"/>
      <c r="K88" s="17">
        <v>36</v>
      </c>
      <c r="L88" s="17" t="s">
        <v>716</v>
      </c>
      <c r="M88" s="17" t="str" cm="1">
        <f t="array" aca="1" ref="M88" ca="1">INDEX(estados_cidades_bairros!$B$2:$E$2701,RANDBETWEEN(1,COUNTA(estados_cidades_bairros!$E$2:$E$2701)),1)</f>
        <v>Paraná</v>
      </c>
      <c r="N88" s="17" t="str">
        <f ca="1">VLOOKUP(M88,estados_cidades_bairros!$B$2:$E$2701,2,0)</f>
        <v>PR</v>
      </c>
      <c r="O88" s="17" t="str" cm="1">
        <f t="array" aca="1" ref="O88" ca="1">INDEX(estados_cidades_bairros!$C$2:$E$2701,SUM(MATCH(N88,estados_cidades_bairros!$C:$C,0)+RANDBETWEEN(1,100)),2)</f>
        <v>Rezende dos Dourados</v>
      </c>
      <c r="P88" s="17" t="str" cm="1">
        <f t="array" aca="1" ref="P88" ca="1">INDEX(estados_cidades_bairros!$D$2:$E$2701,SUM(MATCH(O88,estados_cidades_bairros!$D$2:$D$2701,0)+RANDBETWEEN(1,5)),2)</f>
        <v>Jardim Nogueira</v>
      </c>
      <c r="Q88" s="26" t="s">
        <v>78</v>
      </c>
      <c r="R88" s="17">
        <v>3</v>
      </c>
      <c r="S88" s="3">
        <v>87</v>
      </c>
      <c r="T88" s="3">
        <v>87</v>
      </c>
      <c r="U88" s="3">
        <v>36</v>
      </c>
      <c r="V88">
        <v>36</v>
      </c>
      <c r="W88" s="3" t="str">
        <f>VLOOKUP(V88,produtos!$A$2:$E$49,2,0)</f>
        <v>Notebook Dell Inspiron i5 8GB 512GB SSD</v>
      </c>
      <c r="X88" s="12">
        <f>VLOOKUP(V88,produtos!$A$2:$E$49,4,0)</f>
        <v>3598</v>
      </c>
      <c r="Y88">
        <v>3</v>
      </c>
      <c r="Z88" s="12">
        <f t="shared" si="1"/>
        <v>10794</v>
      </c>
      <c r="AA88" s="4">
        <v>45696</v>
      </c>
      <c r="AB88" s="3" t="s">
        <v>88</v>
      </c>
      <c r="AC88" s="3">
        <v>87</v>
      </c>
      <c r="AD88">
        <v>5950</v>
      </c>
      <c r="AE88" s="3" t="str">
        <f>VLOOKUP(AD88,'Formas de pagamentos'!$A$2:$B$7,2,0)</f>
        <v>Cartão Débito</v>
      </c>
      <c r="AF88" s="3" t="s">
        <v>89</v>
      </c>
      <c r="AG88" s="3" t="s">
        <v>50</v>
      </c>
      <c r="AH88" s="3"/>
      <c r="AI88" s="3"/>
      <c r="AJ88" s="3"/>
      <c r="AK88" s="5"/>
    </row>
    <row r="89" spans="1:37" x14ac:dyDescent="0.25">
      <c r="A89" s="19">
        <v>88</v>
      </c>
      <c r="B89" s="20" t="s">
        <v>686</v>
      </c>
      <c r="C89" s="20" t="s">
        <v>705</v>
      </c>
      <c r="D89" s="20" t="s">
        <v>719</v>
      </c>
      <c r="E89" s="21" t="s">
        <v>720</v>
      </c>
      <c r="F89" s="17" t="str" cm="1">
        <f t="array" aca="1" ref="F89" ca="1">INDEX(estados_cidades_bairros!$B$2:$E$2701,RANDBETWEEN(1,COUNTA(estados_cidades_bairros!$E$2:$E$2701)),1)</f>
        <v>Alagoas</v>
      </c>
      <c r="G89" s="17" t="str">
        <f ca="1">VLOOKUP(F89,estados_cidades_bairros!$B$2:$E$2701,2,0)</f>
        <v>AL</v>
      </c>
      <c r="H89" s="17" t="str" cm="1">
        <f t="array" aca="1" ref="H89" ca="1">INDEX(estados_cidades_bairros!$C$2:$E$2701,SUM(MATCH(G89,estados_cidades_bairros!$C:$C,0)+RANDBETWEEN(1,100)),2)</f>
        <v>Costela das Flores</v>
      </c>
      <c r="I89" s="17" t="str" cm="1">
        <f t="array" aca="1" ref="I89" ca="1">INDEX(estados_cidades_bairros!$D$2:$E$2701,SUM(MATCH(H89,estados_cidades_bairros!$D$2:$D$2701,0)+RANDBETWEEN(1,5)),2)</f>
        <v>Morro Cardoso</v>
      </c>
      <c r="J89" s="28"/>
      <c r="K89" s="20">
        <v>18</v>
      </c>
      <c r="L89" s="20" t="s">
        <v>722</v>
      </c>
      <c r="M89" s="17" t="str" cm="1">
        <f t="array" aca="1" ref="M89" ca="1">INDEX(estados_cidades_bairros!$B$2:$E$2701,RANDBETWEEN(1,COUNTA(estados_cidades_bairros!$E$2:$E$2701)),1)</f>
        <v>Espírito Santo</v>
      </c>
      <c r="N89" s="17" t="str">
        <f ca="1">VLOOKUP(M89,estados_cidades_bairros!$B$2:$E$2701,2,0)</f>
        <v>ES</v>
      </c>
      <c r="O89" s="17" t="str" cm="1">
        <f t="array" aca="1" ref="O89" ca="1">INDEX(estados_cidades_bairros!$C$2:$E$2701,SUM(MATCH(N89,estados_cidades_bairros!$C:$C,0)+RANDBETWEEN(1,100)),2)</f>
        <v>Cunha Grande</v>
      </c>
      <c r="P89" s="17" t="str" cm="1">
        <f t="array" aca="1" ref="P89" ca="1">INDEX(estados_cidades_bairros!$D$2:$E$2701,SUM(MATCH(O89,estados_cidades_bairros!$D$2:$D$2701,0)+RANDBETWEEN(1,5)),2)</f>
        <v>Ladeira Milena da Rocha</v>
      </c>
      <c r="Q89" s="38" t="s">
        <v>47</v>
      </c>
      <c r="R89" s="20">
        <v>5</v>
      </c>
      <c r="S89" s="6">
        <v>88</v>
      </c>
      <c r="T89" s="6">
        <v>88</v>
      </c>
      <c r="U89" s="6">
        <v>18</v>
      </c>
      <c r="V89">
        <v>42</v>
      </c>
      <c r="W89" s="3" t="str">
        <f>VLOOKUP(V89,produtos!$A$2:$E$49,2,0)</f>
        <v>Roteador TP-Link Archer C6</v>
      </c>
      <c r="X89" s="12">
        <f>VLOOKUP(V89,produtos!$A$2:$E$49,4,0)</f>
        <v>660</v>
      </c>
      <c r="Y89">
        <v>3</v>
      </c>
      <c r="Z89" s="12">
        <f t="shared" si="1"/>
        <v>1980</v>
      </c>
      <c r="AA89" s="7">
        <v>45700</v>
      </c>
      <c r="AB89" s="6" t="s">
        <v>64</v>
      </c>
      <c r="AC89" s="6">
        <v>88</v>
      </c>
      <c r="AD89">
        <v>6056</v>
      </c>
      <c r="AE89" s="3" t="str">
        <f>VLOOKUP(AD89,'Formas de pagamentos'!$A$2:$B$7,2,0)</f>
        <v>Cheque</v>
      </c>
      <c r="AF89" s="6" t="s">
        <v>116</v>
      </c>
      <c r="AG89" s="6" t="s">
        <v>50</v>
      </c>
      <c r="AH89" s="6">
        <v>880</v>
      </c>
      <c r="AI89" s="6">
        <v>880</v>
      </c>
      <c r="AJ89" s="6" t="s">
        <v>211</v>
      </c>
      <c r="AK89" s="8" t="s">
        <v>212</v>
      </c>
    </row>
    <row r="90" spans="1:37" x14ac:dyDescent="0.25">
      <c r="A90" s="16">
        <v>89</v>
      </c>
      <c r="B90" s="17" t="s">
        <v>725</v>
      </c>
      <c r="C90" s="17" t="s">
        <v>443</v>
      </c>
      <c r="D90" s="17" t="s">
        <v>726</v>
      </c>
      <c r="E90" s="18" t="s">
        <v>727</v>
      </c>
      <c r="F90" s="17" t="str" cm="1">
        <f t="array" aca="1" ref="F90" ca="1">INDEX(estados_cidades_bairros!$B$2:$E$2701,RANDBETWEEN(1,COUNTA(estados_cidades_bairros!$E$2:$E$2701)),1)</f>
        <v>Amapá</v>
      </c>
      <c r="G90" s="17" t="str">
        <f ca="1">VLOOKUP(F90,estados_cidades_bairros!$B$2:$E$2701,2,0)</f>
        <v>AP</v>
      </c>
      <c r="H90" s="17" t="str" cm="1">
        <f t="array" aca="1" ref="H90" ca="1">INDEX(estados_cidades_bairros!$C$2:$E$2701,SUM(MATCH(G90,estados_cidades_bairros!$C:$C,0)+RANDBETWEEN(1,100)),2)</f>
        <v>Fernandes de Castro</v>
      </c>
      <c r="I90" s="17" t="str" cm="1">
        <f t="array" aca="1" ref="I90" ca="1">INDEX(estados_cidades_bairros!$D$2:$E$2701,SUM(MATCH(H90,estados_cidades_bairros!$D$2:$D$2701,0)+RANDBETWEEN(1,5)),2)</f>
        <v>Travessa de Sales</v>
      </c>
      <c r="J90" s="28"/>
      <c r="K90" s="17">
        <v>29</v>
      </c>
      <c r="L90" s="17" t="s">
        <v>729</v>
      </c>
      <c r="M90" s="17" t="str" cm="1">
        <f t="array" aca="1" ref="M90" ca="1">INDEX(estados_cidades_bairros!$B$2:$E$2701,RANDBETWEEN(1,COUNTA(estados_cidades_bairros!$E$2:$E$2701)),1)</f>
        <v>Sergipe</v>
      </c>
      <c r="N90" s="17" t="str">
        <f ca="1">VLOOKUP(M90,estados_cidades_bairros!$B$2:$E$2701,2,0)</f>
        <v>SE</v>
      </c>
      <c r="O90" s="17" t="str" cm="1">
        <f t="array" aca="1" ref="O90" ca="1">INDEX(estados_cidades_bairros!$C$2:$E$2701,SUM(MATCH(N90,estados_cidades_bairros!$C:$C,0)+RANDBETWEEN(1,100)),2)</f>
        <v>Monteiro do Galho</v>
      </c>
      <c r="P90" s="17" t="str" cm="1">
        <f t="array" aca="1" ref="P90" ca="1">INDEX(estados_cidades_bairros!$D$2:$E$2701,SUM(MATCH(O90,estados_cidades_bairros!$D$2:$D$2701,0)+RANDBETWEEN(1,5)),2)</f>
        <v>Alameda Luana Almeida</v>
      </c>
      <c r="Q90" s="26" t="s">
        <v>41</v>
      </c>
      <c r="R90" s="17">
        <v>2</v>
      </c>
      <c r="S90" s="3">
        <v>89</v>
      </c>
      <c r="T90" s="3">
        <v>89</v>
      </c>
      <c r="U90" s="3">
        <v>29</v>
      </c>
      <c r="V90">
        <v>43</v>
      </c>
      <c r="W90" s="3" t="str">
        <f>VLOOKUP(V90,produtos!$A$2:$E$49,2,0)</f>
        <v>HD Externo 1TB Seagate</v>
      </c>
      <c r="X90" s="12">
        <f>VLOOKUP(V90,produtos!$A$2:$E$49,4,0)</f>
        <v>391</v>
      </c>
      <c r="Y90">
        <v>5</v>
      </c>
      <c r="Z90" s="12">
        <f t="shared" si="1"/>
        <v>1955</v>
      </c>
      <c r="AA90" s="4">
        <v>45715</v>
      </c>
      <c r="AB90" s="3" t="s">
        <v>88</v>
      </c>
      <c r="AC90" s="3">
        <v>89</v>
      </c>
      <c r="AD90">
        <v>7072</v>
      </c>
      <c r="AE90" s="3" t="str">
        <f>VLOOKUP(AD90,'Formas de pagamentos'!$A$2:$B$7,2,0)</f>
        <v>Dinheiro</v>
      </c>
      <c r="AF90" s="3" t="s">
        <v>116</v>
      </c>
      <c r="AG90" s="3" t="s">
        <v>50</v>
      </c>
      <c r="AH90" s="3"/>
      <c r="AI90" s="3"/>
      <c r="AJ90" s="3"/>
      <c r="AK90" s="5"/>
    </row>
    <row r="91" spans="1:37" x14ac:dyDescent="0.25">
      <c r="A91" s="19">
        <v>90</v>
      </c>
      <c r="B91" s="20" t="s">
        <v>732</v>
      </c>
      <c r="C91" s="20" t="s">
        <v>733</v>
      </c>
      <c r="D91" s="20" t="s">
        <v>734</v>
      </c>
      <c r="E91" s="21">
        <v>5154278414</v>
      </c>
      <c r="F91" s="17" t="str" cm="1">
        <f t="array" aca="1" ref="F91" ca="1">INDEX(estados_cidades_bairros!$B$2:$E$2701,RANDBETWEEN(1,COUNTA(estados_cidades_bairros!$E$2:$E$2701)),1)</f>
        <v>Pernambuco</v>
      </c>
      <c r="G91" s="17" t="str">
        <f ca="1">VLOOKUP(F91,estados_cidades_bairros!$B$2:$E$2701,2,0)</f>
        <v>PE</v>
      </c>
      <c r="H91" s="17" t="str" cm="1">
        <f t="array" aca="1" ref="H91" ca="1">INDEX(estados_cidades_bairros!$C$2:$E$2701,SUM(MATCH(G91,estados_cidades_bairros!$C:$C,0)+RANDBETWEEN(1,100)),2)</f>
        <v>Cardoso de da Mota</v>
      </c>
      <c r="I91" s="17" t="str" cm="1">
        <f t="array" aca="1" ref="I91" ca="1">INDEX(estados_cidades_bairros!$D$2:$E$2701,SUM(MATCH(H91,estados_cidades_bairros!$D$2:$D$2701,0)+RANDBETWEEN(1,5)),2)</f>
        <v>Morro de Nunes</v>
      </c>
      <c r="J91" s="28"/>
      <c r="K91" s="20">
        <v>26</v>
      </c>
      <c r="L91" s="20" t="s">
        <v>736</v>
      </c>
      <c r="M91" s="17" t="str" cm="1">
        <f t="array" aca="1" ref="M91" ca="1">INDEX(estados_cidades_bairros!$B$2:$E$2701,RANDBETWEEN(1,COUNTA(estados_cidades_bairros!$E$2:$E$2701)),1)</f>
        <v>Rio Grande do Sul</v>
      </c>
      <c r="N91" s="17" t="str">
        <f ca="1">VLOOKUP(M91,estados_cidades_bairros!$B$2:$E$2701,2,0)</f>
        <v>RS</v>
      </c>
      <c r="O91" s="17" t="str" cm="1">
        <f t="array" aca="1" ref="O91" ca="1">INDEX(estados_cidades_bairros!$C$2:$E$2701,SUM(MATCH(N91,estados_cidades_bairros!$C:$C,0)+RANDBETWEEN(1,100)),2)</f>
        <v>Cardoso</v>
      </c>
      <c r="P91" s="17" t="str" cm="1">
        <f t="array" aca="1" ref="P91" ca="1">INDEX(estados_cidades_bairros!$D$2:$E$2701,SUM(MATCH(O91,estados_cidades_bairros!$D$2:$D$2701,0)+RANDBETWEEN(1,5)),2)</f>
        <v>Vereda Teixeira</v>
      </c>
      <c r="Q91" s="38" t="s">
        <v>41</v>
      </c>
      <c r="R91" s="20">
        <v>5</v>
      </c>
      <c r="S91" s="6">
        <v>90</v>
      </c>
      <c r="T91" s="6">
        <v>90</v>
      </c>
      <c r="U91" s="6">
        <v>26</v>
      </c>
      <c r="V91">
        <v>6</v>
      </c>
      <c r="W91" s="3" t="str">
        <f>VLOOKUP(V91,produtos!$A$2:$E$49,2,0)</f>
        <v>Smartwatch Samsung Galaxy Watch 5</v>
      </c>
      <c r="X91" s="12">
        <f>VLOOKUP(V91,produtos!$A$2:$E$49,4,0)</f>
        <v>1612</v>
      </c>
      <c r="Y91">
        <v>5</v>
      </c>
      <c r="Z91" s="12">
        <f t="shared" si="1"/>
        <v>8060</v>
      </c>
      <c r="AA91" s="7">
        <v>45674</v>
      </c>
      <c r="AB91" s="6" t="s">
        <v>115</v>
      </c>
      <c r="AC91" s="6">
        <v>90</v>
      </c>
      <c r="AD91">
        <v>5950</v>
      </c>
      <c r="AE91" s="3" t="str">
        <f>VLOOKUP(AD91,'Formas de pagamentos'!$A$2:$B$7,2,0)</f>
        <v>Cartão Débito</v>
      </c>
      <c r="AF91" s="6" t="s">
        <v>116</v>
      </c>
      <c r="AG91" s="6" t="s">
        <v>50</v>
      </c>
      <c r="AH91" s="6"/>
      <c r="AI91" s="6"/>
      <c r="AJ91" s="6"/>
      <c r="AK91" s="8"/>
    </row>
    <row r="92" spans="1:37" x14ac:dyDescent="0.25">
      <c r="A92" s="16">
        <v>91</v>
      </c>
      <c r="B92" s="17" t="s">
        <v>738</v>
      </c>
      <c r="C92" s="17" t="s">
        <v>285</v>
      </c>
      <c r="D92" s="17" t="s">
        <v>739</v>
      </c>
      <c r="E92" s="18">
        <v>3122608997</v>
      </c>
      <c r="F92" s="17" t="str" cm="1">
        <f t="array" aca="1" ref="F92" ca="1">INDEX(estados_cidades_bairros!$B$2:$E$2701,RANDBETWEEN(1,COUNTA(estados_cidades_bairros!$E$2:$E$2701)),1)</f>
        <v>Minas Gerais</v>
      </c>
      <c r="G92" s="17" t="str">
        <f ca="1">VLOOKUP(F92,estados_cidades_bairros!$B$2:$E$2701,2,0)</f>
        <v>MG</v>
      </c>
      <c r="H92" s="17" t="str" cm="1">
        <f t="array" aca="1" ref="H92" ca="1">INDEX(estados_cidades_bairros!$C$2:$E$2701,SUM(MATCH(G92,estados_cidades_bairros!$C:$C,0)+RANDBETWEEN(1,100)),2)</f>
        <v>Cunha dos Dourados</v>
      </c>
      <c r="I92" s="17" t="str" cm="1">
        <f t="array" aca="1" ref="I92" ca="1">INDEX(estados_cidades_bairros!$D$2:$E$2701,SUM(MATCH(H92,estados_cidades_bairros!$D$2:$D$2701,0)+RANDBETWEEN(1,5)),2)</f>
        <v>Estrada de Novaes</v>
      </c>
      <c r="J92" s="28"/>
      <c r="K92" s="17">
        <v>29</v>
      </c>
      <c r="L92" s="17" t="s">
        <v>741</v>
      </c>
      <c r="M92" s="17" t="str" cm="1">
        <f t="array" aca="1" ref="M92" ca="1">INDEX(estados_cidades_bairros!$B$2:$E$2701,RANDBETWEEN(1,COUNTA(estados_cidades_bairros!$E$2:$E$2701)),1)</f>
        <v>Pará</v>
      </c>
      <c r="N92" s="17" t="str">
        <f ca="1">VLOOKUP(M92,estados_cidades_bairros!$B$2:$E$2701,2,0)</f>
        <v>PA</v>
      </c>
      <c r="O92" s="17" t="str" cm="1">
        <f t="array" aca="1" ref="O92" ca="1">INDEX(estados_cidades_bairros!$C$2:$E$2701,SUM(MATCH(N92,estados_cidades_bairros!$C:$C,0)+RANDBETWEEN(1,100)),2)</f>
        <v>Ramos do Norte</v>
      </c>
      <c r="P92" s="17" t="str" cm="1">
        <f t="array" aca="1" ref="P92" ca="1">INDEX(estados_cidades_bairros!$D$2:$E$2701,SUM(MATCH(O92,estados_cidades_bairros!$D$2:$D$2701,0)+RANDBETWEEN(1,5)),2)</f>
        <v>Lago de da Luz</v>
      </c>
      <c r="Q92" s="26" t="s">
        <v>78</v>
      </c>
      <c r="R92" s="17">
        <v>2</v>
      </c>
      <c r="S92" s="3">
        <v>91</v>
      </c>
      <c r="T92" s="3">
        <v>91</v>
      </c>
      <c r="U92" s="3">
        <v>29</v>
      </c>
      <c r="V92">
        <v>5</v>
      </c>
      <c r="W92" s="3" t="str">
        <f>VLOOKUP(V92,produtos!$A$2:$E$49,2,0)</f>
        <v>Smartwatch Apple Watch Series 8</v>
      </c>
      <c r="X92" s="12">
        <f>VLOOKUP(V92,produtos!$A$2:$E$49,4,0)</f>
        <v>3223</v>
      </c>
      <c r="Y92">
        <v>2</v>
      </c>
      <c r="Z92" s="12">
        <f t="shared" si="1"/>
        <v>6446</v>
      </c>
      <c r="AA92" s="4">
        <v>45696</v>
      </c>
      <c r="AB92" s="3" t="s">
        <v>48</v>
      </c>
      <c r="AC92" s="3">
        <v>91</v>
      </c>
      <c r="AD92">
        <v>5950</v>
      </c>
      <c r="AE92" s="3" t="str">
        <f>VLOOKUP(AD92,'Formas de pagamentos'!$A$2:$B$7,2,0)</f>
        <v>Cartão Débito</v>
      </c>
      <c r="AF92" s="3" t="s">
        <v>48</v>
      </c>
      <c r="AG92" s="3" t="s">
        <v>50</v>
      </c>
      <c r="AH92" s="3">
        <v>910</v>
      </c>
      <c r="AI92" s="3">
        <v>910</v>
      </c>
      <c r="AJ92" s="3" t="s">
        <v>117</v>
      </c>
      <c r="AK92" s="5" t="s">
        <v>118</v>
      </c>
    </row>
    <row r="93" spans="1:37" x14ac:dyDescent="0.25">
      <c r="A93" s="19">
        <v>92</v>
      </c>
      <c r="B93" s="20" t="s">
        <v>744</v>
      </c>
      <c r="C93" s="20" t="s">
        <v>745</v>
      </c>
      <c r="D93" s="20" t="s">
        <v>746</v>
      </c>
      <c r="E93" s="21" t="s">
        <v>747</v>
      </c>
      <c r="F93" s="17" t="str" cm="1">
        <f t="array" aca="1" ref="F93" ca="1">INDEX(estados_cidades_bairros!$B$2:$E$2701,RANDBETWEEN(1,COUNTA(estados_cidades_bairros!$E$2:$E$2701)),1)</f>
        <v>Ceará</v>
      </c>
      <c r="G93" s="17" t="str">
        <f ca="1">VLOOKUP(F93,estados_cidades_bairros!$B$2:$E$2701,2,0)</f>
        <v>CE</v>
      </c>
      <c r="H93" s="17" t="str" cm="1">
        <f t="array" aca="1" ref="H93" ca="1">INDEX(estados_cidades_bairros!$C$2:$E$2701,SUM(MATCH(G93,estados_cidades_bairros!$C:$C,0)+RANDBETWEEN(1,100)),2)</f>
        <v>Silveira</v>
      </c>
      <c r="I93" s="17" t="str" cm="1">
        <f t="array" aca="1" ref="I93" ca="1">INDEX(estados_cidades_bairros!$D$2:$E$2701,SUM(MATCH(H93,estados_cidades_bairros!$D$2:$D$2701,0)+RANDBETWEEN(1,5)),2)</f>
        <v>Vereda Cardoso</v>
      </c>
      <c r="J93" s="28"/>
      <c r="K93" s="20">
        <v>27</v>
      </c>
      <c r="L93" s="20" t="s">
        <v>748</v>
      </c>
      <c r="M93" s="17" t="str" cm="1">
        <f t="array" aca="1" ref="M93" ca="1">INDEX(estados_cidades_bairros!$B$2:$E$2701,RANDBETWEEN(1,COUNTA(estados_cidades_bairros!$E$2:$E$2701)),1)</f>
        <v>Mato Grosso do Sul</v>
      </c>
      <c r="N93" s="17" t="str">
        <f ca="1">VLOOKUP(M93,estados_cidades_bairros!$B$2:$E$2701,2,0)</f>
        <v>MS</v>
      </c>
      <c r="O93" s="17" t="str" cm="1">
        <f t="array" aca="1" ref="O93" ca="1">INDEX(estados_cidades_bairros!$C$2:$E$2701,SUM(MATCH(N93,estados_cidades_bairros!$C:$C,0)+RANDBETWEEN(1,100)),2)</f>
        <v>Castro</v>
      </c>
      <c r="P93" s="17" t="str" cm="1">
        <f t="array" aca="1" ref="P93" ca="1">INDEX(estados_cidades_bairros!$D$2:$E$2701,SUM(MATCH(O93,estados_cidades_bairros!$D$2:$D$2701,0)+RANDBETWEEN(1,5)),2)</f>
        <v>Praia Viana</v>
      </c>
      <c r="Q93" s="38" t="s">
        <v>78</v>
      </c>
      <c r="R93" s="20">
        <v>4</v>
      </c>
      <c r="S93" s="6">
        <v>92</v>
      </c>
      <c r="T93" s="6">
        <v>92</v>
      </c>
      <c r="U93" s="6">
        <v>27</v>
      </c>
      <c r="V93">
        <v>18</v>
      </c>
      <c r="W93" s="3" t="str">
        <f>VLOOKUP(V93,produtos!$A$2:$E$49,2,0)</f>
        <v>Fogão 4 Bocas Consul</v>
      </c>
      <c r="X93" s="12">
        <f>VLOOKUP(V93,produtos!$A$2:$E$49,4,0)</f>
        <v>638</v>
      </c>
      <c r="Y93">
        <v>5</v>
      </c>
      <c r="Z93" s="12">
        <f t="shared" si="1"/>
        <v>3190</v>
      </c>
      <c r="AA93" s="7">
        <v>45698</v>
      </c>
      <c r="AB93" s="6" t="s">
        <v>88</v>
      </c>
      <c r="AC93" s="6">
        <v>92</v>
      </c>
      <c r="AD93">
        <v>2471</v>
      </c>
      <c r="AE93" s="3" t="str">
        <f>VLOOKUP(AD93,'Formas de pagamentos'!$A$2:$B$7,2,0)</f>
        <v>Boleto</v>
      </c>
      <c r="AF93" s="6" t="s">
        <v>89</v>
      </c>
      <c r="AG93" s="6" t="s">
        <v>50</v>
      </c>
      <c r="AH93" s="6"/>
      <c r="AI93" s="6"/>
      <c r="AJ93" s="6"/>
      <c r="AK93" s="8"/>
    </row>
    <row r="94" spans="1:37" x14ac:dyDescent="0.25">
      <c r="A94" s="16">
        <v>93</v>
      </c>
      <c r="B94" s="17" t="s">
        <v>750</v>
      </c>
      <c r="C94" s="17" t="s">
        <v>147</v>
      </c>
      <c r="D94" s="17" t="s">
        <v>751</v>
      </c>
      <c r="E94" s="18">
        <v>8438352237</v>
      </c>
      <c r="F94" s="17" t="str" cm="1">
        <f t="array" aca="1" ref="F94" ca="1">INDEX(estados_cidades_bairros!$B$2:$E$2701,RANDBETWEEN(1,COUNTA(estados_cidades_bairros!$E$2:$E$2701)),1)</f>
        <v>Amazonas</v>
      </c>
      <c r="G94" s="17" t="str">
        <f ca="1">VLOOKUP(F94,estados_cidades_bairros!$B$2:$E$2701,2,0)</f>
        <v>AM</v>
      </c>
      <c r="H94" s="17" t="str" cm="1">
        <f t="array" aca="1" ref="H94" ca="1">INDEX(estados_cidades_bairros!$C$2:$E$2701,SUM(MATCH(G94,estados_cidades_bairros!$C:$C,0)+RANDBETWEEN(1,100)),2)</f>
        <v>Moura</v>
      </c>
      <c r="I94" s="17" t="str" cm="1">
        <f t="array" aca="1" ref="I94" ca="1">INDEX(estados_cidades_bairros!$D$2:$E$2701,SUM(MATCH(H94,estados_cidades_bairros!$D$2:$D$2701,0)+RANDBETWEEN(1,5)),2)</f>
        <v>Campo Porto</v>
      </c>
      <c r="J94" s="28"/>
      <c r="K94" s="17">
        <v>34</v>
      </c>
      <c r="L94" s="17" t="s">
        <v>754</v>
      </c>
      <c r="M94" s="17" t="str" cm="1">
        <f t="array" aca="1" ref="M94" ca="1">INDEX(estados_cidades_bairros!$B$2:$E$2701,RANDBETWEEN(1,COUNTA(estados_cidades_bairros!$E$2:$E$2701)),1)</f>
        <v>Distrito Federal</v>
      </c>
      <c r="N94" s="17" t="str">
        <f ca="1">VLOOKUP(M94,estados_cidades_bairros!$B$2:$E$2701,2,0)</f>
        <v>DF</v>
      </c>
      <c r="O94" s="17" t="str" cm="1">
        <f t="array" aca="1" ref="O94" ca="1">INDEX(estados_cidades_bairros!$C$2:$E$2701,SUM(MATCH(N94,estados_cidades_bairros!$C:$C,0)+RANDBETWEEN(1,100)),2)</f>
        <v>Lima Paulista</v>
      </c>
      <c r="P94" s="17" t="str" cm="1">
        <f t="array" aca="1" ref="P94" ca="1">INDEX(estados_cidades_bairros!$D$2:$E$2701,SUM(MATCH(O94,estados_cidades_bairros!$D$2:$D$2701,0)+RANDBETWEEN(1,5)),2)</f>
        <v>Residencial Farias</v>
      </c>
      <c r="Q94" s="26" t="s">
        <v>47</v>
      </c>
      <c r="R94" s="17">
        <v>5</v>
      </c>
      <c r="S94" s="3">
        <v>93</v>
      </c>
      <c r="T94" s="3">
        <v>93</v>
      </c>
      <c r="U94" s="3">
        <v>34</v>
      </c>
      <c r="V94">
        <v>6</v>
      </c>
      <c r="W94" s="3" t="str">
        <f>VLOOKUP(V94,produtos!$A$2:$E$49,2,0)</f>
        <v>Smartwatch Samsung Galaxy Watch 5</v>
      </c>
      <c r="X94" s="12">
        <f>VLOOKUP(V94,produtos!$A$2:$E$49,4,0)</f>
        <v>1612</v>
      </c>
      <c r="Y94">
        <v>3</v>
      </c>
      <c r="Z94" s="12">
        <f t="shared" si="1"/>
        <v>4836</v>
      </c>
      <c r="AA94" s="4">
        <v>45683</v>
      </c>
      <c r="AB94" s="3" t="s">
        <v>88</v>
      </c>
      <c r="AC94" s="3">
        <v>93</v>
      </c>
      <c r="AD94">
        <v>2951</v>
      </c>
      <c r="AE94" s="3" t="str">
        <f>VLOOKUP(AD94,'Formas de pagamentos'!$A$2:$B$7,2,0)</f>
        <v>Pix</v>
      </c>
      <c r="AF94" s="3" t="s">
        <v>89</v>
      </c>
      <c r="AG94" s="3" t="s">
        <v>50</v>
      </c>
      <c r="AH94" s="3"/>
      <c r="AI94" s="3"/>
      <c r="AJ94" s="3"/>
      <c r="AK94" s="5"/>
    </row>
    <row r="95" spans="1:37" x14ac:dyDescent="0.25">
      <c r="A95" s="19">
        <v>94</v>
      </c>
      <c r="B95" s="20" t="s">
        <v>757</v>
      </c>
      <c r="C95" s="20" t="s">
        <v>260</v>
      </c>
      <c r="D95" s="20" t="s">
        <v>758</v>
      </c>
      <c r="E95" s="21" t="s">
        <v>759</v>
      </c>
      <c r="F95" s="17" t="str" cm="1">
        <f t="array" aca="1" ref="F95" ca="1">INDEX(estados_cidades_bairros!$B$2:$E$2701,RANDBETWEEN(1,COUNTA(estados_cidades_bairros!$E$2:$E$2701)),1)</f>
        <v>Rio Grande do Sul</v>
      </c>
      <c r="G95" s="17" t="str">
        <f ca="1">VLOOKUP(F95,estados_cidades_bairros!$B$2:$E$2701,2,0)</f>
        <v>RS</v>
      </c>
      <c r="H95" s="17" t="str" cm="1">
        <f t="array" aca="1" ref="H95" ca="1">INDEX(estados_cidades_bairros!$C$2:$E$2701,SUM(MATCH(G95,estados_cidades_bairros!$C:$C,0)+RANDBETWEEN(1,100)),2)</f>
        <v>Silva do Oeste</v>
      </c>
      <c r="I95" s="17" t="str" cm="1">
        <f t="array" aca="1" ref="I95" ca="1">INDEX(estados_cidades_bairros!$D$2:$E$2701,SUM(MATCH(H95,estados_cidades_bairros!$D$2:$D$2701,0)+RANDBETWEEN(1,5)),2)</f>
        <v>Estação da Rosa</v>
      </c>
      <c r="J95" s="28"/>
      <c r="K95" s="20">
        <v>13</v>
      </c>
      <c r="L95" s="20" t="s">
        <v>760</v>
      </c>
      <c r="M95" s="17" t="str" cm="1">
        <f t="array" aca="1" ref="M95" ca="1">INDEX(estados_cidades_bairros!$B$2:$E$2701,RANDBETWEEN(1,COUNTA(estados_cidades_bairros!$E$2:$E$2701)),1)</f>
        <v>Rio Grande do Sul</v>
      </c>
      <c r="N95" s="17" t="str">
        <f ca="1">VLOOKUP(M95,estados_cidades_bairros!$B$2:$E$2701,2,0)</f>
        <v>RS</v>
      </c>
      <c r="O95" s="17" t="str" cm="1">
        <f t="array" aca="1" ref="O95" ca="1">INDEX(estados_cidades_bairros!$C$2:$E$2701,SUM(MATCH(N95,estados_cidades_bairros!$C:$C,0)+RANDBETWEEN(1,100)),2)</f>
        <v>Costela</v>
      </c>
      <c r="P95" s="17" t="str" cm="1">
        <f t="array" aca="1" ref="P95" ca="1">INDEX(estados_cidades_bairros!$D$2:$E$2701,SUM(MATCH(O95,estados_cidades_bairros!$D$2:$D$2701,0)+RANDBETWEEN(1,5)),2)</f>
        <v>Trecho Lucca Souza</v>
      </c>
      <c r="Q95" s="38" t="s">
        <v>41</v>
      </c>
      <c r="R95" s="20">
        <v>5</v>
      </c>
      <c r="S95" s="6">
        <v>94</v>
      </c>
      <c r="T95" s="6">
        <v>94</v>
      </c>
      <c r="U95" s="6">
        <v>13</v>
      </c>
      <c r="V95">
        <v>4</v>
      </c>
      <c r="W95" s="3" t="str">
        <f>VLOOKUP(V95,produtos!$A$2:$E$49,2,0)</f>
        <v>Caixa de Som JBL Charge 5</v>
      </c>
      <c r="X95" s="12">
        <f>VLOOKUP(V95,produtos!$A$2:$E$49,4,0)</f>
        <v>770</v>
      </c>
      <c r="Y95">
        <v>1</v>
      </c>
      <c r="Z95" s="12">
        <f t="shared" si="1"/>
        <v>770</v>
      </c>
      <c r="AA95" s="7">
        <v>45723</v>
      </c>
      <c r="AB95" s="6" t="s">
        <v>48</v>
      </c>
      <c r="AC95" s="6">
        <v>94</v>
      </c>
      <c r="AD95">
        <v>6056</v>
      </c>
      <c r="AE95" s="3" t="str">
        <f>VLOOKUP(AD95,'Formas de pagamentos'!$A$2:$B$7,2,0)</f>
        <v>Cheque</v>
      </c>
      <c r="AF95" s="6" t="s">
        <v>48</v>
      </c>
      <c r="AG95" s="6" t="s">
        <v>50</v>
      </c>
      <c r="AH95" s="6"/>
      <c r="AI95" s="6"/>
      <c r="AJ95" s="6"/>
      <c r="AK95" s="8"/>
    </row>
    <row r="96" spans="1:37" x14ac:dyDescent="0.25">
      <c r="A96" s="16">
        <v>95</v>
      </c>
      <c r="B96" s="17" t="s">
        <v>763</v>
      </c>
      <c r="C96" s="17" t="s">
        <v>611</v>
      </c>
      <c r="D96" s="17" t="s">
        <v>764</v>
      </c>
      <c r="E96" s="18" t="s">
        <v>765</v>
      </c>
      <c r="F96" s="17" t="str" cm="1">
        <f t="array" aca="1" ref="F96" ca="1">INDEX(estados_cidades_bairros!$B$2:$E$2701,RANDBETWEEN(1,COUNTA(estados_cidades_bairros!$E$2:$E$2701)),1)</f>
        <v>Roraima</v>
      </c>
      <c r="G96" s="17" t="str">
        <f ca="1">VLOOKUP(F96,estados_cidades_bairros!$B$2:$E$2701,2,0)</f>
        <v>RR</v>
      </c>
      <c r="H96" s="17" t="str" cm="1">
        <f t="array" aca="1" ref="H96" ca="1">INDEX(estados_cidades_bairros!$C$2:$E$2701,SUM(MATCH(G96,estados_cidades_bairros!$C:$C,0)+RANDBETWEEN(1,100)),2)</f>
        <v>Melo</v>
      </c>
      <c r="I96" s="17" t="str" cm="1">
        <f t="array" aca="1" ref="I96" ca="1">INDEX(estados_cidades_bairros!$D$2:$E$2701,SUM(MATCH(H96,estados_cidades_bairros!$D$2:$D$2701,0)+RANDBETWEEN(1,5)),2)</f>
        <v>Condomínio Melo</v>
      </c>
      <c r="J96" s="28"/>
      <c r="K96" s="17">
        <v>5</v>
      </c>
      <c r="L96" s="17" t="s">
        <v>768</v>
      </c>
      <c r="M96" s="17" t="str" cm="1">
        <f t="array" aca="1" ref="M96" ca="1">INDEX(estados_cidades_bairros!$B$2:$E$2701,RANDBETWEEN(1,COUNTA(estados_cidades_bairros!$E$2:$E$2701)),1)</f>
        <v>Sergipe</v>
      </c>
      <c r="N96" s="17" t="str">
        <f ca="1">VLOOKUP(M96,estados_cidades_bairros!$B$2:$E$2701,2,0)</f>
        <v>SE</v>
      </c>
      <c r="O96" s="17" t="str" cm="1">
        <f t="array" aca="1" ref="O96" ca="1">INDEX(estados_cidades_bairros!$C$2:$E$2701,SUM(MATCH(N96,estados_cidades_bairros!$C:$C,0)+RANDBETWEEN(1,100)),2)</f>
        <v>da Rosa</v>
      </c>
      <c r="P96" s="17" t="str" cm="1">
        <f t="array" aca="1" ref="P96" ca="1">INDEX(estados_cidades_bairros!$D$2:$E$2701,SUM(MATCH(O96,estados_cidades_bairros!$D$2:$D$2701,0)+RANDBETWEEN(1,5)),2)</f>
        <v>Fazenda Oliveira</v>
      </c>
      <c r="Q96" s="26" t="s">
        <v>78</v>
      </c>
      <c r="R96" s="17">
        <v>3</v>
      </c>
      <c r="S96" s="3">
        <v>95</v>
      </c>
      <c r="T96" s="3">
        <v>95</v>
      </c>
      <c r="U96" s="3">
        <v>5</v>
      </c>
      <c r="V96">
        <v>41</v>
      </c>
      <c r="W96" s="3" t="str">
        <f>VLOOKUP(V96,produtos!$A$2:$E$49,2,0)</f>
        <v>Impressora Multifuncional HP DeskJet</v>
      </c>
      <c r="X96" s="12">
        <f>VLOOKUP(V96,produtos!$A$2:$E$49,4,0)</f>
        <v>165</v>
      </c>
      <c r="Y96">
        <v>1</v>
      </c>
      <c r="Z96" s="12">
        <f t="shared" si="1"/>
        <v>165</v>
      </c>
      <c r="AA96" s="4">
        <v>45674</v>
      </c>
      <c r="AB96" s="3" t="s">
        <v>48</v>
      </c>
      <c r="AC96" s="3">
        <v>95</v>
      </c>
      <c r="AD96">
        <v>1969</v>
      </c>
      <c r="AE96" s="3" t="str">
        <f>VLOOKUP(AD96,'Formas de pagamentos'!$A$2:$B$7,2,0)</f>
        <v>Cartão Crédito</v>
      </c>
      <c r="AF96" s="3" t="s">
        <v>89</v>
      </c>
      <c r="AG96" s="3" t="s">
        <v>50</v>
      </c>
      <c r="AH96" s="3"/>
      <c r="AI96" s="3"/>
      <c r="AJ96" s="3"/>
      <c r="AK96" s="5"/>
    </row>
    <row r="97" spans="1:37" x14ac:dyDescent="0.25">
      <c r="A97" s="19">
        <v>96</v>
      </c>
      <c r="B97" s="20" t="s">
        <v>540</v>
      </c>
      <c r="C97" s="20" t="s">
        <v>733</v>
      </c>
      <c r="D97" s="20" t="s">
        <v>769</v>
      </c>
      <c r="E97" s="21">
        <v>8455007006</v>
      </c>
      <c r="F97" s="17" t="str" cm="1">
        <f t="array" aca="1" ref="F97" ca="1">INDEX(estados_cidades_bairros!$B$2:$E$2701,RANDBETWEEN(1,COUNTA(estados_cidades_bairros!$E$2:$E$2701)),1)</f>
        <v>Rio Grande do Sul</v>
      </c>
      <c r="G97" s="17" t="str">
        <f ca="1">VLOOKUP(F97,estados_cidades_bairros!$B$2:$E$2701,2,0)</f>
        <v>RS</v>
      </c>
      <c r="H97" s="17" t="str" cm="1">
        <f t="array" aca="1" ref="H97" ca="1">INDEX(estados_cidades_bairros!$C$2:$E$2701,SUM(MATCH(G97,estados_cidades_bairros!$C:$C,0)+RANDBETWEEN(1,100)),2)</f>
        <v>da Conceição da Praia</v>
      </c>
      <c r="I97" s="17" t="str" cm="1">
        <f t="array" aca="1" ref="I97" ca="1">INDEX(estados_cidades_bairros!$D$2:$E$2701,SUM(MATCH(H97,estados_cidades_bairros!$D$2:$D$2701,0)+RANDBETWEEN(1,5)),2)</f>
        <v>Vila de Teixeira</v>
      </c>
      <c r="J97" s="28"/>
      <c r="K97" s="20">
        <v>36</v>
      </c>
      <c r="L97" s="20" t="s">
        <v>771</v>
      </c>
      <c r="M97" s="17" t="str" cm="1">
        <f t="array" aca="1" ref="M97" ca="1">INDEX(estados_cidades_bairros!$B$2:$E$2701,RANDBETWEEN(1,COUNTA(estados_cidades_bairros!$E$2:$E$2701)),1)</f>
        <v>São Paulo</v>
      </c>
      <c r="N97" s="17" t="str">
        <f ca="1">VLOOKUP(M97,estados_cidades_bairros!$B$2:$E$2701,2,0)</f>
        <v>SP</v>
      </c>
      <c r="O97" s="17" t="str" cm="1">
        <f t="array" aca="1" ref="O97" ca="1">INDEX(estados_cidades_bairros!$C$2:$E$2701,SUM(MATCH(N97,estados_cidades_bairros!$C:$C,0)+RANDBETWEEN(1,100)),2)</f>
        <v>da Cunha</v>
      </c>
      <c r="P97" s="17" t="str" cm="1">
        <f t="array" aca="1" ref="P97" ca="1">INDEX(estados_cidades_bairros!$D$2:$E$2701,SUM(MATCH(O97,estados_cidades_bairros!$D$2:$D$2701,0)+RANDBETWEEN(1,5)),2)</f>
        <v>Ladeira de Rocha</v>
      </c>
      <c r="Q97" s="38" t="s">
        <v>41</v>
      </c>
      <c r="R97" s="20">
        <v>3</v>
      </c>
      <c r="S97" s="6">
        <v>96</v>
      </c>
      <c r="T97" s="6">
        <v>96</v>
      </c>
      <c r="U97" s="6">
        <v>36</v>
      </c>
      <c r="V97">
        <v>41</v>
      </c>
      <c r="W97" s="3" t="str">
        <f>VLOOKUP(V97,produtos!$A$2:$E$49,2,0)</f>
        <v>Impressora Multifuncional HP DeskJet</v>
      </c>
      <c r="X97" s="12">
        <f>VLOOKUP(V97,produtos!$A$2:$E$49,4,0)</f>
        <v>165</v>
      </c>
      <c r="Y97">
        <v>3</v>
      </c>
      <c r="Z97" s="12">
        <f t="shared" si="1"/>
        <v>495</v>
      </c>
      <c r="AA97" s="7">
        <v>45694</v>
      </c>
      <c r="AB97" s="6" t="s">
        <v>64</v>
      </c>
      <c r="AC97" s="6">
        <v>96</v>
      </c>
      <c r="AD97">
        <v>7072</v>
      </c>
      <c r="AE97" s="3" t="str">
        <f>VLOOKUP(AD97,'Formas de pagamentos'!$A$2:$B$7,2,0)</f>
        <v>Dinheiro</v>
      </c>
      <c r="AF97" s="6" t="s">
        <v>48</v>
      </c>
      <c r="AG97" s="6" t="s">
        <v>50</v>
      </c>
      <c r="AH97" s="6"/>
      <c r="AI97" s="6"/>
      <c r="AJ97" s="6"/>
      <c r="AK97" s="8"/>
    </row>
    <row r="98" spans="1:37" x14ac:dyDescent="0.25">
      <c r="A98" s="16">
        <v>97</v>
      </c>
      <c r="B98" s="17" t="s">
        <v>774</v>
      </c>
      <c r="C98" s="17" t="s">
        <v>91</v>
      </c>
      <c r="D98" s="17" t="s">
        <v>775</v>
      </c>
      <c r="E98" s="18" t="s">
        <v>776</v>
      </c>
      <c r="F98" s="17" t="str" cm="1">
        <f t="array" aca="1" ref="F98" ca="1">INDEX(estados_cidades_bairros!$B$2:$E$2701,RANDBETWEEN(1,COUNTA(estados_cidades_bairros!$E$2:$E$2701)),1)</f>
        <v>Sergipe</v>
      </c>
      <c r="G98" s="17" t="str">
        <f ca="1">VLOOKUP(F98,estados_cidades_bairros!$B$2:$E$2701,2,0)</f>
        <v>SE</v>
      </c>
      <c r="H98" s="17" t="str" cm="1">
        <f t="array" aca="1" ref="H98" ca="1">INDEX(estados_cidades_bairros!$C$2:$E$2701,SUM(MATCH(G98,estados_cidades_bairros!$C:$C,0)+RANDBETWEEN(1,100)),2)</f>
        <v>Campos de Castro</v>
      </c>
      <c r="I98" s="17" t="str" cm="1">
        <f t="array" aca="1" ref="I98" ca="1">INDEX(estados_cidades_bairros!$D$2:$E$2701,SUM(MATCH(H98,estados_cidades_bairros!$D$2:$D$2701,0)+RANDBETWEEN(1,5)),2)</f>
        <v>Setor de Aragão</v>
      </c>
      <c r="J98" s="28"/>
      <c r="K98" s="17">
        <v>35</v>
      </c>
      <c r="L98" s="17" t="s">
        <v>777</v>
      </c>
      <c r="M98" s="17" t="str" cm="1">
        <f t="array" aca="1" ref="M98" ca="1">INDEX(estados_cidades_bairros!$B$2:$E$2701,RANDBETWEEN(1,COUNTA(estados_cidades_bairros!$E$2:$E$2701)),1)</f>
        <v>Ceará</v>
      </c>
      <c r="N98" s="17" t="str">
        <f ca="1">VLOOKUP(M98,estados_cidades_bairros!$B$2:$E$2701,2,0)</f>
        <v>CE</v>
      </c>
      <c r="O98" s="17" t="str" cm="1">
        <f t="array" aca="1" ref="O98" ca="1">INDEX(estados_cidades_bairros!$C$2:$E$2701,SUM(MATCH(N98,estados_cidades_bairros!$C:$C,0)+RANDBETWEEN(1,100)),2)</f>
        <v>Farias de Nogueira</v>
      </c>
      <c r="P98" s="17" t="str" cm="1">
        <f t="array" aca="1" ref="P98" ca="1">INDEX(estados_cidades_bairros!$D$2:$E$2701,SUM(MATCH(O98,estados_cidades_bairros!$D$2:$D$2701,0)+RANDBETWEEN(1,5)),2)</f>
        <v>Sítio Maria Fernanda Moreira</v>
      </c>
      <c r="Q98" s="26" t="s">
        <v>47</v>
      </c>
      <c r="R98" s="17">
        <v>2</v>
      </c>
      <c r="S98" s="3">
        <v>97</v>
      </c>
      <c r="T98" s="3">
        <v>97</v>
      </c>
      <c r="U98" s="3">
        <v>35</v>
      </c>
      <c r="V98">
        <v>15</v>
      </c>
      <c r="W98" s="3" t="str">
        <f>VLOOKUP(V98,produtos!$A$2:$E$49,2,0)</f>
        <v>Kindle Paperwhite 11ª Geração</v>
      </c>
      <c r="X98" s="12">
        <f>VLOOKUP(V98,produtos!$A$2:$E$49,4,0)</f>
        <v>302</v>
      </c>
      <c r="Y98">
        <v>1</v>
      </c>
      <c r="Z98" s="12">
        <f t="shared" si="1"/>
        <v>302</v>
      </c>
      <c r="AA98" s="4">
        <v>45661</v>
      </c>
      <c r="AB98" s="3" t="s">
        <v>115</v>
      </c>
      <c r="AC98" s="3">
        <v>97</v>
      </c>
      <c r="AD98">
        <v>2471</v>
      </c>
      <c r="AE98" s="3" t="str">
        <f>VLOOKUP(AD98,'Formas de pagamentos'!$A$2:$B$7,2,0)</f>
        <v>Boleto</v>
      </c>
      <c r="AF98" s="3" t="s">
        <v>48</v>
      </c>
      <c r="AG98" s="3" t="s">
        <v>50</v>
      </c>
      <c r="AH98" s="3"/>
      <c r="AI98" s="3"/>
      <c r="AJ98" s="3"/>
      <c r="AK98" s="5"/>
    </row>
    <row r="99" spans="1:37" x14ac:dyDescent="0.25">
      <c r="A99" s="19">
        <v>98</v>
      </c>
      <c r="B99" s="20" t="s">
        <v>779</v>
      </c>
      <c r="C99" s="20" t="s">
        <v>113</v>
      </c>
      <c r="D99" s="20" t="s">
        <v>780</v>
      </c>
      <c r="E99" s="21">
        <v>3138588283</v>
      </c>
      <c r="F99" s="17" t="str" cm="1">
        <f t="array" aca="1" ref="F99" ca="1">INDEX(estados_cidades_bairros!$B$2:$E$2701,RANDBETWEEN(1,COUNTA(estados_cidades_bairros!$E$2:$E$2701)),1)</f>
        <v>Acre</v>
      </c>
      <c r="G99" s="17" t="str">
        <f ca="1">VLOOKUP(F99,estados_cidades_bairros!$B$2:$E$2701,2,0)</f>
        <v>AC</v>
      </c>
      <c r="H99" s="17" t="str" cm="1">
        <f t="array" aca="1" ref="H99" ca="1">INDEX(estados_cidades_bairros!$C$2:$E$2701,SUM(MATCH(G99,estados_cidades_bairros!$C:$C,0)+RANDBETWEEN(1,100)),2)</f>
        <v>Martins</v>
      </c>
      <c r="I99" s="17" t="str" cm="1">
        <f t="array" aca="1" ref="I99" ca="1">INDEX(estados_cidades_bairros!$D$2:$E$2701,SUM(MATCH(H99,estados_cidades_bairros!$D$2:$D$2701,0)+RANDBETWEEN(1,5)),2)</f>
        <v>Fazenda João Felipe Cunha</v>
      </c>
      <c r="J99" s="28"/>
      <c r="K99" s="20">
        <v>40</v>
      </c>
      <c r="L99" s="20" t="s">
        <v>783</v>
      </c>
      <c r="M99" s="17" t="str" cm="1">
        <f t="array" aca="1" ref="M99" ca="1">INDEX(estados_cidades_bairros!$B$2:$E$2701,RANDBETWEEN(1,COUNTA(estados_cidades_bairros!$E$2:$E$2701)),1)</f>
        <v>Roraima</v>
      </c>
      <c r="N99" s="17" t="str">
        <f ca="1">VLOOKUP(M99,estados_cidades_bairros!$B$2:$E$2701,2,0)</f>
        <v>RR</v>
      </c>
      <c r="O99" s="17" t="str" cm="1">
        <f t="array" aca="1" ref="O99" ca="1">INDEX(estados_cidades_bairros!$C$2:$E$2701,SUM(MATCH(N99,estados_cidades_bairros!$C:$C,0)+RANDBETWEEN(1,100)),2)</f>
        <v>Mendes da Mata</v>
      </c>
      <c r="P99" s="17" t="str" cm="1">
        <f t="array" aca="1" ref="P99" ca="1">INDEX(estados_cidades_bairros!$D$2:$E$2701,SUM(MATCH(O99,estados_cidades_bairros!$D$2:$D$2701,0)+RANDBETWEEN(1,5)),2)</f>
        <v>Residencial da Luz</v>
      </c>
      <c r="Q99" s="38" t="s">
        <v>47</v>
      </c>
      <c r="R99" s="20">
        <v>4</v>
      </c>
      <c r="S99" s="6">
        <v>98</v>
      </c>
      <c r="T99" s="6">
        <v>98</v>
      </c>
      <c r="U99" s="6">
        <v>40</v>
      </c>
      <c r="V99">
        <v>8</v>
      </c>
      <c r="W99" s="3" t="str">
        <f>VLOOKUP(V99,produtos!$A$2:$E$49,2,0)</f>
        <v>Tablet Apple iPad 10ª Geração</v>
      </c>
      <c r="X99" s="12">
        <f>VLOOKUP(V99,produtos!$A$2:$E$49,4,0)</f>
        <v>4628</v>
      </c>
      <c r="Y99">
        <v>2</v>
      </c>
      <c r="Z99" s="12">
        <f t="shared" si="1"/>
        <v>9256</v>
      </c>
      <c r="AA99" s="7">
        <v>45689</v>
      </c>
      <c r="AB99" s="6" t="s">
        <v>64</v>
      </c>
      <c r="AC99" s="6">
        <v>98</v>
      </c>
      <c r="AD99">
        <v>1969</v>
      </c>
      <c r="AE99" s="3" t="str">
        <f>VLOOKUP(AD99,'Formas de pagamentos'!$A$2:$B$7,2,0)</f>
        <v>Cartão Crédito</v>
      </c>
      <c r="AF99" s="6" t="s">
        <v>48</v>
      </c>
      <c r="AG99" s="6" t="s">
        <v>50</v>
      </c>
      <c r="AH99" s="6">
        <v>980</v>
      </c>
      <c r="AI99" s="6">
        <v>980</v>
      </c>
      <c r="AJ99" s="6" t="s">
        <v>117</v>
      </c>
      <c r="AK99" s="8" t="s">
        <v>212</v>
      </c>
    </row>
    <row r="100" spans="1:37" x14ac:dyDescent="0.25">
      <c r="A100" s="16">
        <v>99</v>
      </c>
      <c r="B100" s="17" t="s">
        <v>786</v>
      </c>
      <c r="C100" s="17" t="s">
        <v>103</v>
      </c>
      <c r="D100" s="17" t="s">
        <v>787</v>
      </c>
      <c r="E100" s="18" t="s">
        <v>788</v>
      </c>
      <c r="F100" s="17" t="str" cm="1">
        <f t="array" aca="1" ref="F100" ca="1">INDEX(estados_cidades_bairros!$B$2:$E$2701,RANDBETWEEN(1,COUNTA(estados_cidades_bairros!$E$2:$E$2701)),1)</f>
        <v>Maranhão</v>
      </c>
      <c r="G100" s="17" t="str">
        <f ca="1">VLOOKUP(F100,estados_cidades_bairros!$B$2:$E$2701,2,0)</f>
        <v>MA</v>
      </c>
      <c r="H100" s="17" t="str" cm="1">
        <f t="array" aca="1" ref="H100" ca="1">INDEX(estados_cidades_bairros!$C$2:$E$2701,SUM(MATCH(G100,estados_cidades_bairros!$C:$C,0)+RANDBETWEEN(1,100)),2)</f>
        <v>Costa Verde</v>
      </c>
      <c r="I100" s="17" t="str" cm="1">
        <f t="array" aca="1" ref="I100" ca="1">INDEX(estados_cidades_bairros!$D$2:$E$2701,SUM(MATCH(H100,estados_cidades_bairros!$D$2:$D$2701,0)+RANDBETWEEN(1,5)),2)</f>
        <v>Setor Fernanda Cardoso</v>
      </c>
      <c r="J100" s="28"/>
      <c r="K100" s="17">
        <v>32</v>
      </c>
      <c r="L100" s="17" t="s">
        <v>790</v>
      </c>
      <c r="M100" s="17" t="str" cm="1">
        <f t="array" aca="1" ref="M100" ca="1">INDEX(estados_cidades_bairros!$B$2:$E$2701,RANDBETWEEN(1,COUNTA(estados_cidades_bairros!$E$2:$E$2701)),1)</f>
        <v>Distrito Federal</v>
      </c>
      <c r="N100" s="17" t="str">
        <f ca="1">VLOOKUP(M100,estados_cidades_bairros!$B$2:$E$2701,2,0)</f>
        <v>DF</v>
      </c>
      <c r="O100" s="17" t="str" cm="1">
        <f t="array" aca="1" ref="O100" ca="1">INDEX(estados_cidades_bairros!$C$2:$E$2701,SUM(MATCH(N100,estados_cidades_bairros!$C:$C,0)+RANDBETWEEN(1,100)),2)</f>
        <v>Ribeiro de da Mota</v>
      </c>
      <c r="P100" s="17" t="str" cm="1">
        <f t="array" aca="1" ref="P100" ca="1">INDEX(estados_cidades_bairros!$D$2:$E$2701,SUM(MATCH(O100,estados_cidades_bairros!$D$2:$D$2701,0)+RANDBETWEEN(1,5)),2)</f>
        <v>Rua Lima</v>
      </c>
      <c r="Q100" s="26" t="s">
        <v>78</v>
      </c>
      <c r="R100" s="17">
        <v>4</v>
      </c>
      <c r="S100" s="3">
        <v>99</v>
      </c>
      <c r="T100" s="3">
        <v>99</v>
      </c>
      <c r="U100" s="3">
        <v>32</v>
      </c>
      <c r="V100">
        <v>13</v>
      </c>
      <c r="W100" s="3" t="str">
        <f>VLOOKUP(V100,produtos!$A$2:$E$49,2,0)</f>
        <v>Carregador Portátil Xiaomi 20000mAh</v>
      </c>
      <c r="X100" s="12">
        <f>VLOOKUP(V100,produtos!$A$2:$E$49,4,0)</f>
        <v>3889</v>
      </c>
      <c r="Y100">
        <v>1</v>
      </c>
      <c r="Z100" s="12">
        <f t="shared" si="1"/>
        <v>3889</v>
      </c>
      <c r="AA100" s="4">
        <v>45675</v>
      </c>
      <c r="AB100" s="3" t="s">
        <v>64</v>
      </c>
      <c r="AC100" s="3">
        <v>99</v>
      </c>
      <c r="AD100">
        <v>2471</v>
      </c>
      <c r="AE100" s="3" t="str">
        <f>VLOOKUP(AD100,'Formas de pagamentos'!$A$2:$B$7,2,0)</f>
        <v>Boleto</v>
      </c>
      <c r="AF100" s="3" t="s">
        <v>116</v>
      </c>
      <c r="AG100" s="3" t="s">
        <v>50</v>
      </c>
      <c r="AH100" s="3"/>
      <c r="AI100" s="3"/>
      <c r="AJ100" s="3"/>
      <c r="AK100" s="5"/>
    </row>
    <row r="101" spans="1:37" x14ac:dyDescent="0.25">
      <c r="A101" s="19">
        <v>100</v>
      </c>
      <c r="B101" s="20" t="s">
        <v>791</v>
      </c>
      <c r="C101" s="20" t="s">
        <v>733</v>
      </c>
      <c r="D101" s="20" t="s">
        <v>792</v>
      </c>
      <c r="E101" s="21">
        <v>3004405684</v>
      </c>
      <c r="F101" s="17" t="str" cm="1">
        <f t="array" aca="1" ref="F101" ca="1">INDEX(estados_cidades_bairros!$B$2:$E$2701,RANDBETWEEN(1,COUNTA(estados_cidades_bairros!$E$2:$E$2701)),1)</f>
        <v>Maranhão</v>
      </c>
      <c r="G101" s="17" t="str">
        <f ca="1">VLOOKUP(F101,estados_cidades_bairros!$B$2:$E$2701,2,0)</f>
        <v>MA</v>
      </c>
      <c r="H101" s="17" t="str" cm="1">
        <f t="array" aca="1" ref="H101" ca="1">INDEX(estados_cidades_bairros!$C$2:$E$2701,SUM(MATCH(G101,estados_cidades_bairros!$C:$C,0)+RANDBETWEEN(1,100)),2)</f>
        <v>Moura do Oeste</v>
      </c>
      <c r="I101" s="17" t="str" cm="1">
        <f t="array" aca="1" ref="I101" ca="1">INDEX(estados_cidades_bairros!$D$2:$E$2701,SUM(MATCH(H101,estados_cidades_bairros!$D$2:$D$2701,0)+RANDBETWEEN(1,5)),2)</f>
        <v>Rodovia Leandro Melo</v>
      </c>
      <c r="J101" s="28"/>
      <c r="K101" s="20">
        <v>45</v>
      </c>
      <c r="L101" s="20" t="s">
        <v>795</v>
      </c>
      <c r="M101" s="17" t="str" cm="1">
        <f t="array" aca="1" ref="M101" ca="1">INDEX(estados_cidades_bairros!$B$2:$E$2701,RANDBETWEEN(1,COUNTA(estados_cidades_bairros!$E$2:$E$2701)),1)</f>
        <v>Rio Grande do Sul</v>
      </c>
      <c r="N101" s="17" t="str">
        <f ca="1">VLOOKUP(M101,estados_cidades_bairros!$B$2:$E$2701,2,0)</f>
        <v>RS</v>
      </c>
      <c r="O101" s="17" t="str" cm="1">
        <f t="array" aca="1" ref="O101" ca="1">INDEX(estados_cidades_bairros!$C$2:$E$2701,SUM(MATCH(N101,estados_cidades_bairros!$C:$C,0)+RANDBETWEEN(1,100)),2)</f>
        <v>Rocha</v>
      </c>
      <c r="P101" s="17" t="str" cm="1">
        <f t="array" aca="1" ref="P101" ca="1">INDEX(estados_cidades_bairros!$D$2:$E$2701,SUM(MATCH(O101,estados_cidades_bairros!$D$2:$D$2701,0)+RANDBETWEEN(1,5)),2)</f>
        <v>Parque de da Cruz</v>
      </c>
      <c r="Q101" s="38" t="s">
        <v>41</v>
      </c>
      <c r="R101" s="20">
        <v>5</v>
      </c>
      <c r="S101" s="6">
        <v>100</v>
      </c>
      <c r="T101" s="6">
        <v>100</v>
      </c>
      <c r="U101" s="6">
        <v>45</v>
      </c>
      <c r="V101">
        <v>23</v>
      </c>
      <c r="W101" s="3" t="str">
        <f>VLOOKUP(V101,produtos!$A$2:$E$49,2,0)</f>
        <v>Máquina de Lavar Brastemp 12Kg</v>
      </c>
      <c r="X101" s="12">
        <f>VLOOKUP(V101,produtos!$A$2:$E$49,4,0)</f>
        <v>1738</v>
      </c>
      <c r="Y101">
        <v>4</v>
      </c>
      <c r="Z101" s="12">
        <f t="shared" si="1"/>
        <v>6952</v>
      </c>
      <c r="AA101" s="7">
        <v>45680</v>
      </c>
      <c r="AB101" s="6" t="s">
        <v>115</v>
      </c>
      <c r="AC101" s="6">
        <v>100</v>
      </c>
      <c r="AD101">
        <v>1969</v>
      </c>
      <c r="AE101" s="3" t="str">
        <f>VLOOKUP(AD101,'Formas de pagamentos'!$A$2:$B$7,2,0)</f>
        <v>Cartão Crédito</v>
      </c>
      <c r="AF101" s="6" t="s">
        <v>116</v>
      </c>
      <c r="AG101" s="6" t="s">
        <v>50</v>
      </c>
      <c r="AH101" s="6">
        <v>1000</v>
      </c>
      <c r="AI101" s="6">
        <v>1000</v>
      </c>
      <c r="AJ101" s="6" t="s">
        <v>211</v>
      </c>
      <c r="AK101" s="8" t="s">
        <v>212</v>
      </c>
    </row>
    <row r="102" spans="1:37" x14ac:dyDescent="0.25">
      <c r="A102" s="16">
        <v>101</v>
      </c>
      <c r="B102" s="17" t="s">
        <v>796</v>
      </c>
      <c r="C102" s="17" t="s">
        <v>206</v>
      </c>
      <c r="D102" s="17" t="s">
        <v>797</v>
      </c>
      <c r="E102" s="18" t="s">
        <v>798</v>
      </c>
      <c r="F102" s="17" t="str" cm="1">
        <f t="array" aca="1" ref="F102" ca="1">INDEX(estados_cidades_bairros!$B$2:$E$2701,RANDBETWEEN(1,COUNTA(estados_cidades_bairros!$E$2:$E$2701)),1)</f>
        <v>Amapá</v>
      </c>
      <c r="G102" s="17" t="str">
        <f ca="1">VLOOKUP(F102,estados_cidades_bairros!$B$2:$E$2701,2,0)</f>
        <v>AP</v>
      </c>
      <c r="H102" s="17" t="str" cm="1">
        <f t="array" aca="1" ref="H102" ca="1">INDEX(estados_cidades_bairros!$C$2:$E$2701,SUM(MATCH(G102,estados_cidades_bairros!$C:$C,0)+RANDBETWEEN(1,100)),2)</f>
        <v>Barros das Pedras</v>
      </c>
      <c r="I102" s="17" t="str" cm="1">
        <f t="array" aca="1" ref="I102" ca="1">INDEX(estados_cidades_bairros!$D$2:$E$2701,SUM(MATCH(H102,estados_cidades_bairros!$D$2:$D$2701,0)+RANDBETWEEN(1,5)),2)</f>
        <v>Vila de Teixeira</v>
      </c>
      <c r="J102" s="28"/>
      <c r="K102" s="17">
        <v>33</v>
      </c>
      <c r="L102" s="17" t="s">
        <v>801</v>
      </c>
      <c r="M102" s="17" t="str" cm="1">
        <f t="array" aca="1" ref="M102" ca="1">INDEX(estados_cidades_bairros!$B$2:$E$2701,RANDBETWEEN(1,COUNTA(estados_cidades_bairros!$E$2:$E$2701)),1)</f>
        <v>Acre</v>
      </c>
      <c r="N102" s="17" t="str">
        <f ca="1">VLOOKUP(M102,estados_cidades_bairros!$B$2:$E$2701,2,0)</f>
        <v>AC</v>
      </c>
      <c r="O102" s="17" t="str" cm="1">
        <f t="array" aca="1" ref="O102" ca="1">INDEX(estados_cidades_bairros!$C$2:$E$2701,SUM(MATCH(N102,estados_cidades_bairros!$C:$C,0)+RANDBETWEEN(1,100)),2)</f>
        <v>Nunes</v>
      </c>
      <c r="P102" s="17" t="str" cm="1">
        <f t="array" aca="1" ref="P102" ca="1">INDEX(estados_cidades_bairros!$D$2:$E$2701,SUM(MATCH(O102,estados_cidades_bairros!$D$2:$D$2701,0)+RANDBETWEEN(1,5)),2)</f>
        <v>Trecho de Freitas</v>
      </c>
      <c r="Q102" s="26" t="s">
        <v>41</v>
      </c>
      <c r="R102" s="17">
        <v>5</v>
      </c>
      <c r="S102" s="3">
        <v>101</v>
      </c>
      <c r="T102" s="3">
        <v>101</v>
      </c>
      <c r="U102" s="3">
        <v>33</v>
      </c>
      <c r="V102">
        <v>42</v>
      </c>
      <c r="W102" s="3" t="str">
        <f>VLOOKUP(V102,produtos!$A$2:$E$49,2,0)</f>
        <v>Roteador TP-Link Archer C6</v>
      </c>
      <c r="X102" s="12">
        <f>VLOOKUP(V102,produtos!$A$2:$E$49,4,0)</f>
        <v>660</v>
      </c>
      <c r="Y102">
        <v>3</v>
      </c>
      <c r="Z102" s="12">
        <f t="shared" si="1"/>
        <v>1980</v>
      </c>
      <c r="AA102" s="4">
        <v>45709</v>
      </c>
      <c r="AB102" s="3" t="s">
        <v>88</v>
      </c>
      <c r="AC102" s="3">
        <v>101</v>
      </c>
      <c r="AD102">
        <v>2951</v>
      </c>
      <c r="AE102" s="3" t="str">
        <f>VLOOKUP(AD102,'Formas de pagamentos'!$A$2:$B$7,2,0)</f>
        <v>Pix</v>
      </c>
      <c r="AF102" s="3" t="s">
        <v>116</v>
      </c>
      <c r="AG102" s="3" t="s">
        <v>50</v>
      </c>
      <c r="AH102" s="3">
        <v>1010</v>
      </c>
      <c r="AI102" s="3">
        <v>1010</v>
      </c>
      <c r="AJ102" s="3" t="s">
        <v>117</v>
      </c>
      <c r="AK102" s="5" t="s">
        <v>212</v>
      </c>
    </row>
    <row r="103" spans="1:37" x14ac:dyDescent="0.25">
      <c r="A103" s="19">
        <v>102</v>
      </c>
      <c r="B103" s="20" t="s">
        <v>532</v>
      </c>
      <c r="C103" s="20" t="s">
        <v>667</v>
      </c>
      <c r="D103" s="20" t="s">
        <v>804</v>
      </c>
      <c r="E103" s="21" t="s">
        <v>805</v>
      </c>
      <c r="F103" s="17" t="str" cm="1">
        <f t="array" aca="1" ref="F103" ca="1">INDEX(estados_cidades_bairros!$B$2:$E$2701,RANDBETWEEN(1,COUNTA(estados_cidades_bairros!$E$2:$E$2701)),1)</f>
        <v>Santa Catarina</v>
      </c>
      <c r="G103" s="17" t="str">
        <f ca="1">VLOOKUP(F103,estados_cidades_bairros!$B$2:$E$2701,2,0)</f>
        <v>SC</v>
      </c>
      <c r="H103" s="17" t="str" cm="1">
        <f t="array" aca="1" ref="H103" ca="1">INDEX(estados_cidades_bairros!$C$2:$E$2701,SUM(MATCH(G103,estados_cidades_bairros!$C:$C,0)+RANDBETWEEN(1,100)),2)</f>
        <v>Silveira</v>
      </c>
      <c r="I103" s="17" t="str" cm="1">
        <f t="array" aca="1" ref="I103" ca="1">INDEX(estados_cidades_bairros!$D$2:$E$2701,SUM(MATCH(H103,estados_cidades_bairros!$D$2:$D$2701,0)+RANDBETWEEN(1,5)),2)</f>
        <v>Loteamento Juan Fogaça</v>
      </c>
      <c r="J103" s="28"/>
      <c r="K103" s="20">
        <v>39</v>
      </c>
      <c r="L103" s="20" t="s">
        <v>807</v>
      </c>
      <c r="M103" s="17" t="str" cm="1">
        <f t="array" aca="1" ref="M103" ca="1">INDEX(estados_cidades_bairros!$B$2:$E$2701,RANDBETWEEN(1,COUNTA(estados_cidades_bairros!$E$2:$E$2701)),1)</f>
        <v>Amapá</v>
      </c>
      <c r="N103" s="17" t="str">
        <f ca="1">VLOOKUP(M103,estados_cidades_bairros!$B$2:$E$2701,2,0)</f>
        <v>AP</v>
      </c>
      <c r="O103" s="17" t="str" cm="1">
        <f t="array" aca="1" ref="O103" ca="1">INDEX(estados_cidades_bairros!$C$2:$E$2701,SUM(MATCH(N103,estados_cidades_bairros!$C:$C,0)+RANDBETWEEN(1,100)),2)</f>
        <v>Lima Paulista</v>
      </c>
      <c r="P103" s="17" t="str" cm="1">
        <f t="array" aca="1" ref="P103" ca="1">INDEX(estados_cidades_bairros!$D$2:$E$2701,SUM(MATCH(O103,estados_cidades_bairros!$D$2:$D$2701,0)+RANDBETWEEN(1,5)),2)</f>
        <v>Lagoa Enzo Gabriel Nascimento</v>
      </c>
      <c r="Q103" s="38" t="s">
        <v>47</v>
      </c>
      <c r="R103" s="20">
        <v>5</v>
      </c>
      <c r="S103" s="6">
        <v>102</v>
      </c>
      <c r="T103" s="6">
        <v>102</v>
      </c>
      <c r="U103" s="6">
        <v>39</v>
      </c>
      <c r="V103">
        <v>12</v>
      </c>
      <c r="W103" s="3" t="str">
        <f>VLOOKUP(V103,produtos!$A$2:$E$49,2,0)</f>
        <v>Câmera Canon EOS Rebel T7</v>
      </c>
      <c r="X103" s="12">
        <f>VLOOKUP(V103,produtos!$A$2:$E$49,4,0)</f>
        <v>4447</v>
      </c>
      <c r="Y103">
        <v>5</v>
      </c>
      <c r="Z103" s="12">
        <f t="shared" si="1"/>
        <v>22235</v>
      </c>
      <c r="AA103" s="7">
        <v>45675</v>
      </c>
      <c r="AB103" s="6" t="s">
        <v>64</v>
      </c>
      <c r="AC103" s="6">
        <v>102</v>
      </c>
      <c r="AD103">
        <v>1969</v>
      </c>
      <c r="AE103" s="3" t="str">
        <f>VLOOKUP(AD103,'Formas de pagamentos'!$A$2:$B$7,2,0)</f>
        <v>Cartão Crédito</v>
      </c>
      <c r="AF103" s="6" t="s">
        <v>89</v>
      </c>
      <c r="AG103" s="6" t="s">
        <v>50</v>
      </c>
      <c r="AH103" s="6"/>
      <c r="AI103" s="6"/>
      <c r="AJ103" s="6"/>
      <c r="AK103" s="8"/>
    </row>
    <row r="104" spans="1:37" x14ac:dyDescent="0.25">
      <c r="A104" s="16">
        <v>103</v>
      </c>
      <c r="B104" s="17" t="s">
        <v>400</v>
      </c>
      <c r="C104" s="17" t="s">
        <v>206</v>
      </c>
      <c r="D104" s="17" t="s">
        <v>810</v>
      </c>
      <c r="E104" s="18">
        <v>8105147571</v>
      </c>
      <c r="F104" s="17" t="str" cm="1">
        <f t="array" aca="1" ref="F104" ca="1">INDEX(estados_cidades_bairros!$B$2:$E$2701,RANDBETWEEN(1,COUNTA(estados_cidades_bairros!$E$2:$E$2701)),1)</f>
        <v>Rio Grande do Norte</v>
      </c>
      <c r="G104" s="17" t="str">
        <f ca="1">VLOOKUP(F104,estados_cidades_bairros!$B$2:$E$2701,2,0)</f>
        <v>RN</v>
      </c>
      <c r="H104" s="17" t="str" cm="1">
        <f t="array" aca="1" ref="H104" ca="1">INDEX(estados_cidades_bairros!$C$2:$E$2701,SUM(MATCH(G104,estados_cidades_bairros!$C:$C,0)+RANDBETWEEN(1,100)),2)</f>
        <v>Azevedo</v>
      </c>
      <c r="I104" s="17" t="str" cm="1">
        <f t="array" aca="1" ref="I104" ca="1">INDEX(estados_cidades_bairros!$D$2:$E$2701,SUM(MATCH(H104,estados_cidades_bairros!$D$2:$D$2701,0)+RANDBETWEEN(1,5)),2)</f>
        <v>Passarela Luiza Farias</v>
      </c>
      <c r="J104" s="28"/>
      <c r="K104" s="17">
        <v>10</v>
      </c>
      <c r="L104" s="17" t="s">
        <v>812</v>
      </c>
      <c r="M104" s="17" t="str" cm="1">
        <f t="array" aca="1" ref="M104" ca="1">INDEX(estados_cidades_bairros!$B$2:$E$2701,RANDBETWEEN(1,COUNTA(estados_cidades_bairros!$E$2:$E$2701)),1)</f>
        <v>Rio Grande do Norte</v>
      </c>
      <c r="N104" s="17" t="str">
        <f ca="1">VLOOKUP(M104,estados_cidades_bairros!$B$2:$E$2701,2,0)</f>
        <v>RN</v>
      </c>
      <c r="O104" s="17" t="str" cm="1">
        <f t="array" aca="1" ref="O104" ca="1">INDEX(estados_cidades_bairros!$C$2:$E$2701,SUM(MATCH(N104,estados_cidades_bairros!$C:$C,0)+RANDBETWEEN(1,100)),2)</f>
        <v>Castro da Serra</v>
      </c>
      <c r="P104" s="17" t="str" cm="1">
        <f t="array" aca="1" ref="P104" ca="1">INDEX(estados_cidades_bairros!$D$2:$E$2701,SUM(MATCH(O104,estados_cidades_bairros!$D$2:$D$2701,0)+RANDBETWEEN(1,5)),2)</f>
        <v>Favela Correia</v>
      </c>
      <c r="Q104" s="26" t="s">
        <v>47</v>
      </c>
      <c r="R104" s="17">
        <v>2</v>
      </c>
      <c r="S104" s="3">
        <v>103</v>
      </c>
      <c r="T104" s="3">
        <v>103</v>
      </c>
      <c r="U104" s="3">
        <v>10</v>
      </c>
      <c r="V104">
        <v>44</v>
      </c>
      <c r="W104" s="3" t="str">
        <f>VLOOKUP(V104,produtos!$A$2:$E$49,2,0)</f>
        <v>Furadeira de Impacto Bosch 550W</v>
      </c>
      <c r="X104" s="12">
        <f>VLOOKUP(V104,produtos!$A$2:$E$49,4,0)</f>
        <v>3994</v>
      </c>
      <c r="Y104">
        <v>1</v>
      </c>
      <c r="Z104" s="12">
        <f t="shared" si="1"/>
        <v>3994</v>
      </c>
      <c r="AA104" s="4">
        <v>45700</v>
      </c>
      <c r="AB104" s="3" t="s">
        <v>88</v>
      </c>
      <c r="AC104" s="3">
        <v>103</v>
      </c>
      <c r="AD104">
        <v>5950</v>
      </c>
      <c r="AE104" s="3" t="str">
        <f>VLOOKUP(AD104,'Formas de pagamentos'!$A$2:$B$7,2,0)</f>
        <v>Cartão Débito</v>
      </c>
      <c r="AF104" s="3" t="s">
        <v>116</v>
      </c>
      <c r="AG104" s="3" t="s">
        <v>50</v>
      </c>
      <c r="AH104" s="3"/>
      <c r="AI104" s="3"/>
      <c r="AJ104" s="3"/>
      <c r="AK104" s="5"/>
    </row>
    <row r="105" spans="1:37" x14ac:dyDescent="0.25">
      <c r="A105" s="19">
        <v>104</v>
      </c>
      <c r="B105" s="20" t="s">
        <v>815</v>
      </c>
      <c r="C105" s="20" t="s">
        <v>766</v>
      </c>
      <c r="D105" s="20" t="s">
        <v>816</v>
      </c>
      <c r="E105" s="21" t="s">
        <v>817</v>
      </c>
      <c r="F105" s="17" t="str" cm="1">
        <f t="array" aca="1" ref="F105" ca="1">INDEX(estados_cidades_bairros!$B$2:$E$2701,RANDBETWEEN(1,COUNTA(estados_cidades_bairros!$E$2:$E$2701)),1)</f>
        <v>Piauí</v>
      </c>
      <c r="G105" s="17" t="str">
        <f ca="1">VLOOKUP(F105,estados_cidades_bairros!$B$2:$E$2701,2,0)</f>
        <v>PI</v>
      </c>
      <c r="H105" s="17" t="str" cm="1">
        <f t="array" aca="1" ref="H105" ca="1">INDEX(estados_cidades_bairros!$C$2:$E$2701,SUM(MATCH(G105,estados_cidades_bairros!$C:$C,0)+RANDBETWEEN(1,100)),2)</f>
        <v>Carvalho</v>
      </c>
      <c r="I105" s="17" t="str" cm="1">
        <f t="array" aca="1" ref="I105" ca="1">INDEX(estados_cidades_bairros!$D$2:$E$2701,SUM(MATCH(H105,estados_cidades_bairros!$D$2:$D$2701,0)+RANDBETWEEN(1,5)),2)</f>
        <v>Campo Martins</v>
      </c>
      <c r="J105" s="28"/>
      <c r="K105" s="20">
        <v>31</v>
      </c>
      <c r="L105" s="20" t="s">
        <v>819</v>
      </c>
      <c r="M105" s="17" t="str" cm="1">
        <f t="array" aca="1" ref="M105" ca="1">INDEX(estados_cidades_bairros!$B$2:$E$2701,RANDBETWEEN(1,COUNTA(estados_cidades_bairros!$E$2:$E$2701)),1)</f>
        <v>Mato Grosso do Sul</v>
      </c>
      <c r="N105" s="17" t="str">
        <f ca="1">VLOOKUP(M105,estados_cidades_bairros!$B$2:$E$2701,2,0)</f>
        <v>MS</v>
      </c>
      <c r="O105" s="17" t="str" cm="1">
        <f t="array" aca="1" ref="O105" ca="1">INDEX(estados_cidades_bairros!$C$2:$E$2701,SUM(MATCH(N105,estados_cidades_bairros!$C:$C,0)+RANDBETWEEN(1,100)),2)</f>
        <v>Rocha Paulista</v>
      </c>
      <c r="P105" s="17" t="str" cm="1">
        <f t="array" aca="1" ref="P105" ca="1">INDEX(estados_cidades_bairros!$D$2:$E$2701,SUM(MATCH(O105,estados_cidades_bairros!$D$2:$D$2701,0)+RANDBETWEEN(1,5)),2)</f>
        <v>Vereda Gabrielly Novaes</v>
      </c>
      <c r="Q105" s="38" t="s">
        <v>41</v>
      </c>
      <c r="R105" s="20">
        <v>5</v>
      </c>
      <c r="S105" s="6">
        <v>104</v>
      </c>
      <c r="T105" s="6">
        <v>104</v>
      </c>
      <c r="U105" s="6">
        <v>31</v>
      </c>
      <c r="V105">
        <v>25</v>
      </c>
      <c r="W105" s="3" t="str">
        <f>VLOOKUP(V105,produtos!$A$2:$E$49,2,0)</f>
        <v>Aspirador Robô Xiaomi Mi Robot</v>
      </c>
      <c r="X105" s="12">
        <f>VLOOKUP(V105,produtos!$A$2:$E$49,4,0)</f>
        <v>3449</v>
      </c>
      <c r="Y105">
        <v>4</v>
      </c>
      <c r="Z105" s="12">
        <f t="shared" si="1"/>
        <v>13796</v>
      </c>
      <c r="AA105" s="7">
        <v>45722</v>
      </c>
      <c r="AB105" s="6" t="s">
        <v>88</v>
      </c>
      <c r="AC105" s="6">
        <v>104</v>
      </c>
      <c r="AD105">
        <v>6056</v>
      </c>
      <c r="AE105" s="3" t="str">
        <f>VLOOKUP(AD105,'Formas de pagamentos'!$A$2:$B$7,2,0)</f>
        <v>Cheque</v>
      </c>
      <c r="AF105" s="6" t="s">
        <v>89</v>
      </c>
      <c r="AG105" s="6" t="s">
        <v>50</v>
      </c>
      <c r="AH105" s="6"/>
      <c r="AI105" s="6"/>
      <c r="AJ105" s="6"/>
      <c r="AK105" s="8"/>
    </row>
    <row r="106" spans="1:37" x14ac:dyDescent="0.25">
      <c r="A106" s="16">
        <v>105</v>
      </c>
      <c r="B106" s="17" t="s">
        <v>822</v>
      </c>
      <c r="C106" s="17" t="s">
        <v>168</v>
      </c>
      <c r="D106" s="17" t="s">
        <v>823</v>
      </c>
      <c r="E106" s="18" t="s">
        <v>824</v>
      </c>
      <c r="F106" s="17" t="str" cm="1">
        <f t="array" aca="1" ref="F106" ca="1">INDEX(estados_cidades_bairros!$B$2:$E$2701,RANDBETWEEN(1,COUNTA(estados_cidades_bairros!$E$2:$E$2701)),1)</f>
        <v>Espírito Santo</v>
      </c>
      <c r="G106" s="17" t="str">
        <f ca="1">VLOOKUP(F106,estados_cidades_bairros!$B$2:$E$2701,2,0)</f>
        <v>ES</v>
      </c>
      <c r="H106" s="17" t="str" cm="1">
        <f t="array" aca="1" ref="H106" ca="1">INDEX(estados_cidades_bairros!$C$2:$E$2701,SUM(MATCH(G106,estados_cidades_bairros!$C:$C,0)+RANDBETWEEN(1,100)),2)</f>
        <v>Lopes das Pedras</v>
      </c>
      <c r="I106" s="17" t="str" cm="1">
        <f t="array" aca="1" ref="I106" ca="1">INDEX(estados_cidades_bairros!$D$2:$E$2701,SUM(MATCH(H106,estados_cidades_bairros!$D$2:$D$2701,0)+RANDBETWEEN(1,5)),2)</f>
        <v>Área de Aragão</v>
      </c>
      <c r="J106" s="28"/>
      <c r="K106" s="17">
        <v>25</v>
      </c>
      <c r="L106" s="17" t="s">
        <v>826</v>
      </c>
      <c r="M106" s="17" t="str" cm="1">
        <f t="array" aca="1" ref="M106" ca="1">INDEX(estados_cidades_bairros!$B$2:$E$2701,RANDBETWEEN(1,COUNTA(estados_cidades_bairros!$E$2:$E$2701)),1)</f>
        <v>Alagoas</v>
      </c>
      <c r="N106" s="17" t="str">
        <f ca="1">VLOOKUP(M106,estados_cidades_bairros!$B$2:$E$2701,2,0)</f>
        <v>AL</v>
      </c>
      <c r="O106" s="17" t="str" cm="1">
        <f t="array" aca="1" ref="O106" ca="1">INDEX(estados_cidades_bairros!$C$2:$E$2701,SUM(MATCH(N106,estados_cidades_bairros!$C:$C,0)+RANDBETWEEN(1,100)),2)</f>
        <v>da Luz</v>
      </c>
      <c r="P106" s="17" t="str" cm="1">
        <f t="array" aca="1" ref="P106" ca="1">INDEX(estados_cidades_bairros!$D$2:$E$2701,SUM(MATCH(O106,estados_cidades_bairros!$D$2:$D$2701,0)+RANDBETWEEN(1,5)),2)</f>
        <v>Colônia Almeida</v>
      </c>
      <c r="Q106" s="26" t="s">
        <v>41</v>
      </c>
      <c r="R106" s="17">
        <v>4</v>
      </c>
      <c r="S106" s="3">
        <v>105</v>
      </c>
      <c r="T106" s="3">
        <v>105</v>
      </c>
      <c r="U106" s="3">
        <v>25</v>
      </c>
      <c r="V106">
        <v>11</v>
      </c>
      <c r="W106" s="3" t="str">
        <f>VLOOKUP(V106,produtos!$A$2:$E$49,2,0)</f>
        <v>Câmera GoPro Hero 11</v>
      </c>
      <c r="X106" s="12">
        <f>VLOOKUP(V106,produtos!$A$2:$E$49,4,0)</f>
        <v>1722</v>
      </c>
      <c r="Y106">
        <v>1</v>
      </c>
      <c r="Z106" s="12">
        <f t="shared" si="1"/>
        <v>1722</v>
      </c>
      <c r="AA106" s="4">
        <v>45689</v>
      </c>
      <c r="AB106" s="3" t="s">
        <v>48</v>
      </c>
      <c r="AC106" s="3">
        <v>105</v>
      </c>
      <c r="AD106">
        <v>2471</v>
      </c>
      <c r="AE106" s="3" t="str">
        <f>VLOOKUP(AD106,'Formas de pagamentos'!$A$2:$B$7,2,0)</f>
        <v>Boleto</v>
      </c>
      <c r="AF106" s="3" t="s">
        <v>89</v>
      </c>
      <c r="AG106" s="3" t="s">
        <v>50</v>
      </c>
      <c r="AH106" s="3"/>
      <c r="AI106" s="3"/>
      <c r="AJ106" s="3"/>
      <c r="AK106" s="5"/>
    </row>
    <row r="107" spans="1:37" x14ac:dyDescent="0.25">
      <c r="A107" s="19">
        <v>106</v>
      </c>
      <c r="B107" s="20" t="s">
        <v>297</v>
      </c>
      <c r="C107" s="20" t="s">
        <v>388</v>
      </c>
      <c r="D107" s="20" t="s">
        <v>828</v>
      </c>
      <c r="E107" s="21" t="s">
        <v>829</v>
      </c>
      <c r="F107" s="17" t="str" cm="1">
        <f t="array" aca="1" ref="F107" ca="1">INDEX(estados_cidades_bairros!$B$2:$E$2701,RANDBETWEEN(1,COUNTA(estados_cidades_bairros!$E$2:$E$2701)),1)</f>
        <v>Amapá</v>
      </c>
      <c r="G107" s="17" t="str">
        <f ca="1">VLOOKUP(F107,estados_cidades_bairros!$B$2:$E$2701,2,0)</f>
        <v>AP</v>
      </c>
      <c r="H107" s="17" t="str" cm="1">
        <f t="array" aca="1" ref="H107" ca="1">INDEX(estados_cidades_bairros!$C$2:$E$2701,SUM(MATCH(G107,estados_cidades_bairros!$C:$C,0)+RANDBETWEEN(1,100)),2)</f>
        <v>Viana</v>
      </c>
      <c r="I107" s="17" t="str" cm="1">
        <f t="array" aca="1" ref="I107" ca="1">INDEX(estados_cidades_bairros!$D$2:$E$2701,SUM(MATCH(H107,estados_cidades_bairros!$D$2:$D$2701,0)+RANDBETWEEN(1,5)),2)</f>
        <v>Praça Theo Rocha</v>
      </c>
      <c r="J107" s="28"/>
      <c r="K107" s="20">
        <v>41</v>
      </c>
      <c r="L107" s="20" t="s">
        <v>831</v>
      </c>
      <c r="M107" s="17" t="str" cm="1">
        <f t="array" aca="1" ref="M107" ca="1">INDEX(estados_cidades_bairros!$B$2:$E$2701,RANDBETWEEN(1,COUNTA(estados_cidades_bairros!$E$2:$E$2701)),1)</f>
        <v>Roraima</v>
      </c>
      <c r="N107" s="17" t="str">
        <f ca="1">VLOOKUP(M107,estados_cidades_bairros!$B$2:$E$2701,2,0)</f>
        <v>RR</v>
      </c>
      <c r="O107" s="17" t="str" cm="1">
        <f t="array" aca="1" ref="O107" ca="1">INDEX(estados_cidades_bairros!$C$2:$E$2701,SUM(MATCH(N107,estados_cidades_bairros!$C:$C,0)+RANDBETWEEN(1,100)),2)</f>
        <v>Nogueira do Campo</v>
      </c>
      <c r="P107" s="17" t="str" cm="1">
        <f t="array" aca="1" ref="P107" ca="1">INDEX(estados_cidades_bairros!$D$2:$E$2701,SUM(MATCH(O107,estados_cidades_bairros!$D$2:$D$2701,0)+RANDBETWEEN(1,5)),2)</f>
        <v>Quadra Araújo</v>
      </c>
      <c r="Q107" s="38" t="s">
        <v>47</v>
      </c>
      <c r="R107" s="20">
        <v>1</v>
      </c>
      <c r="S107" s="6">
        <v>106</v>
      </c>
      <c r="T107" s="6">
        <v>106</v>
      </c>
      <c r="U107" s="6">
        <v>41</v>
      </c>
      <c r="V107">
        <v>14</v>
      </c>
      <c r="W107" s="3" t="str">
        <f>VLOOKUP(V107,produtos!$A$2:$E$49,2,0)</f>
        <v>Drone DJI Mini 3 Pro</v>
      </c>
      <c r="X107" s="12">
        <f>VLOOKUP(V107,produtos!$A$2:$E$49,4,0)</f>
        <v>3949</v>
      </c>
      <c r="Y107">
        <v>3</v>
      </c>
      <c r="Z107" s="12">
        <f t="shared" si="1"/>
        <v>11847</v>
      </c>
      <c r="AA107" s="7">
        <v>45703</v>
      </c>
      <c r="AB107" s="6" t="s">
        <v>88</v>
      </c>
      <c r="AC107" s="6">
        <v>106</v>
      </c>
      <c r="AD107">
        <v>5950</v>
      </c>
      <c r="AE107" s="3" t="str">
        <f>VLOOKUP(AD107,'Formas de pagamentos'!$A$2:$B$7,2,0)</f>
        <v>Cartão Débito</v>
      </c>
      <c r="AF107" s="6" t="s">
        <v>116</v>
      </c>
      <c r="AG107" s="6" t="s">
        <v>50</v>
      </c>
      <c r="AH107" s="6"/>
      <c r="AI107" s="6"/>
      <c r="AJ107" s="6"/>
      <c r="AK107" s="8"/>
    </row>
    <row r="108" spans="1:37" x14ac:dyDescent="0.25">
      <c r="A108" s="16">
        <v>107</v>
      </c>
      <c r="B108" s="17" t="s">
        <v>155</v>
      </c>
      <c r="C108" s="17" t="s">
        <v>745</v>
      </c>
      <c r="D108" s="17" t="s">
        <v>833</v>
      </c>
      <c r="E108" s="18" t="s">
        <v>834</v>
      </c>
      <c r="F108" s="17" t="str" cm="1">
        <f t="array" aca="1" ref="F108" ca="1">INDEX(estados_cidades_bairros!$B$2:$E$2701,RANDBETWEEN(1,COUNTA(estados_cidades_bairros!$E$2:$E$2701)),1)</f>
        <v>Rio Grande do Norte</v>
      </c>
      <c r="G108" s="17" t="str">
        <f ca="1">VLOOKUP(F108,estados_cidades_bairros!$B$2:$E$2701,2,0)</f>
        <v>RN</v>
      </c>
      <c r="H108" s="17" t="str" cm="1">
        <f t="array" aca="1" ref="H108" ca="1">INDEX(estados_cidades_bairros!$C$2:$E$2701,SUM(MATCH(G108,estados_cidades_bairros!$C:$C,0)+RANDBETWEEN(1,100)),2)</f>
        <v>Gomes</v>
      </c>
      <c r="I108" s="17" t="str" cm="1">
        <f t="array" aca="1" ref="I108" ca="1">INDEX(estados_cidades_bairros!$D$2:$E$2701,SUM(MATCH(H108,estados_cidades_bairros!$D$2:$D$2701,0)+RANDBETWEEN(1,5)),2)</f>
        <v>Largo de da Luz</v>
      </c>
      <c r="J108" s="28"/>
      <c r="K108" s="17">
        <v>41</v>
      </c>
      <c r="L108" s="17" t="s">
        <v>835</v>
      </c>
      <c r="M108" s="17" t="str" cm="1">
        <f t="array" aca="1" ref="M108" ca="1">INDEX(estados_cidades_bairros!$B$2:$E$2701,RANDBETWEEN(1,COUNTA(estados_cidades_bairros!$E$2:$E$2701)),1)</f>
        <v>Sergipe</v>
      </c>
      <c r="N108" s="17" t="str">
        <f ca="1">VLOOKUP(M108,estados_cidades_bairros!$B$2:$E$2701,2,0)</f>
        <v>SE</v>
      </c>
      <c r="O108" s="17" t="str" cm="1">
        <f t="array" aca="1" ref="O108" ca="1">INDEX(estados_cidades_bairros!$C$2:$E$2701,SUM(MATCH(N108,estados_cidades_bairros!$C:$C,0)+RANDBETWEEN(1,100)),2)</f>
        <v>Campos de Souza</v>
      </c>
      <c r="P108" s="17" t="str" cm="1">
        <f t="array" aca="1" ref="P108" ca="1">INDEX(estados_cidades_bairros!$D$2:$E$2701,SUM(MATCH(O108,estados_cidades_bairros!$D$2:$D$2701,0)+RANDBETWEEN(1,5)),2)</f>
        <v>Vereda Silveira</v>
      </c>
      <c r="Q108" s="26" t="s">
        <v>47</v>
      </c>
      <c r="R108" s="17">
        <v>5</v>
      </c>
      <c r="S108" s="3">
        <v>107</v>
      </c>
      <c r="T108" s="3">
        <v>107</v>
      </c>
      <c r="U108" s="3">
        <v>41</v>
      </c>
      <c r="V108">
        <v>15</v>
      </c>
      <c r="W108" s="3" t="str">
        <f>VLOOKUP(V108,produtos!$A$2:$E$49,2,0)</f>
        <v>Kindle Paperwhite 11ª Geração</v>
      </c>
      <c r="X108" s="12">
        <f>VLOOKUP(V108,produtos!$A$2:$E$49,4,0)</f>
        <v>302</v>
      </c>
      <c r="Y108">
        <v>1</v>
      </c>
      <c r="Z108" s="12">
        <f t="shared" si="1"/>
        <v>302</v>
      </c>
      <c r="AA108" s="4">
        <v>45707</v>
      </c>
      <c r="AB108" s="3" t="s">
        <v>48</v>
      </c>
      <c r="AC108" s="3">
        <v>107</v>
      </c>
      <c r="AD108">
        <v>6056</v>
      </c>
      <c r="AE108" s="3" t="str">
        <f>VLOOKUP(AD108,'Formas de pagamentos'!$A$2:$B$7,2,0)</f>
        <v>Cheque</v>
      </c>
      <c r="AF108" s="3" t="s">
        <v>89</v>
      </c>
      <c r="AG108" s="3" t="s">
        <v>50</v>
      </c>
      <c r="AH108" s="3"/>
      <c r="AI108" s="3"/>
      <c r="AJ108" s="3"/>
      <c r="AK108" s="5"/>
    </row>
    <row r="109" spans="1:37" x14ac:dyDescent="0.25">
      <c r="A109" s="19">
        <v>108</v>
      </c>
      <c r="B109" s="20" t="s">
        <v>597</v>
      </c>
      <c r="C109" s="20" t="s">
        <v>203</v>
      </c>
      <c r="D109" s="20" t="s">
        <v>837</v>
      </c>
      <c r="E109" s="21">
        <v>5164514226</v>
      </c>
      <c r="F109" s="17" t="str" cm="1">
        <f t="array" aca="1" ref="F109" ca="1">INDEX(estados_cidades_bairros!$B$2:$E$2701,RANDBETWEEN(1,COUNTA(estados_cidades_bairros!$E$2:$E$2701)),1)</f>
        <v>Mato Grosso</v>
      </c>
      <c r="G109" s="17" t="str">
        <f ca="1">VLOOKUP(F109,estados_cidades_bairros!$B$2:$E$2701,2,0)</f>
        <v>MT</v>
      </c>
      <c r="H109" s="17" t="str" cm="1">
        <f t="array" aca="1" ref="H109" ca="1">INDEX(estados_cidades_bairros!$C$2:$E$2701,SUM(MATCH(G109,estados_cidades_bairros!$C:$C,0)+RANDBETWEEN(1,100)),2)</f>
        <v>Cardoso de da Conceição</v>
      </c>
      <c r="I109" s="17" t="str" cm="1">
        <f t="array" aca="1" ref="I109" ca="1">INDEX(estados_cidades_bairros!$D$2:$E$2701,SUM(MATCH(H109,estados_cidades_bairros!$D$2:$D$2701,0)+RANDBETWEEN(1,5)),2)</f>
        <v>Área Laís Freitas</v>
      </c>
      <c r="J109" s="28"/>
      <c r="K109" s="20">
        <v>18</v>
      </c>
      <c r="L109" s="20" t="s">
        <v>840</v>
      </c>
      <c r="M109" s="17" t="str" cm="1">
        <f t="array" aca="1" ref="M109" ca="1">INDEX(estados_cidades_bairros!$B$2:$E$2701,RANDBETWEEN(1,COUNTA(estados_cidades_bairros!$E$2:$E$2701)),1)</f>
        <v>Bahia</v>
      </c>
      <c r="N109" s="17" t="str">
        <f ca="1">VLOOKUP(M109,estados_cidades_bairros!$B$2:$E$2701,2,0)</f>
        <v>BA</v>
      </c>
      <c r="O109" s="17" t="str" cm="1">
        <f t="array" aca="1" ref="O109" ca="1">INDEX(estados_cidades_bairros!$C$2:$E$2701,SUM(MATCH(N109,estados_cidades_bairros!$C:$C,0)+RANDBETWEEN(1,100)),2)</f>
        <v>Freitas</v>
      </c>
      <c r="P109" s="17" t="str" cm="1">
        <f t="array" aca="1" ref="P109" ca="1">INDEX(estados_cidades_bairros!$D$2:$E$2701,SUM(MATCH(O109,estados_cidades_bairros!$D$2:$D$2701,0)+RANDBETWEEN(1,5)),2)</f>
        <v>Lago Sales</v>
      </c>
      <c r="Q109" s="38" t="s">
        <v>47</v>
      </c>
      <c r="R109" s="20">
        <v>1</v>
      </c>
      <c r="S109" s="6">
        <v>108</v>
      </c>
      <c r="T109" s="6">
        <v>108</v>
      </c>
      <c r="U109" s="6">
        <v>18</v>
      </c>
      <c r="V109">
        <v>12</v>
      </c>
      <c r="W109" s="3" t="str">
        <f>VLOOKUP(V109,produtos!$A$2:$E$49,2,0)</f>
        <v>Câmera Canon EOS Rebel T7</v>
      </c>
      <c r="X109" s="12">
        <f>VLOOKUP(V109,produtos!$A$2:$E$49,4,0)</f>
        <v>4447</v>
      </c>
      <c r="Y109">
        <v>1</v>
      </c>
      <c r="Z109" s="12">
        <f t="shared" si="1"/>
        <v>4447</v>
      </c>
      <c r="AA109" s="7">
        <v>45665</v>
      </c>
      <c r="AB109" s="6" t="s">
        <v>48</v>
      </c>
      <c r="AC109" s="6">
        <v>108</v>
      </c>
      <c r="AD109">
        <v>7072</v>
      </c>
      <c r="AE109" s="3" t="str">
        <f>VLOOKUP(AD109,'Formas de pagamentos'!$A$2:$B$7,2,0)</f>
        <v>Dinheiro</v>
      </c>
      <c r="AF109" s="6" t="s">
        <v>48</v>
      </c>
      <c r="AG109" s="6" t="s">
        <v>50</v>
      </c>
      <c r="AH109" s="6"/>
      <c r="AI109" s="6"/>
      <c r="AJ109" s="6"/>
      <c r="AK109" s="8"/>
    </row>
    <row r="110" spans="1:37" x14ac:dyDescent="0.25">
      <c r="A110" s="16">
        <v>109</v>
      </c>
      <c r="B110" s="17" t="s">
        <v>490</v>
      </c>
      <c r="C110" s="17" t="s">
        <v>485</v>
      </c>
      <c r="D110" s="17" t="s">
        <v>843</v>
      </c>
      <c r="E110" s="18">
        <v>9000690642</v>
      </c>
      <c r="F110" s="17" t="str" cm="1">
        <f t="array" aca="1" ref="F110" ca="1">INDEX(estados_cidades_bairros!$B$2:$E$2701,RANDBETWEEN(1,COUNTA(estados_cidades_bairros!$E$2:$E$2701)),1)</f>
        <v>Piauí</v>
      </c>
      <c r="G110" s="17" t="str">
        <f ca="1">VLOOKUP(F110,estados_cidades_bairros!$B$2:$E$2701,2,0)</f>
        <v>PI</v>
      </c>
      <c r="H110" s="17" t="str" cm="1">
        <f t="array" aca="1" ref="H110" ca="1">INDEX(estados_cidades_bairros!$C$2:$E$2701,SUM(MATCH(G110,estados_cidades_bairros!$C:$C,0)+RANDBETWEEN(1,100)),2)</f>
        <v>Fogaça de Ribeiro</v>
      </c>
      <c r="I110" s="17" t="str" cm="1">
        <f t="array" aca="1" ref="I110" ca="1">INDEX(estados_cidades_bairros!$D$2:$E$2701,SUM(MATCH(H110,estados_cidades_bairros!$D$2:$D$2701,0)+RANDBETWEEN(1,5)),2)</f>
        <v>Estrada de Fogaça</v>
      </c>
      <c r="J110" s="28"/>
      <c r="K110" s="17">
        <v>11</v>
      </c>
      <c r="L110" s="17" t="s">
        <v>846</v>
      </c>
      <c r="M110" s="17" t="str" cm="1">
        <f t="array" aca="1" ref="M110" ca="1">INDEX(estados_cidades_bairros!$B$2:$E$2701,RANDBETWEEN(1,COUNTA(estados_cidades_bairros!$E$2:$E$2701)),1)</f>
        <v>Distrito Federal</v>
      </c>
      <c r="N110" s="17" t="str">
        <f ca="1">VLOOKUP(M110,estados_cidades_bairros!$B$2:$E$2701,2,0)</f>
        <v>DF</v>
      </c>
      <c r="O110" s="17" t="str" cm="1">
        <f t="array" aca="1" ref="O110" ca="1">INDEX(estados_cidades_bairros!$C$2:$E$2701,SUM(MATCH(N110,estados_cidades_bairros!$C:$C,0)+RANDBETWEEN(1,100)),2)</f>
        <v>Carvalho</v>
      </c>
      <c r="P110" s="17" t="str" cm="1">
        <f t="array" aca="1" ref="P110" ca="1">INDEX(estados_cidades_bairros!$D$2:$E$2701,SUM(MATCH(O110,estados_cidades_bairros!$D$2:$D$2701,0)+RANDBETWEEN(1,5)),2)</f>
        <v>Campo Martins</v>
      </c>
      <c r="Q110" s="26" t="s">
        <v>78</v>
      </c>
      <c r="R110" s="17">
        <v>2</v>
      </c>
      <c r="S110" s="3">
        <v>109</v>
      </c>
      <c r="T110" s="3">
        <v>109</v>
      </c>
      <c r="U110" s="3">
        <v>11</v>
      </c>
      <c r="V110">
        <v>32</v>
      </c>
      <c r="W110" s="3" t="str">
        <f>VLOOKUP(V110,produtos!$A$2:$E$49,2,0)</f>
        <v>Rack para TV 60 Polegadas</v>
      </c>
      <c r="X110" s="12">
        <f>VLOOKUP(V110,produtos!$A$2:$E$49,4,0)</f>
        <v>439</v>
      </c>
      <c r="Y110">
        <v>2</v>
      </c>
      <c r="Z110" s="12">
        <f t="shared" si="1"/>
        <v>878</v>
      </c>
      <c r="AA110" s="4">
        <v>45707</v>
      </c>
      <c r="AB110" s="3" t="s">
        <v>64</v>
      </c>
      <c r="AC110" s="3">
        <v>109</v>
      </c>
      <c r="AD110">
        <v>7072</v>
      </c>
      <c r="AE110" s="3" t="str">
        <f>VLOOKUP(AD110,'Formas de pagamentos'!$A$2:$B$7,2,0)</f>
        <v>Dinheiro</v>
      </c>
      <c r="AF110" s="3" t="s">
        <v>89</v>
      </c>
      <c r="AG110" s="3" t="s">
        <v>50</v>
      </c>
      <c r="AH110" s="3">
        <v>1090</v>
      </c>
      <c r="AI110" s="3">
        <v>1090</v>
      </c>
      <c r="AJ110" s="3" t="s">
        <v>262</v>
      </c>
      <c r="AK110" s="5" t="s">
        <v>118</v>
      </c>
    </row>
    <row r="111" spans="1:37" x14ac:dyDescent="0.25">
      <c r="A111" s="19">
        <v>110</v>
      </c>
      <c r="B111" s="20" t="s">
        <v>849</v>
      </c>
      <c r="C111" s="20" t="s">
        <v>71</v>
      </c>
      <c r="D111" s="20" t="s">
        <v>850</v>
      </c>
      <c r="E111" s="21" t="s">
        <v>851</v>
      </c>
      <c r="F111" s="17" t="str" cm="1">
        <f t="array" aca="1" ref="F111" ca="1">INDEX(estados_cidades_bairros!$B$2:$E$2701,RANDBETWEEN(1,COUNTA(estados_cidades_bairros!$E$2:$E$2701)),1)</f>
        <v>Espírito Santo</v>
      </c>
      <c r="G111" s="17" t="str">
        <f ca="1">VLOOKUP(F111,estados_cidades_bairros!$B$2:$E$2701,2,0)</f>
        <v>ES</v>
      </c>
      <c r="H111" s="17" t="str" cm="1">
        <f t="array" aca="1" ref="H111" ca="1">INDEX(estados_cidades_bairros!$C$2:$E$2701,SUM(MATCH(G111,estados_cidades_bairros!$C:$C,0)+RANDBETWEEN(1,100)),2)</f>
        <v>da Cunha Alegre</v>
      </c>
      <c r="I111" s="17" t="str" cm="1">
        <f t="array" aca="1" ref="I111" ca="1">INDEX(estados_cidades_bairros!$D$2:$E$2701,SUM(MATCH(H111,estados_cidades_bairros!$D$2:$D$2701,0)+RANDBETWEEN(1,5)),2)</f>
        <v>Trevo Julia Silveira</v>
      </c>
      <c r="J111" s="28"/>
      <c r="K111" s="20">
        <v>40</v>
      </c>
      <c r="L111" s="20" t="s">
        <v>853</v>
      </c>
      <c r="M111" s="17" t="str" cm="1">
        <f t="array" aca="1" ref="M111" ca="1">INDEX(estados_cidades_bairros!$B$2:$E$2701,RANDBETWEEN(1,COUNTA(estados_cidades_bairros!$E$2:$E$2701)),1)</f>
        <v>Roraima</v>
      </c>
      <c r="N111" s="17" t="str">
        <f ca="1">VLOOKUP(M111,estados_cidades_bairros!$B$2:$E$2701,2,0)</f>
        <v>RR</v>
      </c>
      <c r="O111" s="17" t="str" cm="1">
        <f t="array" aca="1" ref="O111" ca="1">INDEX(estados_cidades_bairros!$C$2:$E$2701,SUM(MATCH(N111,estados_cidades_bairros!$C:$C,0)+RANDBETWEEN(1,100)),2)</f>
        <v>Farias de da Cruz</v>
      </c>
      <c r="P111" s="17" t="str" cm="1">
        <f t="array" aca="1" ref="P111" ca="1">INDEX(estados_cidades_bairros!$D$2:$E$2701,SUM(MATCH(O111,estados_cidades_bairros!$D$2:$D$2701,0)+RANDBETWEEN(1,5)),2)</f>
        <v>Colônia de Lima</v>
      </c>
      <c r="Q111" s="38" t="s">
        <v>47</v>
      </c>
      <c r="R111" s="20">
        <v>5</v>
      </c>
      <c r="S111" s="6">
        <v>110</v>
      </c>
      <c r="T111" s="6">
        <v>110</v>
      </c>
      <c r="U111" s="6">
        <v>40</v>
      </c>
      <c r="V111">
        <v>5</v>
      </c>
      <c r="W111" s="3" t="str">
        <f>VLOOKUP(V111,produtos!$A$2:$E$49,2,0)</f>
        <v>Smartwatch Apple Watch Series 8</v>
      </c>
      <c r="X111" s="12">
        <f>VLOOKUP(V111,produtos!$A$2:$E$49,4,0)</f>
        <v>3223</v>
      </c>
      <c r="Y111">
        <v>5</v>
      </c>
      <c r="Z111" s="12">
        <f t="shared" si="1"/>
        <v>16115</v>
      </c>
      <c r="AA111" s="7">
        <v>45727</v>
      </c>
      <c r="AB111" s="6" t="s">
        <v>64</v>
      </c>
      <c r="AC111" s="6">
        <v>110</v>
      </c>
      <c r="AD111">
        <v>1969</v>
      </c>
      <c r="AE111" s="3" t="str">
        <f>VLOOKUP(AD111,'Formas de pagamentos'!$A$2:$B$7,2,0)</f>
        <v>Cartão Crédito</v>
      </c>
      <c r="AF111" s="6" t="s">
        <v>116</v>
      </c>
      <c r="AG111" s="6" t="s">
        <v>247</v>
      </c>
      <c r="AH111" s="6">
        <v>1100</v>
      </c>
      <c r="AI111" s="6">
        <v>1100</v>
      </c>
      <c r="AJ111" s="6" t="s">
        <v>117</v>
      </c>
      <c r="AK111" s="8" t="s">
        <v>212</v>
      </c>
    </row>
    <row r="112" spans="1:37" x14ac:dyDescent="0.25">
      <c r="A112" s="16">
        <v>111</v>
      </c>
      <c r="B112" s="17" t="s">
        <v>854</v>
      </c>
      <c r="C112" s="17" t="s">
        <v>76</v>
      </c>
      <c r="D112" s="17" t="s">
        <v>855</v>
      </c>
      <c r="E112" s="18" t="s">
        <v>856</v>
      </c>
      <c r="F112" s="17" t="str" cm="1">
        <f t="array" aca="1" ref="F112" ca="1">INDEX(estados_cidades_bairros!$B$2:$E$2701,RANDBETWEEN(1,COUNTA(estados_cidades_bairros!$E$2:$E$2701)),1)</f>
        <v>Goiás</v>
      </c>
      <c r="G112" s="17" t="str">
        <f ca="1">VLOOKUP(F112,estados_cidades_bairros!$B$2:$E$2701,2,0)</f>
        <v>GO</v>
      </c>
      <c r="H112" s="17" t="str" cm="1">
        <f t="array" aca="1" ref="H112" ca="1">INDEX(estados_cidades_bairros!$C$2:$E$2701,SUM(MATCH(G112,estados_cidades_bairros!$C:$C,0)+RANDBETWEEN(1,100)),2)</f>
        <v>Cardoso</v>
      </c>
      <c r="I112" s="17" t="str" cm="1">
        <f t="array" aca="1" ref="I112" ca="1">INDEX(estados_cidades_bairros!$D$2:$E$2701,SUM(MATCH(H112,estados_cidades_bairros!$D$2:$D$2701,0)+RANDBETWEEN(1,5)),2)</f>
        <v>Parque de Silveira</v>
      </c>
      <c r="J112" s="28"/>
      <c r="K112" s="17">
        <v>10</v>
      </c>
      <c r="L112" s="17" t="s">
        <v>858</v>
      </c>
      <c r="M112" s="17" t="str" cm="1">
        <f t="array" aca="1" ref="M112" ca="1">INDEX(estados_cidades_bairros!$B$2:$E$2701,RANDBETWEEN(1,COUNTA(estados_cidades_bairros!$E$2:$E$2701)),1)</f>
        <v>Rondônia</v>
      </c>
      <c r="N112" s="17" t="str">
        <f ca="1">VLOOKUP(M112,estados_cidades_bairros!$B$2:$E$2701,2,0)</f>
        <v>RO</v>
      </c>
      <c r="O112" s="17" t="str" cm="1">
        <f t="array" aca="1" ref="O112" ca="1">INDEX(estados_cidades_bairros!$C$2:$E$2701,SUM(MATCH(N112,estados_cidades_bairros!$C:$C,0)+RANDBETWEEN(1,100)),2)</f>
        <v>Rodrigues</v>
      </c>
      <c r="P112" s="17" t="str" cm="1">
        <f t="array" aca="1" ref="P112" ca="1">INDEX(estados_cidades_bairros!$D$2:$E$2701,SUM(MATCH(O112,estados_cidades_bairros!$D$2:$D$2701,0)+RANDBETWEEN(1,5)),2)</f>
        <v>Largo de Fogaça</v>
      </c>
      <c r="Q112" s="26" t="s">
        <v>47</v>
      </c>
      <c r="R112" s="17">
        <v>5</v>
      </c>
      <c r="S112" s="3">
        <v>111</v>
      </c>
      <c r="T112" s="3">
        <v>111</v>
      </c>
      <c r="U112" s="3">
        <v>10</v>
      </c>
      <c r="V112">
        <v>9</v>
      </c>
      <c r="W112" s="3" t="str">
        <f>VLOOKUP(V112,produtos!$A$2:$E$49,2,0)</f>
        <v>TV LG 55'' 4K OLED</v>
      </c>
      <c r="X112" s="12">
        <f>VLOOKUP(V112,produtos!$A$2:$E$49,4,0)</f>
        <v>4023</v>
      </c>
      <c r="Y112">
        <v>3</v>
      </c>
      <c r="Z112" s="12">
        <f t="shared" si="1"/>
        <v>12069</v>
      </c>
      <c r="AA112" s="4">
        <v>45699</v>
      </c>
      <c r="AB112" s="3" t="s">
        <v>88</v>
      </c>
      <c r="AC112" s="3">
        <v>111</v>
      </c>
      <c r="AD112">
        <v>6056</v>
      </c>
      <c r="AE112" s="3" t="str">
        <f>VLOOKUP(AD112,'Formas de pagamentos'!$A$2:$B$7,2,0)</f>
        <v>Cheque</v>
      </c>
      <c r="AF112" s="3" t="s">
        <v>89</v>
      </c>
      <c r="AG112" s="3" t="s">
        <v>50</v>
      </c>
      <c r="AH112" s="3"/>
      <c r="AI112" s="3"/>
      <c r="AJ112" s="3"/>
      <c r="AK112" s="5"/>
    </row>
    <row r="113" spans="1:37" x14ac:dyDescent="0.25">
      <c r="A113" s="19">
        <v>112</v>
      </c>
      <c r="B113" s="20" t="s">
        <v>861</v>
      </c>
      <c r="C113" s="20" t="s">
        <v>206</v>
      </c>
      <c r="D113" s="20" t="s">
        <v>862</v>
      </c>
      <c r="E113" s="21">
        <v>8102841968</v>
      </c>
      <c r="F113" s="17" t="str" cm="1">
        <f t="array" aca="1" ref="F113" ca="1">INDEX(estados_cidades_bairros!$B$2:$E$2701,RANDBETWEEN(1,COUNTA(estados_cidades_bairros!$E$2:$E$2701)),1)</f>
        <v>Piauí</v>
      </c>
      <c r="G113" s="17" t="str">
        <f ca="1">VLOOKUP(F113,estados_cidades_bairros!$B$2:$E$2701,2,0)</f>
        <v>PI</v>
      </c>
      <c r="H113" s="17" t="str" cm="1">
        <f t="array" aca="1" ref="H113" ca="1">INDEX(estados_cidades_bairros!$C$2:$E$2701,SUM(MATCH(G113,estados_cidades_bairros!$C:$C,0)+RANDBETWEEN(1,100)),2)</f>
        <v>Barros do Campo</v>
      </c>
      <c r="I113" s="17" t="str" cm="1">
        <f t="array" aca="1" ref="I113" ca="1">INDEX(estados_cidades_bairros!$D$2:$E$2701,SUM(MATCH(H113,estados_cidades_bairros!$D$2:$D$2701,0)+RANDBETWEEN(1,5)),2)</f>
        <v>Colônia Helena da Cruz</v>
      </c>
      <c r="J113" s="28"/>
      <c r="K113" s="20">
        <v>12</v>
      </c>
      <c r="L113" s="20" t="s">
        <v>864</v>
      </c>
      <c r="M113" s="17" t="str" cm="1">
        <f t="array" aca="1" ref="M113" ca="1">INDEX(estados_cidades_bairros!$B$2:$E$2701,RANDBETWEEN(1,COUNTA(estados_cidades_bairros!$E$2:$E$2701)),1)</f>
        <v>Roraima</v>
      </c>
      <c r="N113" s="17" t="str">
        <f ca="1">VLOOKUP(M113,estados_cidades_bairros!$B$2:$E$2701,2,0)</f>
        <v>RR</v>
      </c>
      <c r="O113" s="17" t="str" cm="1">
        <f t="array" aca="1" ref="O113" ca="1">INDEX(estados_cidades_bairros!$C$2:$E$2701,SUM(MATCH(N113,estados_cidades_bairros!$C:$C,0)+RANDBETWEEN(1,100)),2)</f>
        <v>Novaes de Oliveira</v>
      </c>
      <c r="P113" s="17" t="str" cm="1">
        <f t="array" aca="1" ref="P113" ca="1">INDEX(estados_cidades_bairros!$D$2:$E$2701,SUM(MATCH(O113,estados_cidades_bairros!$D$2:$D$2701,0)+RANDBETWEEN(1,5)),2)</f>
        <v>Vereda de Melo</v>
      </c>
      <c r="Q113" s="38" t="s">
        <v>41</v>
      </c>
      <c r="R113" s="20">
        <v>3</v>
      </c>
      <c r="S113" s="6">
        <v>112</v>
      </c>
      <c r="T113" s="6">
        <v>112</v>
      </c>
      <c r="U113" s="6">
        <v>12</v>
      </c>
      <c r="V113">
        <v>43</v>
      </c>
      <c r="W113" s="3" t="str">
        <f>VLOOKUP(V113,produtos!$A$2:$E$49,2,0)</f>
        <v>HD Externo 1TB Seagate</v>
      </c>
      <c r="X113" s="12">
        <f>VLOOKUP(V113,produtos!$A$2:$E$49,4,0)</f>
        <v>391</v>
      </c>
      <c r="Y113">
        <v>5</v>
      </c>
      <c r="Z113" s="12">
        <f t="shared" si="1"/>
        <v>1955</v>
      </c>
      <c r="AA113" s="7">
        <v>45663</v>
      </c>
      <c r="AB113" s="6" t="s">
        <v>64</v>
      </c>
      <c r="AC113" s="6">
        <v>112</v>
      </c>
      <c r="AD113">
        <v>2951</v>
      </c>
      <c r="AE113" s="3" t="str">
        <f>VLOOKUP(AD113,'Formas de pagamentos'!$A$2:$B$7,2,0)</f>
        <v>Pix</v>
      </c>
      <c r="AF113" s="6" t="s">
        <v>48</v>
      </c>
      <c r="AG113" s="6" t="s">
        <v>50</v>
      </c>
      <c r="AH113" s="6">
        <v>1120</v>
      </c>
      <c r="AI113" s="6">
        <v>1120</v>
      </c>
      <c r="AJ113" s="6" t="s">
        <v>262</v>
      </c>
      <c r="AK113" s="8" t="s">
        <v>212</v>
      </c>
    </row>
    <row r="114" spans="1:37" x14ac:dyDescent="0.25">
      <c r="A114" s="16">
        <v>113</v>
      </c>
      <c r="B114" s="17" t="s">
        <v>546</v>
      </c>
      <c r="C114" s="17" t="s">
        <v>91</v>
      </c>
      <c r="D114" s="17" t="s">
        <v>866</v>
      </c>
      <c r="E114" s="18" t="s">
        <v>867</v>
      </c>
      <c r="F114" s="17" t="str" cm="1">
        <f t="array" aca="1" ref="F114" ca="1">INDEX(estados_cidades_bairros!$B$2:$E$2701,RANDBETWEEN(1,COUNTA(estados_cidades_bairros!$E$2:$E$2701)),1)</f>
        <v>Paraná</v>
      </c>
      <c r="G114" s="17" t="str">
        <f ca="1">VLOOKUP(F114,estados_cidades_bairros!$B$2:$E$2701,2,0)</f>
        <v>PR</v>
      </c>
      <c r="H114" s="17" t="str" cm="1">
        <f t="array" aca="1" ref="H114" ca="1">INDEX(estados_cidades_bairros!$C$2:$E$2701,SUM(MATCH(G114,estados_cidades_bairros!$C:$C,0)+RANDBETWEEN(1,100)),2)</f>
        <v>da Mata</v>
      </c>
      <c r="I114" s="17" t="str" cm="1">
        <f t="array" aca="1" ref="I114" ca="1">INDEX(estados_cidades_bairros!$D$2:$E$2701,SUM(MATCH(H114,estados_cidades_bairros!$D$2:$D$2701,0)+RANDBETWEEN(1,5)),2)</f>
        <v>Feira Gomes</v>
      </c>
      <c r="J114" s="28"/>
      <c r="K114" s="17">
        <v>12</v>
      </c>
      <c r="L114" s="17" t="s">
        <v>869</v>
      </c>
      <c r="M114" s="17" t="str" cm="1">
        <f t="array" aca="1" ref="M114" ca="1">INDEX(estados_cidades_bairros!$B$2:$E$2701,RANDBETWEEN(1,COUNTA(estados_cidades_bairros!$E$2:$E$2701)),1)</f>
        <v>São Paulo</v>
      </c>
      <c r="N114" s="17" t="str">
        <f ca="1">VLOOKUP(M114,estados_cidades_bairros!$B$2:$E$2701,2,0)</f>
        <v>SP</v>
      </c>
      <c r="O114" s="17" t="str" cm="1">
        <f t="array" aca="1" ref="O114" ca="1">INDEX(estados_cidades_bairros!$C$2:$E$2701,SUM(MATCH(N114,estados_cidades_bairros!$C:$C,0)+RANDBETWEEN(1,100)),2)</f>
        <v>da Mota</v>
      </c>
      <c r="P114" s="17" t="str" cm="1">
        <f t="array" aca="1" ref="P114" ca="1">INDEX(estados_cidades_bairros!$D$2:$E$2701,SUM(MATCH(O114,estados_cidades_bairros!$D$2:$D$2701,0)+RANDBETWEEN(1,5)),2)</f>
        <v>Quadra de Jesus</v>
      </c>
      <c r="Q114" s="26" t="s">
        <v>41</v>
      </c>
      <c r="R114" s="17">
        <v>5</v>
      </c>
      <c r="S114" s="3">
        <v>113</v>
      </c>
      <c r="T114" s="3">
        <v>113</v>
      </c>
      <c r="U114" s="3">
        <v>12</v>
      </c>
      <c r="V114">
        <v>37</v>
      </c>
      <c r="W114" s="3" t="str">
        <f>VLOOKUP(V114,produtos!$A$2:$E$49,2,0)</f>
        <v>Notebook Lenovo Ideapad Ryzen 5</v>
      </c>
      <c r="X114" s="12">
        <f>VLOOKUP(V114,produtos!$A$2:$E$49,4,0)</f>
        <v>1283</v>
      </c>
      <c r="Y114">
        <v>2</v>
      </c>
      <c r="Z114" s="12">
        <f t="shared" si="1"/>
        <v>2566</v>
      </c>
      <c r="AA114" s="4">
        <v>45665</v>
      </c>
      <c r="AB114" s="3" t="s">
        <v>64</v>
      </c>
      <c r="AC114" s="3">
        <v>113</v>
      </c>
      <c r="AD114">
        <v>2471</v>
      </c>
      <c r="AE114" s="3" t="str">
        <f>VLOOKUP(AD114,'Formas de pagamentos'!$A$2:$B$7,2,0)</f>
        <v>Boleto</v>
      </c>
      <c r="AF114" s="3" t="s">
        <v>116</v>
      </c>
      <c r="AG114" s="3" t="s">
        <v>50</v>
      </c>
      <c r="AH114" s="3"/>
      <c r="AI114" s="3"/>
      <c r="AJ114" s="3"/>
      <c r="AK114" s="5"/>
    </row>
    <row r="115" spans="1:37" x14ac:dyDescent="0.25">
      <c r="A115" s="19">
        <v>114</v>
      </c>
      <c r="B115" s="20" t="s">
        <v>796</v>
      </c>
      <c r="C115" s="20" t="s">
        <v>189</v>
      </c>
      <c r="D115" s="20" t="s">
        <v>871</v>
      </c>
      <c r="E115" s="21">
        <v>5118626127</v>
      </c>
      <c r="F115" s="17" t="str" cm="1">
        <f t="array" aca="1" ref="F115" ca="1">INDEX(estados_cidades_bairros!$B$2:$E$2701,RANDBETWEEN(1,COUNTA(estados_cidades_bairros!$E$2:$E$2701)),1)</f>
        <v>São Paulo</v>
      </c>
      <c r="G115" s="17" t="str">
        <f ca="1">VLOOKUP(F115,estados_cidades_bairros!$B$2:$E$2701,2,0)</f>
        <v>SP</v>
      </c>
      <c r="H115" s="17" t="str" cm="1">
        <f t="array" aca="1" ref="H115" ca="1">INDEX(estados_cidades_bairros!$C$2:$E$2701,SUM(MATCH(G115,estados_cidades_bairros!$C:$C,0)+RANDBETWEEN(1,100)),2)</f>
        <v>Rodrigues da Praia</v>
      </c>
      <c r="I115" s="17" t="str" cm="1">
        <f t="array" aca="1" ref="I115" ca="1">INDEX(estados_cidades_bairros!$D$2:$E$2701,SUM(MATCH(H115,estados_cidades_bairros!$D$2:$D$2701,0)+RANDBETWEEN(1,5)),2)</f>
        <v>Sítio de Teixeira</v>
      </c>
      <c r="J115" s="28"/>
      <c r="K115" s="20">
        <v>19</v>
      </c>
      <c r="L115" s="20" t="s">
        <v>873</v>
      </c>
      <c r="M115" s="17" t="str" cm="1">
        <f t="array" aca="1" ref="M115" ca="1">INDEX(estados_cidades_bairros!$B$2:$E$2701,RANDBETWEEN(1,COUNTA(estados_cidades_bairros!$E$2:$E$2701)),1)</f>
        <v>Ceará</v>
      </c>
      <c r="N115" s="17" t="str">
        <f ca="1">VLOOKUP(M115,estados_cidades_bairros!$B$2:$E$2701,2,0)</f>
        <v>CE</v>
      </c>
      <c r="O115" s="17" t="str" cm="1">
        <f t="array" aca="1" ref="O115" ca="1">INDEX(estados_cidades_bairros!$C$2:$E$2701,SUM(MATCH(N115,estados_cidades_bairros!$C:$C,0)+RANDBETWEEN(1,100)),2)</f>
        <v>Fogaça Grande</v>
      </c>
      <c r="P115" s="17" t="str" cm="1">
        <f t="array" aca="1" ref="P115" ca="1">INDEX(estados_cidades_bairros!$D$2:$E$2701,SUM(MATCH(O115,estados_cidades_bairros!$D$2:$D$2701,0)+RANDBETWEEN(1,5)),2)</f>
        <v>Condomínio da Cunha</v>
      </c>
      <c r="Q115" s="38" t="s">
        <v>47</v>
      </c>
      <c r="R115" s="20">
        <v>4</v>
      </c>
      <c r="S115" s="6">
        <v>114</v>
      </c>
      <c r="T115" s="6">
        <v>114</v>
      </c>
      <c r="U115" s="6">
        <v>19</v>
      </c>
      <c r="V115">
        <v>32</v>
      </c>
      <c r="W115" s="3" t="str">
        <f>VLOOKUP(V115,produtos!$A$2:$E$49,2,0)</f>
        <v>Rack para TV 60 Polegadas</v>
      </c>
      <c r="X115" s="12">
        <f>VLOOKUP(V115,produtos!$A$2:$E$49,4,0)</f>
        <v>439</v>
      </c>
      <c r="Y115">
        <v>1</v>
      </c>
      <c r="Z115" s="12">
        <f t="shared" si="1"/>
        <v>439</v>
      </c>
      <c r="AA115" s="7">
        <v>45693</v>
      </c>
      <c r="AB115" s="6" t="s">
        <v>64</v>
      </c>
      <c r="AC115" s="6">
        <v>114</v>
      </c>
      <c r="AD115">
        <v>6056</v>
      </c>
      <c r="AE115" s="3" t="str">
        <f>VLOOKUP(AD115,'Formas de pagamentos'!$A$2:$B$7,2,0)</f>
        <v>Cheque</v>
      </c>
      <c r="AF115" s="6" t="s">
        <v>48</v>
      </c>
      <c r="AG115" s="6" t="s">
        <v>50</v>
      </c>
      <c r="AH115" s="6"/>
      <c r="AI115" s="6"/>
      <c r="AJ115" s="6"/>
      <c r="AK115" s="8"/>
    </row>
    <row r="116" spans="1:37" x14ac:dyDescent="0.25">
      <c r="A116" s="16">
        <v>115</v>
      </c>
      <c r="B116" s="17" t="s">
        <v>875</v>
      </c>
      <c r="C116" s="17" t="s">
        <v>80</v>
      </c>
      <c r="D116" s="17" t="s">
        <v>876</v>
      </c>
      <c r="E116" s="18" t="s">
        <v>877</v>
      </c>
      <c r="F116" s="17" t="str" cm="1">
        <f t="array" aca="1" ref="F116" ca="1">INDEX(estados_cidades_bairros!$B$2:$E$2701,RANDBETWEEN(1,COUNTA(estados_cidades_bairros!$E$2:$E$2701)),1)</f>
        <v>Goiás</v>
      </c>
      <c r="G116" s="17" t="str">
        <f ca="1">VLOOKUP(F116,estados_cidades_bairros!$B$2:$E$2701,2,0)</f>
        <v>GO</v>
      </c>
      <c r="H116" s="17" t="str" cm="1">
        <f t="array" aca="1" ref="H116" ca="1">INDEX(estados_cidades_bairros!$C$2:$E$2701,SUM(MATCH(G116,estados_cidades_bairros!$C:$C,0)+RANDBETWEEN(1,100)),2)</f>
        <v>Caldeira Alegre</v>
      </c>
      <c r="I116" s="17" t="str" cm="1">
        <f t="array" aca="1" ref="I116" ca="1">INDEX(estados_cidades_bairros!$D$2:$E$2701,SUM(MATCH(H116,estados_cidades_bairros!$D$2:$D$2701,0)+RANDBETWEEN(1,5)),2)</f>
        <v>Ladeira de Cardoso</v>
      </c>
      <c r="J116" s="28"/>
      <c r="K116" s="17">
        <v>14</v>
      </c>
      <c r="L116" s="17" t="s">
        <v>878</v>
      </c>
      <c r="M116" s="17" t="str" cm="1">
        <f t="array" aca="1" ref="M116" ca="1">INDEX(estados_cidades_bairros!$B$2:$E$2701,RANDBETWEEN(1,COUNTA(estados_cidades_bairros!$E$2:$E$2701)),1)</f>
        <v>Rio Grande do Sul</v>
      </c>
      <c r="N116" s="17" t="str">
        <f ca="1">VLOOKUP(M116,estados_cidades_bairros!$B$2:$E$2701,2,0)</f>
        <v>RS</v>
      </c>
      <c r="O116" s="17" t="str" cm="1">
        <f t="array" aca="1" ref="O116" ca="1">INDEX(estados_cidades_bairros!$C$2:$E$2701,SUM(MATCH(N116,estados_cidades_bairros!$C:$C,0)+RANDBETWEEN(1,100)),2)</f>
        <v>Rocha Verde</v>
      </c>
      <c r="P116" s="17" t="str" cm="1">
        <f t="array" aca="1" ref="P116" ca="1">INDEX(estados_cidades_bairros!$D$2:$E$2701,SUM(MATCH(O116,estados_cidades_bairros!$D$2:$D$2701,0)+RANDBETWEEN(1,5)),2)</f>
        <v>Sítio de Azevedo</v>
      </c>
      <c r="Q116" s="26" t="s">
        <v>78</v>
      </c>
      <c r="R116" s="17">
        <v>4</v>
      </c>
      <c r="S116" s="3">
        <v>115</v>
      </c>
      <c r="T116" s="3">
        <v>115</v>
      </c>
      <c r="U116" s="3">
        <v>14</v>
      </c>
      <c r="V116">
        <v>26</v>
      </c>
      <c r="W116" s="3" t="str">
        <f>VLOOKUP(V116,produtos!$A$2:$E$49,2,0)</f>
        <v>Ar-condicionado Split LG 9000 BTUs</v>
      </c>
      <c r="X116" s="12">
        <f>VLOOKUP(V116,produtos!$A$2:$E$49,4,0)</f>
        <v>4313</v>
      </c>
      <c r="Y116">
        <v>2</v>
      </c>
      <c r="Z116" s="12">
        <f t="shared" si="1"/>
        <v>8626</v>
      </c>
      <c r="AA116" s="4">
        <v>45720</v>
      </c>
      <c r="AB116" s="3" t="s">
        <v>115</v>
      </c>
      <c r="AC116" s="3">
        <v>115</v>
      </c>
      <c r="AD116">
        <v>6056</v>
      </c>
      <c r="AE116" s="3" t="str">
        <f>VLOOKUP(AD116,'Formas de pagamentos'!$A$2:$B$7,2,0)</f>
        <v>Cheque</v>
      </c>
      <c r="AF116" s="3" t="s">
        <v>116</v>
      </c>
      <c r="AG116" s="3" t="s">
        <v>50</v>
      </c>
      <c r="AH116" s="3">
        <v>1150</v>
      </c>
      <c r="AI116" s="3">
        <v>1150</v>
      </c>
      <c r="AJ116" s="3" t="s">
        <v>211</v>
      </c>
      <c r="AK116" s="5" t="s">
        <v>212</v>
      </c>
    </row>
    <row r="117" spans="1:37" x14ac:dyDescent="0.25">
      <c r="A117" s="19">
        <v>116</v>
      </c>
      <c r="B117" s="20" t="s">
        <v>881</v>
      </c>
      <c r="C117" s="20" t="s">
        <v>617</v>
      </c>
      <c r="D117" s="20" t="s">
        <v>882</v>
      </c>
      <c r="E117" s="21" t="s">
        <v>883</v>
      </c>
      <c r="F117" s="17" t="str" cm="1">
        <f t="array" aca="1" ref="F117" ca="1">INDEX(estados_cidades_bairros!$B$2:$E$2701,RANDBETWEEN(1,COUNTA(estados_cidades_bairros!$E$2:$E$2701)),1)</f>
        <v>Mato Grosso do Sul</v>
      </c>
      <c r="G117" s="17" t="str">
        <f ca="1">VLOOKUP(F117,estados_cidades_bairros!$B$2:$E$2701,2,0)</f>
        <v>MS</v>
      </c>
      <c r="H117" s="17" t="str" cm="1">
        <f t="array" aca="1" ref="H117" ca="1">INDEX(estados_cidades_bairros!$C$2:$E$2701,SUM(MATCH(G117,estados_cidades_bairros!$C:$C,0)+RANDBETWEEN(1,100)),2)</f>
        <v>Moura de Goiás</v>
      </c>
      <c r="I117" s="17" t="str" cm="1">
        <f t="array" aca="1" ref="I117" ca="1">INDEX(estados_cidades_bairros!$D$2:$E$2701,SUM(MATCH(H117,estados_cidades_bairros!$D$2:$D$2701,0)+RANDBETWEEN(1,5)),2)</f>
        <v>Travessa de da Cunha</v>
      </c>
      <c r="J117" s="28"/>
      <c r="K117" s="20">
        <v>1</v>
      </c>
      <c r="L117" s="20" t="s">
        <v>884</v>
      </c>
      <c r="M117" s="17" t="str" cm="1">
        <f t="array" aca="1" ref="M117" ca="1">INDEX(estados_cidades_bairros!$B$2:$E$2701,RANDBETWEEN(1,COUNTA(estados_cidades_bairros!$E$2:$E$2701)),1)</f>
        <v>Rio Grande do Sul</v>
      </c>
      <c r="N117" s="17" t="str">
        <f ca="1">VLOOKUP(M117,estados_cidades_bairros!$B$2:$E$2701,2,0)</f>
        <v>RS</v>
      </c>
      <c r="O117" s="17" t="str" cm="1">
        <f t="array" aca="1" ref="O117" ca="1">INDEX(estados_cidades_bairros!$C$2:$E$2701,SUM(MATCH(N117,estados_cidades_bairros!$C:$C,0)+RANDBETWEEN(1,100)),2)</f>
        <v>Correia do Norte</v>
      </c>
      <c r="P117" s="17" t="str" cm="1">
        <f t="array" aca="1" ref="P117" ca="1">INDEX(estados_cidades_bairros!$D$2:$E$2701,SUM(MATCH(O117,estados_cidades_bairros!$D$2:$D$2701,0)+RANDBETWEEN(1,5)),2)</f>
        <v>Alameda Augusto Pereira</v>
      </c>
      <c r="Q117" s="38" t="s">
        <v>41</v>
      </c>
      <c r="R117" s="20">
        <v>1</v>
      </c>
      <c r="S117" s="6">
        <v>116</v>
      </c>
      <c r="T117" s="6">
        <v>116</v>
      </c>
      <c r="U117" s="6">
        <v>1</v>
      </c>
      <c r="V117">
        <v>43</v>
      </c>
      <c r="W117" s="3" t="str">
        <f>VLOOKUP(V117,produtos!$A$2:$E$49,2,0)</f>
        <v>HD Externo 1TB Seagate</v>
      </c>
      <c r="X117" s="12">
        <f>VLOOKUP(V117,produtos!$A$2:$E$49,4,0)</f>
        <v>391</v>
      </c>
      <c r="Y117">
        <v>5</v>
      </c>
      <c r="Z117" s="12">
        <f t="shared" si="1"/>
        <v>1955</v>
      </c>
      <c r="AA117" s="7">
        <v>45693</v>
      </c>
      <c r="AB117" s="6" t="s">
        <v>64</v>
      </c>
      <c r="AC117" s="6">
        <v>116</v>
      </c>
      <c r="AD117">
        <v>7072</v>
      </c>
      <c r="AE117" s="3" t="str">
        <f>VLOOKUP(AD117,'Formas de pagamentos'!$A$2:$B$7,2,0)</f>
        <v>Dinheiro</v>
      </c>
      <c r="AF117" s="6" t="s">
        <v>89</v>
      </c>
      <c r="AG117" s="6" t="s">
        <v>50</v>
      </c>
      <c r="AH117" s="6">
        <v>1160</v>
      </c>
      <c r="AI117" s="6">
        <v>1160</v>
      </c>
      <c r="AJ117" s="6" t="s">
        <v>117</v>
      </c>
      <c r="AK117" s="8" t="s">
        <v>132</v>
      </c>
    </row>
    <row r="118" spans="1:37" x14ac:dyDescent="0.25">
      <c r="A118" s="16">
        <v>117</v>
      </c>
      <c r="B118" s="17" t="s">
        <v>510</v>
      </c>
      <c r="C118" s="17" t="s">
        <v>766</v>
      </c>
      <c r="D118" s="17" t="s">
        <v>886</v>
      </c>
      <c r="E118" s="18" t="s">
        <v>887</v>
      </c>
      <c r="F118" s="17" t="str" cm="1">
        <f t="array" aca="1" ref="F118" ca="1">INDEX(estados_cidades_bairros!$B$2:$E$2701,RANDBETWEEN(1,COUNTA(estados_cidades_bairros!$E$2:$E$2701)),1)</f>
        <v>Rondônia</v>
      </c>
      <c r="G118" s="17" t="str">
        <f ca="1">VLOOKUP(F118,estados_cidades_bairros!$B$2:$E$2701,2,0)</f>
        <v>RO</v>
      </c>
      <c r="H118" s="17" t="str" cm="1">
        <f t="array" aca="1" ref="H118" ca="1">INDEX(estados_cidades_bairros!$C$2:$E$2701,SUM(MATCH(G118,estados_cidades_bairros!$C:$C,0)+RANDBETWEEN(1,100)),2)</f>
        <v>Cardoso Paulista</v>
      </c>
      <c r="I118" s="17" t="str" cm="1">
        <f t="array" aca="1" ref="I118" ca="1">INDEX(estados_cidades_bairros!$D$2:$E$2701,SUM(MATCH(H118,estados_cidades_bairros!$D$2:$D$2701,0)+RANDBETWEEN(1,5)),2)</f>
        <v>Travessa de Martins</v>
      </c>
      <c r="J118" s="28"/>
      <c r="K118" s="17">
        <v>49</v>
      </c>
      <c r="L118" s="17" t="s">
        <v>890</v>
      </c>
      <c r="M118" s="17" t="str" cm="1">
        <f t="array" aca="1" ref="M118" ca="1">INDEX(estados_cidades_bairros!$B$2:$E$2701,RANDBETWEEN(1,COUNTA(estados_cidades_bairros!$E$2:$E$2701)),1)</f>
        <v>Amapá</v>
      </c>
      <c r="N118" s="17" t="str">
        <f ca="1">VLOOKUP(M118,estados_cidades_bairros!$B$2:$E$2701,2,0)</f>
        <v>AP</v>
      </c>
      <c r="O118" s="17" t="str" cm="1">
        <f t="array" aca="1" ref="O118" ca="1">INDEX(estados_cidades_bairros!$C$2:$E$2701,SUM(MATCH(N118,estados_cidades_bairros!$C:$C,0)+RANDBETWEEN(1,100)),2)</f>
        <v>da Mota</v>
      </c>
      <c r="P118" s="17" t="str" cm="1">
        <f t="array" aca="1" ref="P118" ca="1">INDEX(estados_cidades_bairros!$D$2:$E$2701,SUM(MATCH(O118,estados_cidades_bairros!$D$2:$D$2701,0)+RANDBETWEEN(1,5)),2)</f>
        <v>Vale Silveira</v>
      </c>
      <c r="Q118" s="26" t="s">
        <v>78</v>
      </c>
      <c r="R118" s="17">
        <v>3</v>
      </c>
      <c r="S118" s="3">
        <v>117</v>
      </c>
      <c r="T118" s="3">
        <v>117</v>
      </c>
      <c r="U118" s="3">
        <v>49</v>
      </c>
      <c r="V118">
        <v>28</v>
      </c>
      <c r="W118" s="3" t="str">
        <f>VLOOKUP(V118,produtos!$A$2:$E$49,2,0)</f>
        <v>Sofá Retrátil 3 Lugares</v>
      </c>
      <c r="X118" s="12">
        <f>VLOOKUP(V118,produtos!$A$2:$E$49,4,0)</f>
        <v>2909</v>
      </c>
      <c r="Y118">
        <v>4</v>
      </c>
      <c r="Z118" s="12">
        <f t="shared" si="1"/>
        <v>11636</v>
      </c>
      <c r="AA118" s="4">
        <v>45707</v>
      </c>
      <c r="AB118" s="3" t="s">
        <v>88</v>
      </c>
      <c r="AC118" s="3">
        <v>117</v>
      </c>
      <c r="AD118">
        <v>6056</v>
      </c>
      <c r="AE118" s="3" t="str">
        <f>VLOOKUP(AD118,'Formas de pagamentos'!$A$2:$B$7,2,0)</f>
        <v>Cheque</v>
      </c>
      <c r="AF118" s="3" t="s">
        <v>116</v>
      </c>
      <c r="AG118" s="3" t="s">
        <v>50</v>
      </c>
      <c r="AH118" s="3"/>
      <c r="AI118" s="3"/>
      <c r="AJ118" s="3"/>
      <c r="AK118" s="5"/>
    </row>
    <row r="119" spans="1:37" x14ac:dyDescent="0.25">
      <c r="A119" s="19">
        <v>118</v>
      </c>
      <c r="B119" s="20" t="s">
        <v>892</v>
      </c>
      <c r="C119" s="20" t="s">
        <v>617</v>
      </c>
      <c r="D119" s="20" t="s">
        <v>893</v>
      </c>
      <c r="E119" s="21" t="s">
        <v>894</v>
      </c>
      <c r="F119" s="17" t="str" cm="1">
        <f t="array" aca="1" ref="F119" ca="1">INDEX(estados_cidades_bairros!$B$2:$E$2701,RANDBETWEEN(1,COUNTA(estados_cidades_bairros!$E$2:$E$2701)),1)</f>
        <v>Alagoas</v>
      </c>
      <c r="G119" s="17" t="str">
        <f ca="1">VLOOKUP(F119,estados_cidades_bairros!$B$2:$E$2701,2,0)</f>
        <v>AL</v>
      </c>
      <c r="H119" s="17" t="str" cm="1">
        <f t="array" aca="1" ref="H119" ca="1">INDEX(estados_cidades_bairros!$C$2:$E$2701,SUM(MATCH(G119,estados_cidades_bairros!$C:$C,0)+RANDBETWEEN(1,100)),2)</f>
        <v>Pinto</v>
      </c>
      <c r="I119" s="17" t="str" cm="1">
        <f t="array" aca="1" ref="I119" ca="1">INDEX(estados_cidades_bairros!$D$2:$E$2701,SUM(MATCH(H119,estados_cidades_bairros!$D$2:$D$2701,0)+RANDBETWEEN(1,5)),2)</f>
        <v>Parque Nunes</v>
      </c>
      <c r="J119" s="28"/>
      <c r="K119" s="20">
        <v>11</v>
      </c>
      <c r="L119" s="20" t="s">
        <v>897</v>
      </c>
      <c r="M119" s="17" t="str" cm="1">
        <f t="array" aca="1" ref="M119" ca="1">INDEX(estados_cidades_bairros!$B$2:$E$2701,RANDBETWEEN(1,COUNTA(estados_cidades_bairros!$E$2:$E$2701)),1)</f>
        <v>Rondônia</v>
      </c>
      <c r="N119" s="17" t="str">
        <f ca="1">VLOOKUP(M119,estados_cidades_bairros!$B$2:$E$2701,2,0)</f>
        <v>RO</v>
      </c>
      <c r="O119" s="17" t="str" cm="1">
        <f t="array" aca="1" ref="O119" ca="1">INDEX(estados_cidades_bairros!$C$2:$E$2701,SUM(MATCH(N119,estados_cidades_bairros!$C:$C,0)+RANDBETWEEN(1,100)),2)</f>
        <v>Cardoso Paulista</v>
      </c>
      <c r="P119" s="17" t="str" cm="1">
        <f t="array" aca="1" ref="P119" ca="1">INDEX(estados_cidades_bairros!$D$2:$E$2701,SUM(MATCH(O119,estados_cidades_bairros!$D$2:$D$2701,0)+RANDBETWEEN(1,5)),2)</f>
        <v>Travessa de Martins</v>
      </c>
      <c r="Q119" s="38" t="s">
        <v>41</v>
      </c>
      <c r="R119" s="20">
        <v>5</v>
      </c>
      <c r="S119" s="6">
        <v>118</v>
      </c>
      <c r="T119" s="6">
        <v>118</v>
      </c>
      <c r="U119" s="6">
        <v>11</v>
      </c>
      <c r="V119">
        <v>40</v>
      </c>
      <c r="W119" s="3" t="str">
        <f>VLOOKUP(V119,produtos!$A$2:$E$49,2,0)</f>
        <v>Mouse Gamer Logitech G502</v>
      </c>
      <c r="X119" s="12">
        <f>VLOOKUP(V119,produtos!$A$2:$E$49,4,0)</f>
        <v>3359</v>
      </c>
      <c r="Y119">
        <v>1</v>
      </c>
      <c r="Z119" s="12">
        <f t="shared" si="1"/>
        <v>3359</v>
      </c>
      <c r="AA119" s="7">
        <v>45660</v>
      </c>
      <c r="AB119" s="6" t="s">
        <v>115</v>
      </c>
      <c r="AC119" s="6">
        <v>118</v>
      </c>
      <c r="AD119">
        <v>6056</v>
      </c>
      <c r="AE119" s="3" t="str">
        <f>VLOOKUP(AD119,'Formas de pagamentos'!$A$2:$B$7,2,0)</f>
        <v>Cheque</v>
      </c>
      <c r="AF119" s="6" t="s">
        <v>116</v>
      </c>
      <c r="AG119" s="6" t="s">
        <v>50</v>
      </c>
      <c r="AH119" s="6">
        <v>1180</v>
      </c>
      <c r="AI119" s="6">
        <v>1180</v>
      </c>
      <c r="AJ119" s="6" t="s">
        <v>117</v>
      </c>
      <c r="AK119" s="8" t="s">
        <v>132</v>
      </c>
    </row>
    <row r="120" spans="1:37" x14ac:dyDescent="0.25">
      <c r="A120" s="16">
        <v>119</v>
      </c>
      <c r="B120" s="17" t="s">
        <v>900</v>
      </c>
      <c r="C120" s="17" t="s">
        <v>254</v>
      </c>
      <c r="D120" s="17" t="s">
        <v>901</v>
      </c>
      <c r="E120" s="18">
        <v>8405163260</v>
      </c>
      <c r="F120" s="17" t="str" cm="1">
        <f t="array" aca="1" ref="F120" ca="1">INDEX(estados_cidades_bairros!$B$2:$E$2701,RANDBETWEEN(1,COUNTA(estados_cidades_bairros!$E$2:$E$2701)),1)</f>
        <v>Rio Grande do Norte</v>
      </c>
      <c r="G120" s="17" t="str">
        <f ca="1">VLOOKUP(F120,estados_cidades_bairros!$B$2:$E$2701,2,0)</f>
        <v>RN</v>
      </c>
      <c r="H120" s="17" t="str" cm="1">
        <f t="array" aca="1" ref="H120" ca="1">INDEX(estados_cidades_bairros!$C$2:$E$2701,SUM(MATCH(G120,estados_cidades_bairros!$C:$C,0)+RANDBETWEEN(1,100)),2)</f>
        <v>Cunha</v>
      </c>
      <c r="I120" s="17" t="str" cm="1">
        <f t="array" aca="1" ref="I120" ca="1">INDEX(estados_cidades_bairros!$D$2:$E$2701,SUM(MATCH(H120,estados_cidades_bairros!$D$2:$D$2701,0)+RANDBETWEEN(1,5)),2)</f>
        <v>Condomínio João Gabriel Peixoto</v>
      </c>
      <c r="J120" s="28"/>
      <c r="K120" s="17">
        <v>33</v>
      </c>
      <c r="L120" s="17" t="s">
        <v>903</v>
      </c>
      <c r="M120" s="17" t="str" cm="1">
        <f t="array" aca="1" ref="M120" ca="1">INDEX(estados_cidades_bairros!$B$2:$E$2701,RANDBETWEEN(1,COUNTA(estados_cidades_bairros!$E$2:$E$2701)),1)</f>
        <v>Espírito Santo</v>
      </c>
      <c r="N120" s="17" t="str">
        <f ca="1">VLOOKUP(M120,estados_cidades_bairros!$B$2:$E$2701,2,0)</f>
        <v>ES</v>
      </c>
      <c r="O120" s="17" t="str" cm="1">
        <f t="array" aca="1" ref="O120" ca="1">INDEX(estados_cidades_bairros!$C$2:$E$2701,SUM(MATCH(N120,estados_cidades_bairros!$C:$C,0)+RANDBETWEEN(1,100)),2)</f>
        <v>Rodrigues</v>
      </c>
      <c r="P120" s="17" t="str" cm="1">
        <f t="array" aca="1" ref="P120" ca="1">INDEX(estados_cidades_bairros!$D$2:$E$2701,SUM(MATCH(O120,estados_cidades_bairros!$D$2:$D$2701,0)+RANDBETWEEN(1,5)),2)</f>
        <v>Setor Julia Teixeira</v>
      </c>
      <c r="Q120" s="26" t="s">
        <v>47</v>
      </c>
      <c r="R120" s="17">
        <v>4</v>
      </c>
      <c r="S120" s="3">
        <v>119</v>
      </c>
      <c r="T120" s="3">
        <v>119</v>
      </c>
      <c r="U120" s="3">
        <v>33</v>
      </c>
      <c r="V120">
        <v>11</v>
      </c>
      <c r="W120" s="3" t="str">
        <f>VLOOKUP(V120,produtos!$A$2:$E$49,2,0)</f>
        <v>Câmera GoPro Hero 11</v>
      </c>
      <c r="X120" s="12">
        <f>VLOOKUP(V120,produtos!$A$2:$E$49,4,0)</f>
        <v>1722</v>
      </c>
      <c r="Y120">
        <v>4</v>
      </c>
      <c r="Z120" s="12">
        <f t="shared" si="1"/>
        <v>6888</v>
      </c>
      <c r="AA120" s="4">
        <v>45714</v>
      </c>
      <c r="AB120" s="3" t="s">
        <v>48</v>
      </c>
      <c r="AC120" s="3">
        <v>119</v>
      </c>
      <c r="AD120">
        <v>7072</v>
      </c>
      <c r="AE120" s="3" t="str">
        <f>VLOOKUP(AD120,'Formas de pagamentos'!$A$2:$B$7,2,0)</f>
        <v>Dinheiro</v>
      </c>
      <c r="AF120" s="3" t="s">
        <v>116</v>
      </c>
      <c r="AG120" s="3" t="s">
        <v>50</v>
      </c>
      <c r="AH120" s="3">
        <v>1190</v>
      </c>
      <c r="AI120" s="3">
        <v>1190</v>
      </c>
      <c r="AJ120" s="3" t="s">
        <v>211</v>
      </c>
      <c r="AK120" s="5" t="s">
        <v>132</v>
      </c>
    </row>
    <row r="121" spans="1:37" x14ac:dyDescent="0.25">
      <c r="A121" s="19">
        <v>120</v>
      </c>
      <c r="B121" s="20" t="s">
        <v>905</v>
      </c>
      <c r="C121" s="20" t="s">
        <v>84</v>
      </c>
      <c r="D121" s="20" t="s">
        <v>906</v>
      </c>
      <c r="E121" s="21">
        <v>5140992043</v>
      </c>
      <c r="F121" s="17" t="str" cm="1">
        <f t="array" aca="1" ref="F121" ca="1">INDEX(estados_cidades_bairros!$B$2:$E$2701,RANDBETWEEN(1,COUNTA(estados_cidades_bairros!$E$2:$E$2701)),1)</f>
        <v>Alagoas</v>
      </c>
      <c r="G121" s="17" t="str">
        <f ca="1">VLOOKUP(F121,estados_cidades_bairros!$B$2:$E$2701,2,0)</f>
        <v>AL</v>
      </c>
      <c r="H121" s="17" t="str" cm="1">
        <f t="array" aca="1" ref="H121" ca="1">INDEX(estados_cidades_bairros!$C$2:$E$2701,SUM(MATCH(G121,estados_cidades_bairros!$C:$C,0)+RANDBETWEEN(1,100)),2)</f>
        <v>da Mata de Goiás</v>
      </c>
      <c r="I121" s="17" t="str" cm="1">
        <f t="array" aca="1" ref="I121" ca="1">INDEX(estados_cidades_bairros!$D$2:$E$2701,SUM(MATCH(H121,estados_cidades_bairros!$D$2:$D$2701,0)+RANDBETWEEN(1,5)),2)</f>
        <v>Rua Mariane Pinto</v>
      </c>
      <c r="J121" s="28"/>
      <c r="K121" s="20">
        <v>38</v>
      </c>
      <c r="L121" s="20" t="s">
        <v>908</v>
      </c>
      <c r="M121" s="17" t="str" cm="1">
        <f t="array" aca="1" ref="M121" ca="1">INDEX(estados_cidades_bairros!$B$2:$E$2701,RANDBETWEEN(1,COUNTA(estados_cidades_bairros!$E$2:$E$2701)),1)</f>
        <v>Mato Grosso</v>
      </c>
      <c r="N121" s="17" t="str">
        <f ca="1">VLOOKUP(M121,estados_cidades_bairros!$B$2:$E$2701,2,0)</f>
        <v>MT</v>
      </c>
      <c r="O121" s="17" t="str" cm="1">
        <f t="array" aca="1" ref="O121" ca="1">INDEX(estados_cidades_bairros!$C$2:$E$2701,SUM(MATCH(N121,estados_cidades_bairros!$C:$C,0)+RANDBETWEEN(1,100)),2)</f>
        <v>Peixoto Verde</v>
      </c>
      <c r="P121" s="17" t="str" cm="1">
        <f t="array" aca="1" ref="P121" ca="1">INDEX(estados_cidades_bairros!$D$2:$E$2701,SUM(MATCH(O121,estados_cidades_bairros!$D$2:$D$2701,0)+RANDBETWEEN(1,5)),2)</f>
        <v>Lagoa de Moraes</v>
      </c>
      <c r="Q121" s="38" t="s">
        <v>47</v>
      </c>
      <c r="R121" s="20">
        <v>1</v>
      </c>
      <c r="S121" s="6">
        <v>120</v>
      </c>
      <c r="T121" s="6">
        <v>120</v>
      </c>
      <c r="U121" s="6">
        <v>38</v>
      </c>
      <c r="V121">
        <v>13</v>
      </c>
      <c r="W121" s="3" t="str">
        <f>VLOOKUP(V121,produtos!$A$2:$E$49,2,0)</f>
        <v>Carregador Portátil Xiaomi 20000mAh</v>
      </c>
      <c r="X121" s="12">
        <f>VLOOKUP(V121,produtos!$A$2:$E$49,4,0)</f>
        <v>3889</v>
      </c>
      <c r="Y121">
        <v>5</v>
      </c>
      <c r="Z121" s="12">
        <f t="shared" si="1"/>
        <v>19445</v>
      </c>
      <c r="AA121" s="7">
        <v>45709</v>
      </c>
      <c r="AB121" s="6" t="s">
        <v>88</v>
      </c>
      <c r="AC121" s="6">
        <v>120</v>
      </c>
      <c r="AD121">
        <v>7072</v>
      </c>
      <c r="AE121" s="3" t="str">
        <f>VLOOKUP(AD121,'Formas de pagamentos'!$A$2:$B$7,2,0)</f>
        <v>Dinheiro</v>
      </c>
      <c r="AF121" s="6" t="s">
        <v>48</v>
      </c>
      <c r="AG121" s="6" t="s">
        <v>50</v>
      </c>
      <c r="AH121" s="6">
        <v>1200</v>
      </c>
      <c r="AI121" s="6">
        <v>1200</v>
      </c>
      <c r="AJ121" s="6" t="s">
        <v>211</v>
      </c>
      <c r="AK121" s="8" t="s">
        <v>132</v>
      </c>
    </row>
    <row r="122" spans="1:37" x14ac:dyDescent="0.25">
      <c r="A122" s="16">
        <v>121</v>
      </c>
      <c r="B122" s="17" t="s">
        <v>177</v>
      </c>
      <c r="C122" s="17" t="s">
        <v>667</v>
      </c>
      <c r="D122" s="17" t="s">
        <v>911</v>
      </c>
      <c r="E122" s="18">
        <v>5116773486</v>
      </c>
      <c r="F122" s="17" t="str" cm="1">
        <f t="array" aca="1" ref="F122" ca="1">INDEX(estados_cidades_bairros!$B$2:$E$2701,RANDBETWEEN(1,COUNTA(estados_cidades_bairros!$E$2:$E$2701)),1)</f>
        <v>Espírito Santo</v>
      </c>
      <c r="G122" s="17" t="str">
        <f ca="1">VLOOKUP(F122,estados_cidades_bairros!$B$2:$E$2701,2,0)</f>
        <v>ES</v>
      </c>
      <c r="H122" s="17" t="str" cm="1">
        <f t="array" aca="1" ref="H122" ca="1">INDEX(estados_cidades_bairros!$C$2:$E$2701,SUM(MATCH(G122,estados_cidades_bairros!$C:$C,0)+RANDBETWEEN(1,100)),2)</f>
        <v>Rodrigues</v>
      </c>
      <c r="I122" s="17" t="str" cm="1">
        <f t="array" aca="1" ref="I122" ca="1">INDEX(estados_cidades_bairros!$D$2:$E$2701,SUM(MATCH(H122,estados_cidades_bairros!$D$2:$D$2701,0)+RANDBETWEEN(1,5)),2)</f>
        <v>Setor Julia Teixeira</v>
      </c>
      <c r="J122" s="28"/>
      <c r="K122" s="17">
        <v>10</v>
      </c>
      <c r="L122" s="17" t="s">
        <v>914</v>
      </c>
      <c r="M122" s="17" t="str" cm="1">
        <f t="array" aca="1" ref="M122" ca="1">INDEX(estados_cidades_bairros!$B$2:$E$2701,RANDBETWEEN(1,COUNTA(estados_cidades_bairros!$E$2:$E$2701)),1)</f>
        <v>Mato Grosso do Sul</v>
      </c>
      <c r="N122" s="17" t="str">
        <f ca="1">VLOOKUP(M122,estados_cidades_bairros!$B$2:$E$2701,2,0)</f>
        <v>MS</v>
      </c>
      <c r="O122" s="17" t="str" cm="1">
        <f t="array" aca="1" ref="O122" ca="1">INDEX(estados_cidades_bairros!$C$2:$E$2701,SUM(MATCH(N122,estados_cidades_bairros!$C:$C,0)+RANDBETWEEN(1,100)),2)</f>
        <v>Araújo</v>
      </c>
      <c r="P122" s="17" t="str" cm="1">
        <f t="array" aca="1" ref="P122" ca="1">INDEX(estados_cidades_bairros!$D$2:$E$2701,SUM(MATCH(O122,estados_cidades_bairros!$D$2:$D$2701,0)+RANDBETWEEN(1,5)),2)</f>
        <v>Aeroporto Marcos Vinicius Almeida</v>
      </c>
      <c r="Q122" s="26" t="s">
        <v>41</v>
      </c>
      <c r="R122" s="17">
        <v>1</v>
      </c>
      <c r="S122" s="3">
        <v>121</v>
      </c>
      <c r="T122" s="3">
        <v>121</v>
      </c>
      <c r="U122" s="3">
        <v>10</v>
      </c>
      <c r="V122">
        <v>22</v>
      </c>
      <c r="W122" s="3" t="str">
        <f>VLOOKUP(V122,produtos!$A$2:$E$49,2,0)</f>
        <v>Máquina de Lavar Samsung 11Kg</v>
      </c>
      <c r="X122" s="12">
        <f>VLOOKUP(V122,produtos!$A$2:$E$49,4,0)</f>
        <v>3378</v>
      </c>
      <c r="Y122">
        <v>2</v>
      </c>
      <c r="Z122" s="12">
        <f t="shared" si="1"/>
        <v>6756</v>
      </c>
      <c r="AA122" s="4">
        <v>45667</v>
      </c>
      <c r="AB122" s="3" t="s">
        <v>64</v>
      </c>
      <c r="AC122" s="3">
        <v>121</v>
      </c>
      <c r="AD122">
        <v>5950</v>
      </c>
      <c r="AE122" s="3" t="str">
        <f>VLOOKUP(AD122,'Formas de pagamentos'!$A$2:$B$7,2,0)</f>
        <v>Cartão Débito</v>
      </c>
      <c r="AF122" s="3" t="s">
        <v>116</v>
      </c>
      <c r="AG122" s="3" t="s">
        <v>50</v>
      </c>
      <c r="AH122" s="3"/>
      <c r="AI122" s="3"/>
      <c r="AJ122" s="3"/>
      <c r="AK122" s="5"/>
    </row>
    <row r="123" spans="1:37" x14ac:dyDescent="0.25">
      <c r="A123" s="19">
        <v>122</v>
      </c>
      <c r="B123" s="20" t="s">
        <v>917</v>
      </c>
      <c r="C123" s="20" t="s">
        <v>80</v>
      </c>
      <c r="D123" s="20" t="s">
        <v>918</v>
      </c>
      <c r="E123" s="21" t="s">
        <v>919</v>
      </c>
      <c r="F123" s="17" t="str" cm="1">
        <f t="array" aca="1" ref="F123" ca="1">INDEX(estados_cidades_bairros!$B$2:$E$2701,RANDBETWEEN(1,COUNTA(estados_cidades_bairros!$E$2:$E$2701)),1)</f>
        <v>Goiás</v>
      </c>
      <c r="G123" s="17" t="str">
        <f ca="1">VLOOKUP(F123,estados_cidades_bairros!$B$2:$E$2701,2,0)</f>
        <v>GO</v>
      </c>
      <c r="H123" s="17" t="str" cm="1">
        <f t="array" aca="1" ref="H123" ca="1">INDEX(estados_cidades_bairros!$C$2:$E$2701,SUM(MATCH(G123,estados_cidades_bairros!$C:$C,0)+RANDBETWEEN(1,100)),2)</f>
        <v>Novaes</v>
      </c>
      <c r="I123" s="17" t="str" cm="1">
        <f t="array" aca="1" ref="I123" ca="1">INDEX(estados_cidades_bairros!$D$2:$E$2701,SUM(MATCH(H123,estados_cidades_bairros!$D$2:$D$2701,0)+RANDBETWEEN(1,5)),2)</f>
        <v>Setor Erick Moraes</v>
      </c>
      <c r="J123" s="28"/>
      <c r="K123" s="20">
        <v>1</v>
      </c>
      <c r="L123" s="20" t="s">
        <v>921</v>
      </c>
      <c r="M123" s="17" t="str" cm="1">
        <f t="array" aca="1" ref="M123" ca="1">INDEX(estados_cidades_bairros!$B$2:$E$2701,RANDBETWEEN(1,COUNTA(estados_cidades_bairros!$E$2:$E$2701)),1)</f>
        <v>Roraima</v>
      </c>
      <c r="N123" s="17" t="str">
        <f ca="1">VLOOKUP(M123,estados_cidades_bairros!$B$2:$E$2701,2,0)</f>
        <v>RR</v>
      </c>
      <c r="O123" s="17" t="str" cm="1">
        <f t="array" aca="1" ref="O123" ca="1">INDEX(estados_cidades_bairros!$C$2:$E$2701,SUM(MATCH(N123,estados_cidades_bairros!$C:$C,0)+RANDBETWEEN(1,100)),2)</f>
        <v>Porto da Serra</v>
      </c>
      <c r="P123" s="17" t="str" cm="1">
        <f t="array" aca="1" ref="P123" ca="1">INDEX(estados_cidades_bairros!$D$2:$E$2701,SUM(MATCH(O123,estados_cidades_bairros!$D$2:$D$2701,0)+RANDBETWEEN(1,5)),2)</f>
        <v>Chácara Isadora Oliveira</v>
      </c>
      <c r="Q123" s="38" t="s">
        <v>47</v>
      </c>
      <c r="R123" s="20">
        <v>3</v>
      </c>
      <c r="S123" s="6">
        <v>122</v>
      </c>
      <c r="T123" s="6">
        <v>122</v>
      </c>
      <c r="U123" s="6">
        <v>1</v>
      </c>
      <c r="V123">
        <v>22</v>
      </c>
      <c r="W123" s="3" t="str">
        <f>VLOOKUP(V123,produtos!$A$2:$E$49,2,0)</f>
        <v>Máquina de Lavar Samsung 11Kg</v>
      </c>
      <c r="X123" s="12">
        <f>VLOOKUP(V123,produtos!$A$2:$E$49,4,0)</f>
        <v>3378</v>
      </c>
      <c r="Y123">
        <v>1</v>
      </c>
      <c r="Z123" s="12">
        <f t="shared" si="1"/>
        <v>3378</v>
      </c>
      <c r="AA123" s="7">
        <v>45667</v>
      </c>
      <c r="AB123" s="6" t="s">
        <v>48</v>
      </c>
      <c r="AC123" s="6">
        <v>122</v>
      </c>
      <c r="AD123">
        <v>5950</v>
      </c>
      <c r="AE123" s="3" t="str">
        <f>VLOOKUP(AD123,'Formas de pagamentos'!$A$2:$B$7,2,0)</f>
        <v>Cartão Débito</v>
      </c>
      <c r="AF123" s="6" t="s">
        <v>116</v>
      </c>
      <c r="AG123" s="6" t="s">
        <v>50</v>
      </c>
      <c r="AH123" s="6"/>
      <c r="AI123" s="6"/>
      <c r="AJ123" s="6"/>
      <c r="AK123" s="8"/>
    </row>
    <row r="124" spans="1:37" x14ac:dyDescent="0.25">
      <c r="A124" s="16">
        <v>123</v>
      </c>
      <c r="B124" s="17" t="s">
        <v>922</v>
      </c>
      <c r="C124" s="17" t="s">
        <v>525</v>
      </c>
      <c r="D124" s="17" t="s">
        <v>923</v>
      </c>
      <c r="E124" s="18" t="s">
        <v>924</v>
      </c>
      <c r="F124" s="17" t="str" cm="1">
        <f t="array" aca="1" ref="F124" ca="1">INDEX(estados_cidades_bairros!$B$2:$E$2701,RANDBETWEEN(1,COUNTA(estados_cidades_bairros!$E$2:$E$2701)),1)</f>
        <v>Alagoas</v>
      </c>
      <c r="G124" s="17" t="str">
        <f ca="1">VLOOKUP(F124,estados_cidades_bairros!$B$2:$E$2701,2,0)</f>
        <v>AL</v>
      </c>
      <c r="H124" s="17" t="str" cm="1">
        <f t="array" aca="1" ref="H124" ca="1">INDEX(estados_cidades_bairros!$C$2:$E$2701,SUM(MATCH(G124,estados_cidades_bairros!$C:$C,0)+RANDBETWEEN(1,100)),2)</f>
        <v>Silva</v>
      </c>
      <c r="I124" s="17" t="str" cm="1">
        <f t="array" aca="1" ref="I124" ca="1">INDEX(estados_cidades_bairros!$D$2:$E$2701,SUM(MATCH(H124,estados_cidades_bairros!$D$2:$D$2701,0)+RANDBETWEEN(1,5)),2)</f>
        <v>Colônia de Correia</v>
      </c>
      <c r="J124" s="28"/>
      <c r="K124" s="17">
        <v>3</v>
      </c>
      <c r="L124" s="17" t="s">
        <v>926</v>
      </c>
      <c r="M124" s="17" t="str" cm="1">
        <f t="array" aca="1" ref="M124" ca="1">INDEX(estados_cidades_bairros!$B$2:$E$2701,RANDBETWEEN(1,COUNTA(estados_cidades_bairros!$E$2:$E$2701)),1)</f>
        <v>Alagoas</v>
      </c>
      <c r="N124" s="17" t="str">
        <f ca="1">VLOOKUP(M124,estados_cidades_bairros!$B$2:$E$2701,2,0)</f>
        <v>AL</v>
      </c>
      <c r="O124" s="17" t="str" cm="1">
        <f t="array" aca="1" ref="O124" ca="1">INDEX(estados_cidades_bairros!$C$2:$E$2701,SUM(MATCH(N124,estados_cidades_bairros!$C:$C,0)+RANDBETWEEN(1,100)),2)</f>
        <v>Souza do Amparo</v>
      </c>
      <c r="P124" s="17" t="str" cm="1">
        <f t="array" aca="1" ref="P124" ca="1">INDEX(estados_cidades_bairros!$D$2:$E$2701,SUM(MATCH(O124,estados_cidades_bairros!$D$2:$D$2701,0)+RANDBETWEEN(1,5)),2)</f>
        <v>Estrada Nicolas da Paz</v>
      </c>
      <c r="Q124" s="26" t="s">
        <v>47</v>
      </c>
      <c r="R124" s="17">
        <v>3</v>
      </c>
      <c r="S124" s="3">
        <v>123</v>
      </c>
      <c r="T124" s="3">
        <v>123</v>
      </c>
      <c r="U124" s="3">
        <v>3</v>
      </c>
      <c r="V124">
        <v>30</v>
      </c>
      <c r="W124" s="3" t="str">
        <f>VLOOKUP(V124,produtos!$A$2:$E$49,2,0)</f>
        <v>Guarda-roupa Casal 6 Portas</v>
      </c>
      <c r="X124" s="12">
        <f>VLOOKUP(V124,produtos!$A$2:$E$49,4,0)</f>
        <v>3900</v>
      </c>
      <c r="Y124">
        <v>1</v>
      </c>
      <c r="Z124" s="12">
        <f t="shared" si="1"/>
        <v>3900</v>
      </c>
      <c r="AA124" s="4">
        <v>45680</v>
      </c>
      <c r="AB124" s="3" t="s">
        <v>48</v>
      </c>
      <c r="AC124" s="3">
        <v>123</v>
      </c>
      <c r="AD124">
        <v>7072</v>
      </c>
      <c r="AE124" s="3" t="str">
        <f>VLOOKUP(AD124,'Formas de pagamentos'!$A$2:$B$7,2,0)</f>
        <v>Dinheiro</v>
      </c>
      <c r="AF124" s="3" t="s">
        <v>48</v>
      </c>
      <c r="AG124" s="3" t="s">
        <v>50</v>
      </c>
      <c r="AH124" s="3"/>
      <c r="AI124" s="3"/>
      <c r="AJ124" s="3"/>
      <c r="AK124" s="5"/>
    </row>
    <row r="125" spans="1:37" x14ac:dyDescent="0.25">
      <c r="A125" s="19">
        <v>124</v>
      </c>
      <c r="B125" s="20" t="s">
        <v>928</v>
      </c>
      <c r="C125" s="20" t="s">
        <v>39</v>
      </c>
      <c r="D125" s="20" t="s">
        <v>929</v>
      </c>
      <c r="E125" s="21">
        <v>3131408417</v>
      </c>
      <c r="F125" s="17" t="str" cm="1">
        <f t="array" aca="1" ref="F125" ca="1">INDEX(estados_cidades_bairros!$B$2:$E$2701,RANDBETWEEN(1,COUNTA(estados_cidades_bairros!$E$2:$E$2701)),1)</f>
        <v>Roraima</v>
      </c>
      <c r="G125" s="17" t="str">
        <f ca="1">VLOOKUP(F125,estados_cidades_bairros!$B$2:$E$2701,2,0)</f>
        <v>RR</v>
      </c>
      <c r="H125" s="17" t="str" cm="1">
        <f t="array" aca="1" ref="H125" ca="1">INDEX(estados_cidades_bairros!$C$2:$E$2701,SUM(MATCH(G125,estados_cidades_bairros!$C:$C,0)+RANDBETWEEN(1,100)),2)</f>
        <v>Melo</v>
      </c>
      <c r="I125" s="17" t="str" cm="1">
        <f t="array" aca="1" ref="I125" ca="1">INDEX(estados_cidades_bairros!$D$2:$E$2701,SUM(MATCH(H125,estados_cidades_bairros!$D$2:$D$2701,0)+RANDBETWEEN(1,5)),2)</f>
        <v>Jardim Maysa Farias</v>
      </c>
      <c r="J125" s="28"/>
      <c r="K125" s="20">
        <v>45</v>
      </c>
      <c r="L125" s="20" t="s">
        <v>932</v>
      </c>
      <c r="M125" s="17" t="str" cm="1">
        <f t="array" aca="1" ref="M125" ca="1">INDEX(estados_cidades_bairros!$B$2:$E$2701,RANDBETWEEN(1,COUNTA(estados_cidades_bairros!$E$2:$E$2701)),1)</f>
        <v>Espírito Santo</v>
      </c>
      <c r="N125" s="17" t="str">
        <f ca="1">VLOOKUP(M125,estados_cidades_bairros!$B$2:$E$2701,2,0)</f>
        <v>ES</v>
      </c>
      <c r="O125" s="17" t="str" cm="1">
        <f t="array" aca="1" ref="O125" ca="1">INDEX(estados_cidades_bairros!$C$2:$E$2701,SUM(MATCH(N125,estados_cidades_bairros!$C:$C,0)+RANDBETWEEN(1,100)),2)</f>
        <v>Lopes das Pedras</v>
      </c>
      <c r="P125" s="17" t="str" cm="1">
        <f t="array" aca="1" ref="P125" ca="1">INDEX(estados_cidades_bairros!$D$2:$E$2701,SUM(MATCH(O125,estados_cidades_bairros!$D$2:$D$2701,0)+RANDBETWEEN(1,5)),2)</f>
        <v>Favela de Sales</v>
      </c>
      <c r="Q125" s="38" t="s">
        <v>47</v>
      </c>
      <c r="R125" s="20">
        <v>3</v>
      </c>
      <c r="S125" s="6">
        <v>124</v>
      </c>
      <c r="T125" s="6">
        <v>124</v>
      </c>
      <c r="U125" s="6">
        <v>45</v>
      </c>
      <c r="V125">
        <v>4</v>
      </c>
      <c r="W125" s="3" t="str">
        <f>VLOOKUP(V125,produtos!$A$2:$E$49,2,0)</f>
        <v>Caixa de Som JBL Charge 5</v>
      </c>
      <c r="X125" s="12">
        <f>VLOOKUP(V125,produtos!$A$2:$E$49,4,0)</f>
        <v>770</v>
      </c>
      <c r="Y125">
        <v>3</v>
      </c>
      <c r="Z125" s="12">
        <f t="shared" si="1"/>
        <v>2310</v>
      </c>
      <c r="AA125" s="7">
        <v>45681</v>
      </c>
      <c r="AB125" s="6" t="s">
        <v>48</v>
      </c>
      <c r="AC125" s="6">
        <v>124</v>
      </c>
      <c r="AD125">
        <v>2951</v>
      </c>
      <c r="AE125" s="3" t="str">
        <f>VLOOKUP(AD125,'Formas de pagamentos'!$A$2:$B$7,2,0)</f>
        <v>Pix</v>
      </c>
      <c r="AF125" s="6" t="s">
        <v>89</v>
      </c>
      <c r="AG125" s="6" t="s">
        <v>50</v>
      </c>
      <c r="AH125" s="6">
        <v>1240</v>
      </c>
      <c r="AI125" s="6">
        <v>1240</v>
      </c>
      <c r="AJ125" s="6" t="s">
        <v>117</v>
      </c>
      <c r="AK125" s="8" t="s">
        <v>132</v>
      </c>
    </row>
    <row r="126" spans="1:37" x14ac:dyDescent="0.25">
      <c r="A126" s="16">
        <v>125</v>
      </c>
      <c r="B126" s="17" t="s">
        <v>490</v>
      </c>
      <c r="C126" s="17" t="s">
        <v>168</v>
      </c>
      <c r="D126" s="17" t="s">
        <v>934</v>
      </c>
      <c r="E126" s="18" t="s">
        <v>935</v>
      </c>
      <c r="F126" s="17" t="str" cm="1">
        <f t="array" aca="1" ref="F126" ca="1">INDEX(estados_cidades_bairros!$B$2:$E$2701,RANDBETWEEN(1,COUNTA(estados_cidades_bairros!$E$2:$E$2701)),1)</f>
        <v>Rio de Janeiro</v>
      </c>
      <c r="G126" s="17" t="str">
        <f ca="1">VLOOKUP(F126,estados_cidades_bairros!$B$2:$E$2701,2,0)</f>
        <v>RJ</v>
      </c>
      <c r="H126" s="17" t="str" cm="1">
        <f t="array" aca="1" ref="H126" ca="1">INDEX(estados_cidades_bairros!$C$2:$E$2701,SUM(MATCH(G126,estados_cidades_bairros!$C:$C,0)+RANDBETWEEN(1,100)),2)</f>
        <v>Cardoso</v>
      </c>
      <c r="I126" s="17" t="str" cm="1">
        <f t="array" aca="1" ref="I126" ca="1">INDEX(estados_cidades_bairros!$D$2:$E$2701,SUM(MATCH(H126,estados_cidades_bairros!$D$2:$D$2701,0)+RANDBETWEEN(1,5)),2)</f>
        <v>Praia Luana Novaes</v>
      </c>
      <c r="J126" s="28"/>
      <c r="K126" s="17">
        <v>39</v>
      </c>
      <c r="L126" s="17" t="s">
        <v>937</v>
      </c>
      <c r="M126" s="17" t="str" cm="1">
        <f t="array" aca="1" ref="M126" ca="1">INDEX(estados_cidades_bairros!$B$2:$E$2701,RANDBETWEEN(1,COUNTA(estados_cidades_bairros!$E$2:$E$2701)),1)</f>
        <v>Acre</v>
      </c>
      <c r="N126" s="17" t="str">
        <f ca="1">VLOOKUP(M126,estados_cidades_bairros!$B$2:$E$2701,2,0)</f>
        <v>AC</v>
      </c>
      <c r="O126" s="17" t="str" cm="1">
        <f t="array" aca="1" ref="O126" ca="1">INDEX(estados_cidades_bairros!$C$2:$E$2701,SUM(MATCH(N126,estados_cidades_bairros!$C:$C,0)+RANDBETWEEN(1,100)),2)</f>
        <v>Nunes</v>
      </c>
      <c r="P126" s="17" t="str" cm="1">
        <f t="array" aca="1" ref="P126" ca="1">INDEX(estados_cidades_bairros!$D$2:$E$2701,SUM(MATCH(O126,estados_cidades_bairros!$D$2:$D$2701,0)+RANDBETWEEN(1,5)),2)</f>
        <v>Travessa Sales</v>
      </c>
      <c r="Q126" s="26" t="s">
        <v>78</v>
      </c>
      <c r="R126" s="17">
        <v>3</v>
      </c>
      <c r="S126" s="3">
        <v>125</v>
      </c>
      <c r="T126" s="3">
        <v>125</v>
      </c>
      <c r="U126" s="3">
        <v>39</v>
      </c>
      <c r="V126">
        <v>16</v>
      </c>
      <c r="W126" s="3" t="str">
        <f>VLOOKUP(V126,produtos!$A$2:$E$49,2,0)</f>
        <v>Geladeira Brastemp Frost Free 375L</v>
      </c>
      <c r="X126" s="12">
        <f>VLOOKUP(V126,produtos!$A$2:$E$49,4,0)</f>
        <v>2523</v>
      </c>
      <c r="Y126">
        <v>5</v>
      </c>
      <c r="Z126" s="12">
        <f t="shared" si="1"/>
        <v>12615</v>
      </c>
      <c r="AA126" s="4">
        <v>45700</v>
      </c>
      <c r="AB126" s="3" t="s">
        <v>88</v>
      </c>
      <c r="AC126" s="3">
        <v>125</v>
      </c>
      <c r="AD126">
        <v>5950</v>
      </c>
      <c r="AE126" s="3" t="str">
        <f>VLOOKUP(AD126,'Formas de pagamentos'!$A$2:$B$7,2,0)</f>
        <v>Cartão Débito</v>
      </c>
      <c r="AF126" s="3" t="s">
        <v>89</v>
      </c>
      <c r="AG126" s="3" t="s">
        <v>50</v>
      </c>
      <c r="AH126" s="3">
        <v>1250</v>
      </c>
      <c r="AI126" s="3">
        <v>1250</v>
      </c>
      <c r="AJ126" s="3" t="s">
        <v>211</v>
      </c>
      <c r="AK126" s="5" t="s">
        <v>118</v>
      </c>
    </row>
    <row r="127" spans="1:37" x14ac:dyDescent="0.25">
      <c r="A127" s="19">
        <v>126</v>
      </c>
      <c r="B127" s="20" t="s">
        <v>738</v>
      </c>
      <c r="C127" s="20" t="s">
        <v>153</v>
      </c>
      <c r="D127" s="20" t="s">
        <v>938</v>
      </c>
      <c r="E127" s="21" t="s">
        <v>939</v>
      </c>
      <c r="F127" s="17" t="str" cm="1">
        <f t="array" aca="1" ref="F127" ca="1">INDEX(estados_cidades_bairros!$B$2:$E$2701,RANDBETWEEN(1,COUNTA(estados_cidades_bairros!$E$2:$E$2701)),1)</f>
        <v>Ceará</v>
      </c>
      <c r="G127" s="17" t="str">
        <f ca="1">VLOOKUP(F127,estados_cidades_bairros!$B$2:$E$2701,2,0)</f>
        <v>CE</v>
      </c>
      <c r="H127" s="17" t="str" cm="1">
        <f t="array" aca="1" ref="H127" ca="1">INDEX(estados_cidades_bairros!$C$2:$E$2701,SUM(MATCH(G127,estados_cidades_bairros!$C:$C,0)+RANDBETWEEN(1,100)),2)</f>
        <v>Farias de Nogueira</v>
      </c>
      <c r="I127" s="17" t="str" cm="1">
        <f t="array" aca="1" ref="I127" ca="1">INDEX(estados_cidades_bairros!$D$2:$E$2701,SUM(MATCH(H127,estados_cidades_bairros!$D$2:$D$2701,0)+RANDBETWEEN(1,5)),2)</f>
        <v>Condomínio de Gomes</v>
      </c>
      <c r="J127" s="28"/>
      <c r="K127" s="20">
        <v>14</v>
      </c>
      <c r="L127" s="20" t="s">
        <v>942</v>
      </c>
      <c r="M127" s="17" t="str" cm="1">
        <f t="array" aca="1" ref="M127" ca="1">INDEX(estados_cidades_bairros!$B$2:$E$2701,RANDBETWEEN(1,COUNTA(estados_cidades_bairros!$E$2:$E$2701)),1)</f>
        <v>Pará</v>
      </c>
      <c r="N127" s="17" t="str">
        <f ca="1">VLOOKUP(M127,estados_cidades_bairros!$B$2:$E$2701,2,0)</f>
        <v>PA</v>
      </c>
      <c r="O127" s="17" t="str" cm="1">
        <f t="array" aca="1" ref="O127" ca="1">INDEX(estados_cidades_bairros!$C$2:$E$2701,SUM(MATCH(N127,estados_cidades_bairros!$C:$C,0)+RANDBETWEEN(1,100)),2)</f>
        <v>Ferreira da Mata</v>
      </c>
      <c r="P127" s="17" t="str" cm="1">
        <f t="array" aca="1" ref="P127" ca="1">INDEX(estados_cidades_bairros!$D$2:$E$2701,SUM(MATCH(O127,estados_cidades_bairros!$D$2:$D$2701,0)+RANDBETWEEN(1,5)),2)</f>
        <v>Favela de Vieira</v>
      </c>
      <c r="Q127" s="38" t="s">
        <v>78</v>
      </c>
      <c r="R127" s="20">
        <v>4</v>
      </c>
      <c r="S127" s="6">
        <v>126</v>
      </c>
      <c r="T127" s="6">
        <v>126</v>
      </c>
      <c r="U127" s="6">
        <v>14</v>
      </c>
      <c r="V127">
        <v>3</v>
      </c>
      <c r="W127" s="3" t="str">
        <f>VLOOKUP(V127,produtos!$A$2:$E$49,2,0)</f>
        <v>Fone de Ouvido Bluetooth JBL</v>
      </c>
      <c r="X127" s="12">
        <f>VLOOKUP(V127,produtos!$A$2:$E$49,4,0)</f>
        <v>3531</v>
      </c>
      <c r="Y127">
        <v>2</v>
      </c>
      <c r="Z127" s="12">
        <f t="shared" si="1"/>
        <v>7062</v>
      </c>
      <c r="AA127" s="7">
        <v>45665</v>
      </c>
      <c r="AB127" s="6" t="s">
        <v>64</v>
      </c>
      <c r="AC127" s="6">
        <v>126</v>
      </c>
      <c r="AD127">
        <v>2951</v>
      </c>
      <c r="AE127" s="3" t="str">
        <f>VLOOKUP(AD127,'Formas de pagamentos'!$A$2:$B$7,2,0)</f>
        <v>Pix</v>
      </c>
      <c r="AF127" s="6" t="s">
        <v>89</v>
      </c>
      <c r="AG127" s="6" t="s">
        <v>50</v>
      </c>
      <c r="AH127" s="6">
        <v>1260</v>
      </c>
      <c r="AI127" s="6">
        <v>1260</v>
      </c>
      <c r="AJ127" s="6" t="s">
        <v>262</v>
      </c>
      <c r="AK127" s="8" t="s">
        <v>212</v>
      </c>
    </row>
    <row r="128" spans="1:37" x14ac:dyDescent="0.25">
      <c r="A128" s="16">
        <v>127</v>
      </c>
      <c r="B128" s="17" t="s">
        <v>944</v>
      </c>
      <c r="C128" s="17" t="s">
        <v>481</v>
      </c>
      <c r="D128" s="17" t="s">
        <v>945</v>
      </c>
      <c r="E128" s="18" t="s">
        <v>946</v>
      </c>
      <c r="F128" s="17" t="str" cm="1">
        <f t="array" aca="1" ref="F128" ca="1">INDEX(estados_cidades_bairros!$B$2:$E$2701,RANDBETWEEN(1,COUNTA(estados_cidades_bairros!$E$2:$E$2701)),1)</f>
        <v>Mato Grosso do Sul</v>
      </c>
      <c r="G128" s="17" t="str">
        <f ca="1">VLOOKUP(F128,estados_cidades_bairros!$B$2:$E$2701,2,0)</f>
        <v>MS</v>
      </c>
      <c r="H128" s="17" t="str" cm="1">
        <f t="array" aca="1" ref="H128" ca="1">INDEX(estados_cidades_bairros!$C$2:$E$2701,SUM(MATCH(G128,estados_cidades_bairros!$C:$C,0)+RANDBETWEEN(1,100)),2)</f>
        <v>Castro</v>
      </c>
      <c r="I128" s="17" t="str" cm="1">
        <f t="array" aca="1" ref="I128" ca="1">INDEX(estados_cidades_bairros!$D$2:$E$2701,SUM(MATCH(H128,estados_cidades_bairros!$D$2:$D$2701,0)+RANDBETWEEN(1,5)),2)</f>
        <v>Aeroporto Barros</v>
      </c>
      <c r="J128" s="28"/>
      <c r="K128" s="17">
        <v>38</v>
      </c>
      <c r="L128" s="17" t="s">
        <v>948</v>
      </c>
      <c r="M128" s="17" t="str" cm="1">
        <f t="array" aca="1" ref="M128" ca="1">INDEX(estados_cidades_bairros!$B$2:$E$2701,RANDBETWEEN(1,COUNTA(estados_cidades_bairros!$E$2:$E$2701)),1)</f>
        <v>Bahia</v>
      </c>
      <c r="N128" s="17" t="str">
        <f ca="1">VLOOKUP(M128,estados_cidades_bairros!$B$2:$E$2701,2,0)</f>
        <v>BA</v>
      </c>
      <c r="O128" s="17" t="str" cm="1">
        <f t="array" aca="1" ref="O128" ca="1">INDEX(estados_cidades_bairros!$C$2:$E$2701,SUM(MATCH(N128,estados_cidades_bairros!$C:$C,0)+RANDBETWEEN(1,100)),2)</f>
        <v>Pereira</v>
      </c>
      <c r="P128" s="17" t="str" cm="1">
        <f t="array" aca="1" ref="P128" ca="1">INDEX(estados_cidades_bairros!$D$2:$E$2701,SUM(MATCH(O128,estados_cidades_bairros!$D$2:$D$2701,0)+RANDBETWEEN(1,5)),2)</f>
        <v>Rua Ramos</v>
      </c>
      <c r="Q128" s="26" t="s">
        <v>41</v>
      </c>
      <c r="R128" s="17">
        <v>3</v>
      </c>
      <c r="S128" s="3">
        <v>127</v>
      </c>
      <c r="T128" s="3">
        <v>127</v>
      </c>
      <c r="U128" s="3">
        <v>38</v>
      </c>
      <c r="V128">
        <v>30</v>
      </c>
      <c r="W128" s="3" t="str">
        <f>VLOOKUP(V128,produtos!$A$2:$E$49,2,0)</f>
        <v>Guarda-roupa Casal 6 Portas</v>
      </c>
      <c r="X128" s="12">
        <f>VLOOKUP(V128,produtos!$A$2:$E$49,4,0)</f>
        <v>3900</v>
      </c>
      <c r="Y128">
        <v>5</v>
      </c>
      <c r="Z128" s="12">
        <f t="shared" si="1"/>
        <v>19500</v>
      </c>
      <c r="AA128" s="4">
        <v>45698</v>
      </c>
      <c r="AB128" s="3" t="s">
        <v>88</v>
      </c>
      <c r="AC128" s="3">
        <v>127</v>
      </c>
      <c r="AD128">
        <v>2951</v>
      </c>
      <c r="AE128" s="3" t="str">
        <f>VLOOKUP(AD128,'Formas de pagamentos'!$A$2:$B$7,2,0)</f>
        <v>Pix</v>
      </c>
      <c r="AF128" s="3" t="s">
        <v>89</v>
      </c>
      <c r="AG128" s="3" t="s">
        <v>50</v>
      </c>
      <c r="AH128" s="3"/>
      <c r="AI128" s="3"/>
      <c r="AJ128" s="3"/>
      <c r="AK128" s="5"/>
    </row>
    <row r="129" spans="1:37" x14ac:dyDescent="0.25">
      <c r="A129" s="19">
        <v>128</v>
      </c>
      <c r="B129" s="20" t="s">
        <v>490</v>
      </c>
      <c r="C129" s="20" t="s">
        <v>39</v>
      </c>
      <c r="D129" s="20" t="s">
        <v>949</v>
      </c>
      <c r="E129" s="21" t="s">
        <v>950</v>
      </c>
      <c r="F129" s="17" t="str" cm="1">
        <f t="array" aca="1" ref="F129" ca="1">INDEX(estados_cidades_bairros!$B$2:$E$2701,RANDBETWEEN(1,COUNTA(estados_cidades_bairros!$E$2:$E$2701)),1)</f>
        <v>Amapá</v>
      </c>
      <c r="G129" s="17" t="str">
        <f ca="1">VLOOKUP(F129,estados_cidades_bairros!$B$2:$E$2701,2,0)</f>
        <v>AP</v>
      </c>
      <c r="H129" s="17" t="str" cm="1">
        <f t="array" aca="1" ref="H129" ca="1">INDEX(estados_cidades_bairros!$C$2:$E$2701,SUM(MATCH(G129,estados_cidades_bairros!$C:$C,0)+RANDBETWEEN(1,100)),2)</f>
        <v>Sales</v>
      </c>
      <c r="I129" s="17" t="str" cm="1">
        <f t="array" aca="1" ref="I129" ca="1">INDEX(estados_cidades_bairros!$D$2:$E$2701,SUM(MATCH(H129,estados_cidades_bairros!$D$2:$D$2701,0)+RANDBETWEEN(1,5)),2)</f>
        <v>Condomínio Daniel Sales</v>
      </c>
      <c r="J129" s="28"/>
      <c r="K129" s="20">
        <v>29</v>
      </c>
      <c r="L129" s="20" t="s">
        <v>953</v>
      </c>
      <c r="M129" s="17" t="str" cm="1">
        <f t="array" aca="1" ref="M129" ca="1">INDEX(estados_cidades_bairros!$B$2:$E$2701,RANDBETWEEN(1,COUNTA(estados_cidades_bairros!$E$2:$E$2701)),1)</f>
        <v>Rio Grande do Sul</v>
      </c>
      <c r="N129" s="17" t="str">
        <f ca="1">VLOOKUP(M129,estados_cidades_bairros!$B$2:$E$2701,2,0)</f>
        <v>RS</v>
      </c>
      <c r="O129" s="17" t="str" cm="1">
        <f t="array" aca="1" ref="O129" ca="1">INDEX(estados_cidades_bairros!$C$2:$E$2701,SUM(MATCH(N129,estados_cidades_bairros!$C:$C,0)+RANDBETWEEN(1,100)),2)</f>
        <v>Gonçalves do Campo</v>
      </c>
      <c r="P129" s="17" t="str" cm="1">
        <f t="array" aca="1" ref="P129" ca="1">INDEX(estados_cidades_bairros!$D$2:$E$2701,SUM(MATCH(O129,estados_cidades_bairros!$D$2:$D$2701,0)+RANDBETWEEN(1,5)),2)</f>
        <v>Vale Cardoso</v>
      </c>
      <c r="Q129" s="38" t="s">
        <v>41</v>
      </c>
      <c r="R129" s="20">
        <v>5</v>
      </c>
      <c r="S129" s="6">
        <v>128</v>
      </c>
      <c r="T129" s="6">
        <v>128</v>
      </c>
      <c r="U129" s="6">
        <v>29</v>
      </c>
      <c r="V129">
        <v>43</v>
      </c>
      <c r="W129" s="3" t="str">
        <f>VLOOKUP(V129,produtos!$A$2:$E$49,2,0)</f>
        <v>HD Externo 1TB Seagate</v>
      </c>
      <c r="X129" s="12">
        <f>VLOOKUP(V129,produtos!$A$2:$E$49,4,0)</f>
        <v>391</v>
      </c>
      <c r="Y129">
        <v>1</v>
      </c>
      <c r="Z129" s="12">
        <f t="shared" si="1"/>
        <v>391</v>
      </c>
      <c r="AA129" s="7">
        <v>45697</v>
      </c>
      <c r="AB129" s="6" t="s">
        <v>88</v>
      </c>
      <c r="AC129" s="6">
        <v>128</v>
      </c>
      <c r="AD129">
        <v>2951</v>
      </c>
      <c r="AE129" s="3" t="str">
        <f>VLOOKUP(AD129,'Formas de pagamentos'!$A$2:$B$7,2,0)</f>
        <v>Pix</v>
      </c>
      <c r="AF129" s="6" t="s">
        <v>48</v>
      </c>
      <c r="AG129" s="6" t="s">
        <v>50</v>
      </c>
      <c r="AH129" s="6">
        <v>1280</v>
      </c>
      <c r="AI129" s="6">
        <v>1280</v>
      </c>
      <c r="AJ129" s="6" t="s">
        <v>117</v>
      </c>
      <c r="AK129" s="8" t="s">
        <v>212</v>
      </c>
    </row>
    <row r="130" spans="1:37" x14ac:dyDescent="0.25">
      <c r="A130" s="16">
        <v>129</v>
      </c>
      <c r="B130" s="17" t="s">
        <v>546</v>
      </c>
      <c r="C130" s="17" t="s">
        <v>560</v>
      </c>
      <c r="D130" s="17" t="s">
        <v>955</v>
      </c>
      <c r="E130" s="18">
        <v>5116939006</v>
      </c>
      <c r="F130" s="17" t="str" cm="1">
        <f t="array" aca="1" ref="F130" ca="1">INDEX(estados_cidades_bairros!$B$2:$E$2701,RANDBETWEEN(1,COUNTA(estados_cidades_bairros!$E$2:$E$2701)),1)</f>
        <v>Maranhão</v>
      </c>
      <c r="G130" s="17" t="str">
        <f ca="1">VLOOKUP(F130,estados_cidades_bairros!$B$2:$E$2701,2,0)</f>
        <v>MA</v>
      </c>
      <c r="H130" s="17" t="str" cm="1">
        <f t="array" aca="1" ref="H130" ca="1">INDEX(estados_cidades_bairros!$C$2:$E$2701,SUM(MATCH(G130,estados_cidades_bairros!$C:$C,0)+RANDBETWEEN(1,100)),2)</f>
        <v>Moura do Oeste</v>
      </c>
      <c r="I130" s="17" t="str" cm="1">
        <f t="array" aca="1" ref="I130" ca="1">INDEX(estados_cidades_bairros!$D$2:$E$2701,SUM(MATCH(H130,estados_cidades_bairros!$D$2:$D$2701,0)+RANDBETWEEN(1,5)),2)</f>
        <v>Via Oliveira</v>
      </c>
      <c r="J130" s="28"/>
      <c r="K130" s="17">
        <v>44</v>
      </c>
      <c r="L130" s="17" t="s">
        <v>957</v>
      </c>
      <c r="M130" s="17" t="str" cm="1">
        <f t="array" aca="1" ref="M130" ca="1">INDEX(estados_cidades_bairros!$B$2:$E$2701,RANDBETWEEN(1,COUNTA(estados_cidades_bairros!$E$2:$E$2701)),1)</f>
        <v>Alagoas</v>
      </c>
      <c r="N130" s="17" t="str">
        <f ca="1">VLOOKUP(M130,estados_cidades_bairros!$B$2:$E$2701,2,0)</f>
        <v>AL</v>
      </c>
      <c r="O130" s="17" t="str" cm="1">
        <f t="array" aca="1" ref="O130" ca="1">INDEX(estados_cidades_bairros!$C$2:$E$2701,SUM(MATCH(N130,estados_cidades_bairros!$C:$C,0)+RANDBETWEEN(1,100)),2)</f>
        <v>Cunha das Pedras</v>
      </c>
      <c r="P130" s="17" t="str" cm="1">
        <f t="array" aca="1" ref="P130" ca="1">INDEX(estados_cidades_bairros!$D$2:$E$2701,SUM(MATCH(O130,estados_cidades_bairros!$D$2:$D$2701,0)+RANDBETWEEN(1,5)),2)</f>
        <v>Estrada Aragão</v>
      </c>
      <c r="Q130" s="26" t="s">
        <v>78</v>
      </c>
      <c r="R130" s="17">
        <v>1</v>
      </c>
      <c r="S130" s="3">
        <v>129</v>
      </c>
      <c r="T130" s="3">
        <v>129</v>
      </c>
      <c r="U130" s="3">
        <v>44</v>
      </c>
      <c r="V130">
        <v>44</v>
      </c>
      <c r="W130" s="3" t="str">
        <f>VLOOKUP(V130,produtos!$A$2:$E$49,2,0)</f>
        <v>Furadeira de Impacto Bosch 550W</v>
      </c>
      <c r="X130" s="12">
        <f>VLOOKUP(V130,produtos!$A$2:$E$49,4,0)</f>
        <v>3994</v>
      </c>
      <c r="Y130">
        <v>4</v>
      </c>
      <c r="Z130" s="12">
        <f t="shared" si="1"/>
        <v>15976</v>
      </c>
      <c r="AA130" s="4">
        <v>45726</v>
      </c>
      <c r="AB130" s="3" t="s">
        <v>88</v>
      </c>
      <c r="AC130" s="3">
        <v>129</v>
      </c>
      <c r="AD130">
        <v>7072</v>
      </c>
      <c r="AE130" s="3" t="str">
        <f>VLOOKUP(AD130,'Formas de pagamentos'!$A$2:$B$7,2,0)</f>
        <v>Dinheiro</v>
      </c>
      <c r="AF130" s="3" t="s">
        <v>48</v>
      </c>
      <c r="AG130" s="3" t="s">
        <v>50</v>
      </c>
      <c r="AH130" s="3"/>
      <c r="AI130" s="3"/>
      <c r="AJ130" s="3"/>
      <c r="AK130" s="5"/>
    </row>
    <row r="131" spans="1:37" x14ac:dyDescent="0.25">
      <c r="A131" s="19">
        <v>130</v>
      </c>
      <c r="B131" s="20" t="s">
        <v>959</v>
      </c>
      <c r="C131" s="20" t="s">
        <v>134</v>
      </c>
      <c r="D131" s="20" t="s">
        <v>960</v>
      </c>
      <c r="E131" s="21" t="s">
        <v>961</v>
      </c>
      <c r="F131" s="17" t="str" cm="1">
        <f t="array" aca="1" ref="F131" ca="1">INDEX(estados_cidades_bairros!$B$2:$E$2701,RANDBETWEEN(1,COUNTA(estados_cidades_bairros!$E$2:$E$2701)),1)</f>
        <v>Mato Grosso do Sul</v>
      </c>
      <c r="G131" s="17" t="str">
        <f ca="1">VLOOKUP(F131,estados_cidades_bairros!$B$2:$E$2701,2,0)</f>
        <v>MS</v>
      </c>
      <c r="H131" s="17" t="str" cm="1">
        <f t="array" aca="1" ref="H131" ca="1">INDEX(estados_cidades_bairros!$C$2:$E$2701,SUM(MATCH(G131,estados_cidades_bairros!$C:$C,0)+RANDBETWEEN(1,100)),2)</f>
        <v>Araújo</v>
      </c>
      <c r="I131" s="17" t="str" cm="1">
        <f t="array" aca="1" ref="I131" ca="1">INDEX(estados_cidades_bairros!$D$2:$E$2701,SUM(MATCH(H131,estados_cidades_bairros!$D$2:$D$2701,0)+RANDBETWEEN(1,5)),2)</f>
        <v>Vale Júlia Pereira</v>
      </c>
      <c r="J131" s="28"/>
      <c r="K131" s="20">
        <v>49</v>
      </c>
      <c r="L131" s="20" t="s">
        <v>963</v>
      </c>
      <c r="M131" s="17" t="str" cm="1">
        <f t="array" aca="1" ref="M131" ca="1">INDEX(estados_cidades_bairros!$B$2:$E$2701,RANDBETWEEN(1,COUNTA(estados_cidades_bairros!$E$2:$E$2701)),1)</f>
        <v>Tocantins</v>
      </c>
      <c r="N131" s="17" t="str">
        <f ca="1">VLOOKUP(M131,estados_cidades_bairros!$B$2:$E$2701,2,0)</f>
        <v>TO</v>
      </c>
      <c r="O131" s="17" t="str" cm="1">
        <f t="array" aca="1" ref="O131" ca="1">INDEX(estados_cidades_bairros!$C$2:$E$2701,SUM(MATCH(N131,estados_cidades_bairros!$C:$C,0)+RANDBETWEEN(1,100)),2)</f>
        <v>Viana</v>
      </c>
      <c r="P131" s="17" t="str" cm="1">
        <f t="array" aca="1" ref="P131" ca="1">INDEX(estados_cidades_bairros!$D$2:$E$2701,SUM(MATCH(O131,estados_cidades_bairros!$D$2:$D$2701,0)+RANDBETWEEN(1,5)),2)</f>
        <v>Favela Miguel Teixeira</v>
      </c>
      <c r="Q131" s="38" t="s">
        <v>47</v>
      </c>
      <c r="R131" s="20">
        <v>1</v>
      </c>
      <c r="S131" s="6">
        <v>130</v>
      </c>
      <c r="T131" s="6">
        <v>130</v>
      </c>
      <c r="U131" s="6">
        <v>49</v>
      </c>
      <c r="V131">
        <v>1</v>
      </c>
      <c r="W131" s="3" t="str">
        <f>VLOOKUP(V131,produtos!$A$2:$E$49,2,0)</f>
        <v>Smartphone Samsung Galaxy S23</v>
      </c>
      <c r="X131" s="12">
        <f>VLOOKUP(V131,produtos!$A$2:$E$49,4,0)</f>
        <v>2409</v>
      </c>
      <c r="Y131">
        <v>2</v>
      </c>
      <c r="Z131" s="12">
        <f t="shared" ref="Z131:Z194" si="2">X131*Y131</f>
        <v>4818</v>
      </c>
      <c r="AA131" s="7">
        <v>45716</v>
      </c>
      <c r="AB131" s="6" t="s">
        <v>64</v>
      </c>
      <c r="AC131" s="6">
        <v>130</v>
      </c>
      <c r="AD131">
        <v>2951</v>
      </c>
      <c r="AE131" s="3" t="str">
        <f>VLOOKUP(AD131,'Formas de pagamentos'!$A$2:$B$7,2,0)</f>
        <v>Pix</v>
      </c>
      <c r="AF131" s="6" t="s">
        <v>48</v>
      </c>
      <c r="AG131" s="6" t="s">
        <v>50</v>
      </c>
      <c r="AH131" s="6">
        <v>1300</v>
      </c>
      <c r="AI131" s="6">
        <v>1300</v>
      </c>
      <c r="AJ131" s="6" t="s">
        <v>117</v>
      </c>
      <c r="AK131" s="8" t="s">
        <v>132</v>
      </c>
    </row>
    <row r="132" spans="1:37" x14ac:dyDescent="0.25">
      <c r="A132" s="16">
        <v>131</v>
      </c>
      <c r="B132" s="17" t="s">
        <v>79</v>
      </c>
      <c r="C132" s="17" t="s">
        <v>401</v>
      </c>
      <c r="D132" s="17" t="s">
        <v>964</v>
      </c>
      <c r="E132" s="18" t="s">
        <v>965</v>
      </c>
      <c r="F132" s="17" t="str" cm="1">
        <f t="array" aca="1" ref="F132" ca="1">INDEX(estados_cidades_bairros!$B$2:$E$2701,RANDBETWEEN(1,COUNTA(estados_cidades_bairros!$E$2:$E$2701)),1)</f>
        <v>Paraíba</v>
      </c>
      <c r="G132" s="17" t="str">
        <f ca="1">VLOOKUP(F132,estados_cidades_bairros!$B$2:$E$2701,2,0)</f>
        <v>PB</v>
      </c>
      <c r="H132" s="17" t="str" cm="1">
        <f t="array" aca="1" ref="H132" ca="1">INDEX(estados_cidades_bairros!$C$2:$E$2701,SUM(MATCH(G132,estados_cidades_bairros!$C:$C,0)+RANDBETWEEN(1,100)),2)</f>
        <v>Moreira do Oeste</v>
      </c>
      <c r="I132" s="17" t="str" cm="1">
        <f t="array" aca="1" ref="I132" ca="1">INDEX(estados_cidades_bairros!$D$2:$E$2701,SUM(MATCH(H132,estados_cidades_bairros!$D$2:$D$2701,0)+RANDBETWEEN(1,5)),2)</f>
        <v>Fazenda Lopes</v>
      </c>
      <c r="J132" s="28"/>
      <c r="K132" s="17">
        <v>7</v>
      </c>
      <c r="L132" s="17" t="s">
        <v>967</v>
      </c>
      <c r="M132" s="17" t="str" cm="1">
        <f t="array" aca="1" ref="M132" ca="1">INDEX(estados_cidades_bairros!$B$2:$E$2701,RANDBETWEEN(1,COUNTA(estados_cidades_bairros!$E$2:$E$2701)),1)</f>
        <v>Espírito Santo</v>
      </c>
      <c r="N132" s="17" t="str">
        <f ca="1">VLOOKUP(M132,estados_cidades_bairros!$B$2:$E$2701,2,0)</f>
        <v>ES</v>
      </c>
      <c r="O132" s="17" t="str" cm="1">
        <f t="array" aca="1" ref="O132" ca="1">INDEX(estados_cidades_bairros!$C$2:$E$2701,SUM(MATCH(N132,estados_cidades_bairros!$C:$C,0)+RANDBETWEEN(1,100)),2)</f>
        <v>Vieira</v>
      </c>
      <c r="P132" s="17" t="str" cm="1">
        <f t="array" aca="1" ref="P132" ca="1">INDEX(estados_cidades_bairros!$D$2:$E$2701,SUM(MATCH(O132,estados_cidades_bairros!$D$2:$D$2701,0)+RANDBETWEEN(1,5)),2)</f>
        <v>Estação de Sales</v>
      </c>
      <c r="Q132" s="26" t="s">
        <v>78</v>
      </c>
      <c r="R132" s="17">
        <v>2</v>
      </c>
      <c r="S132" s="3">
        <v>131</v>
      </c>
      <c r="T132" s="3">
        <v>131</v>
      </c>
      <c r="U132" s="3">
        <v>7</v>
      </c>
      <c r="V132">
        <v>18</v>
      </c>
      <c r="W132" s="3" t="str">
        <f>VLOOKUP(V132,produtos!$A$2:$E$49,2,0)</f>
        <v>Fogão 4 Bocas Consul</v>
      </c>
      <c r="X132" s="12">
        <f>VLOOKUP(V132,produtos!$A$2:$E$49,4,0)</f>
        <v>638</v>
      </c>
      <c r="Y132">
        <v>5</v>
      </c>
      <c r="Z132" s="12">
        <f t="shared" si="2"/>
        <v>3190</v>
      </c>
      <c r="AA132" s="4">
        <v>45707</v>
      </c>
      <c r="AB132" s="3" t="s">
        <v>115</v>
      </c>
      <c r="AC132" s="3">
        <v>131</v>
      </c>
      <c r="AD132">
        <v>7072</v>
      </c>
      <c r="AE132" s="3" t="str">
        <f>VLOOKUP(AD132,'Formas de pagamentos'!$A$2:$B$7,2,0)</f>
        <v>Dinheiro</v>
      </c>
      <c r="AF132" s="3" t="s">
        <v>48</v>
      </c>
      <c r="AG132" s="3" t="s">
        <v>50</v>
      </c>
      <c r="AH132" s="3"/>
      <c r="AI132" s="3"/>
      <c r="AJ132" s="3"/>
      <c r="AK132" s="5"/>
    </row>
    <row r="133" spans="1:37" x14ac:dyDescent="0.25">
      <c r="A133" s="19">
        <v>132</v>
      </c>
      <c r="B133" s="20" t="s">
        <v>662</v>
      </c>
      <c r="C133" s="20" t="s">
        <v>45</v>
      </c>
      <c r="D133" s="20" t="s">
        <v>968</v>
      </c>
      <c r="E133" s="21">
        <v>5126329866</v>
      </c>
      <c r="F133" s="17" t="str" cm="1">
        <f t="array" aca="1" ref="F133" ca="1">INDEX(estados_cidades_bairros!$B$2:$E$2701,RANDBETWEEN(1,COUNTA(estados_cidades_bairros!$E$2:$E$2701)),1)</f>
        <v>Piauí</v>
      </c>
      <c r="G133" s="17" t="str">
        <f ca="1">VLOOKUP(F133,estados_cidades_bairros!$B$2:$E$2701,2,0)</f>
        <v>PI</v>
      </c>
      <c r="H133" s="17" t="str" cm="1">
        <f t="array" aca="1" ref="H133" ca="1">INDEX(estados_cidades_bairros!$C$2:$E$2701,SUM(MATCH(G133,estados_cidades_bairros!$C:$C,0)+RANDBETWEEN(1,100)),2)</f>
        <v>Freitas do Galho</v>
      </c>
      <c r="I133" s="17" t="str" cm="1">
        <f t="array" aca="1" ref="I133" ca="1">INDEX(estados_cidades_bairros!$D$2:$E$2701,SUM(MATCH(H133,estados_cidades_bairros!$D$2:$D$2701,0)+RANDBETWEEN(1,5)),2)</f>
        <v>Conjunto de Lopes</v>
      </c>
      <c r="J133" s="28"/>
      <c r="K133" s="20">
        <v>41</v>
      </c>
      <c r="L133" s="20" t="s">
        <v>970</v>
      </c>
      <c r="M133" s="17" t="str" cm="1">
        <f t="array" aca="1" ref="M133" ca="1">INDEX(estados_cidades_bairros!$B$2:$E$2701,RANDBETWEEN(1,COUNTA(estados_cidades_bairros!$E$2:$E$2701)),1)</f>
        <v>Rio de Janeiro</v>
      </c>
      <c r="N133" s="17" t="str">
        <f ca="1">VLOOKUP(M133,estados_cidades_bairros!$B$2:$E$2701,2,0)</f>
        <v>RJ</v>
      </c>
      <c r="O133" s="17" t="str" cm="1">
        <f t="array" aca="1" ref="O133" ca="1">INDEX(estados_cidades_bairros!$C$2:$E$2701,SUM(MATCH(N133,estados_cidades_bairros!$C:$C,0)+RANDBETWEEN(1,100)),2)</f>
        <v>Martins</v>
      </c>
      <c r="P133" s="17" t="str" cm="1">
        <f t="array" aca="1" ref="P133" ca="1">INDEX(estados_cidades_bairros!$D$2:$E$2701,SUM(MATCH(O133,estados_cidades_bairros!$D$2:$D$2701,0)+RANDBETWEEN(1,5)),2)</f>
        <v>Fazenda João Felipe Cunha</v>
      </c>
      <c r="Q133" s="38" t="s">
        <v>41</v>
      </c>
      <c r="R133" s="20">
        <v>3</v>
      </c>
      <c r="S133" s="6">
        <v>132</v>
      </c>
      <c r="T133" s="6">
        <v>132</v>
      </c>
      <c r="U133" s="6">
        <v>41</v>
      </c>
      <c r="V133">
        <v>41</v>
      </c>
      <c r="W133" s="3" t="str">
        <f>VLOOKUP(V133,produtos!$A$2:$E$49,2,0)</f>
        <v>Impressora Multifuncional HP DeskJet</v>
      </c>
      <c r="X133" s="12">
        <f>VLOOKUP(V133,produtos!$A$2:$E$49,4,0)</f>
        <v>165</v>
      </c>
      <c r="Y133">
        <v>5</v>
      </c>
      <c r="Z133" s="12">
        <f t="shared" si="2"/>
        <v>825</v>
      </c>
      <c r="AA133" s="7">
        <v>45728</v>
      </c>
      <c r="AB133" s="6" t="s">
        <v>115</v>
      </c>
      <c r="AC133" s="6">
        <v>132</v>
      </c>
      <c r="AD133">
        <v>5950</v>
      </c>
      <c r="AE133" s="3" t="str">
        <f>VLOOKUP(AD133,'Formas de pagamentos'!$A$2:$B$7,2,0)</f>
        <v>Cartão Débito</v>
      </c>
      <c r="AF133" s="6" t="s">
        <v>116</v>
      </c>
      <c r="AG133" s="6" t="s">
        <v>50</v>
      </c>
      <c r="AH133" s="6">
        <v>1320</v>
      </c>
      <c r="AI133" s="6">
        <v>1320</v>
      </c>
      <c r="AJ133" s="6" t="s">
        <v>262</v>
      </c>
      <c r="AK133" s="8" t="s">
        <v>212</v>
      </c>
    </row>
    <row r="134" spans="1:37" x14ac:dyDescent="0.25">
      <c r="A134" s="16">
        <v>133</v>
      </c>
      <c r="B134" s="17" t="s">
        <v>972</v>
      </c>
      <c r="C134" s="17" t="s">
        <v>254</v>
      </c>
      <c r="D134" s="17" t="s">
        <v>973</v>
      </c>
      <c r="E134" s="18" t="s">
        <v>974</v>
      </c>
      <c r="F134" s="17" t="str" cm="1">
        <f t="array" aca="1" ref="F134" ca="1">INDEX(estados_cidades_bairros!$B$2:$E$2701,RANDBETWEEN(1,COUNTA(estados_cidades_bairros!$E$2:$E$2701)),1)</f>
        <v>Pará</v>
      </c>
      <c r="G134" s="17" t="str">
        <f ca="1">VLOOKUP(F134,estados_cidades_bairros!$B$2:$E$2701,2,0)</f>
        <v>PA</v>
      </c>
      <c r="H134" s="17" t="str" cm="1">
        <f t="array" aca="1" ref="H134" ca="1">INDEX(estados_cidades_bairros!$C$2:$E$2701,SUM(MATCH(G134,estados_cidades_bairros!$C:$C,0)+RANDBETWEEN(1,100)),2)</f>
        <v>Moreira</v>
      </c>
      <c r="I134" s="17" t="str" cm="1">
        <f t="array" aca="1" ref="I134" ca="1">INDEX(estados_cidades_bairros!$D$2:$E$2701,SUM(MATCH(H134,estados_cidades_bairros!$D$2:$D$2701,0)+RANDBETWEEN(1,5)),2)</f>
        <v>Rua Caldeira</v>
      </c>
      <c r="J134" s="28"/>
      <c r="K134" s="17">
        <v>39</v>
      </c>
      <c r="L134" s="17" t="s">
        <v>975</v>
      </c>
      <c r="M134" s="17" t="str" cm="1">
        <f t="array" aca="1" ref="M134" ca="1">INDEX(estados_cidades_bairros!$B$2:$E$2701,RANDBETWEEN(1,COUNTA(estados_cidades_bairros!$E$2:$E$2701)),1)</f>
        <v>Distrito Federal</v>
      </c>
      <c r="N134" s="17" t="str">
        <f ca="1">VLOOKUP(M134,estados_cidades_bairros!$B$2:$E$2701,2,0)</f>
        <v>DF</v>
      </c>
      <c r="O134" s="17" t="str" cm="1">
        <f t="array" aca="1" ref="O134" ca="1">INDEX(estados_cidades_bairros!$C$2:$E$2701,SUM(MATCH(N134,estados_cidades_bairros!$C:$C,0)+RANDBETWEEN(1,100)),2)</f>
        <v>Pires</v>
      </c>
      <c r="P134" s="17" t="str" cm="1">
        <f t="array" aca="1" ref="P134" ca="1">INDEX(estados_cidades_bairros!$D$2:$E$2701,SUM(MATCH(O134,estados_cidades_bairros!$D$2:$D$2701,0)+RANDBETWEEN(1,5)),2)</f>
        <v>Rua Fernandes</v>
      </c>
      <c r="Q134" s="26" t="s">
        <v>47</v>
      </c>
      <c r="R134" s="17">
        <v>1</v>
      </c>
      <c r="S134" s="3">
        <v>133</v>
      </c>
      <c r="T134" s="3">
        <v>133</v>
      </c>
      <c r="U134" s="3">
        <v>39</v>
      </c>
      <c r="V134">
        <v>12</v>
      </c>
      <c r="W134" s="3" t="str">
        <f>VLOOKUP(V134,produtos!$A$2:$E$49,2,0)</f>
        <v>Câmera Canon EOS Rebel T7</v>
      </c>
      <c r="X134" s="12">
        <f>VLOOKUP(V134,produtos!$A$2:$E$49,4,0)</f>
        <v>4447</v>
      </c>
      <c r="Y134">
        <v>1</v>
      </c>
      <c r="Z134" s="12">
        <f t="shared" si="2"/>
        <v>4447</v>
      </c>
      <c r="AA134" s="4">
        <v>45725</v>
      </c>
      <c r="AB134" s="3" t="s">
        <v>88</v>
      </c>
      <c r="AC134" s="3">
        <v>133</v>
      </c>
      <c r="AD134">
        <v>2951</v>
      </c>
      <c r="AE134" s="3" t="str">
        <f>VLOOKUP(AD134,'Formas de pagamentos'!$A$2:$B$7,2,0)</f>
        <v>Pix</v>
      </c>
      <c r="AF134" s="3" t="s">
        <v>89</v>
      </c>
      <c r="AG134" s="3" t="s">
        <v>50</v>
      </c>
      <c r="AH134" s="3"/>
      <c r="AI134" s="3"/>
      <c r="AJ134" s="3"/>
      <c r="AK134" s="5"/>
    </row>
    <row r="135" spans="1:37" x14ac:dyDescent="0.25">
      <c r="A135" s="19">
        <v>134</v>
      </c>
      <c r="B135" s="20" t="s">
        <v>786</v>
      </c>
      <c r="C135" s="20" t="s">
        <v>976</v>
      </c>
      <c r="D135" s="20" t="s">
        <v>977</v>
      </c>
      <c r="E135" s="21" t="s">
        <v>978</v>
      </c>
      <c r="F135" s="17" t="str" cm="1">
        <f t="array" aca="1" ref="F135" ca="1">INDEX(estados_cidades_bairros!$B$2:$E$2701,RANDBETWEEN(1,COUNTA(estados_cidades_bairros!$E$2:$E$2701)),1)</f>
        <v>Ceará</v>
      </c>
      <c r="G135" s="17" t="str">
        <f ca="1">VLOOKUP(F135,estados_cidades_bairros!$B$2:$E$2701,2,0)</f>
        <v>CE</v>
      </c>
      <c r="H135" s="17" t="str" cm="1">
        <f t="array" aca="1" ref="H135" ca="1">INDEX(estados_cidades_bairros!$C$2:$E$2701,SUM(MATCH(G135,estados_cidades_bairros!$C:$C,0)+RANDBETWEEN(1,100)),2)</f>
        <v>Alves Alegre</v>
      </c>
      <c r="I135" s="17" t="str" cm="1">
        <f t="array" aca="1" ref="I135" ca="1">INDEX(estados_cidades_bairros!$D$2:$E$2701,SUM(MATCH(H135,estados_cidades_bairros!$D$2:$D$2701,0)+RANDBETWEEN(1,5)),2)</f>
        <v>Loteamento de Castro</v>
      </c>
      <c r="J135" s="28"/>
      <c r="K135" s="20">
        <v>44</v>
      </c>
      <c r="L135" s="20" t="s">
        <v>981</v>
      </c>
      <c r="M135" s="17" t="str" cm="1">
        <f t="array" aca="1" ref="M135" ca="1">INDEX(estados_cidades_bairros!$B$2:$E$2701,RANDBETWEEN(1,COUNTA(estados_cidades_bairros!$E$2:$E$2701)),1)</f>
        <v>Sergipe</v>
      </c>
      <c r="N135" s="17" t="str">
        <f ca="1">VLOOKUP(M135,estados_cidades_bairros!$B$2:$E$2701,2,0)</f>
        <v>SE</v>
      </c>
      <c r="O135" s="17" t="str" cm="1">
        <f t="array" aca="1" ref="O135" ca="1">INDEX(estados_cidades_bairros!$C$2:$E$2701,SUM(MATCH(N135,estados_cidades_bairros!$C:$C,0)+RANDBETWEEN(1,100)),2)</f>
        <v>Santos</v>
      </c>
      <c r="P135" s="17" t="str" cm="1">
        <f t="array" aca="1" ref="P135" ca="1">INDEX(estados_cidades_bairros!$D$2:$E$2701,SUM(MATCH(O135,estados_cidades_bairros!$D$2:$D$2701,0)+RANDBETWEEN(1,5)),2)</f>
        <v>Quadra Cunha</v>
      </c>
      <c r="Q135" s="38" t="s">
        <v>41</v>
      </c>
      <c r="R135" s="20">
        <v>1</v>
      </c>
      <c r="S135" s="6">
        <v>134</v>
      </c>
      <c r="T135" s="6">
        <v>134</v>
      </c>
      <c r="U135" s="6">
        <v>44</v>
      </c>
      <c r="V135">
        <v>11</v>
      </c>
      <c r="W135" s="3" t="str">
        <f>VLOOKUP(V135,produtos!$A$2:$E$49,2,0)</f>
        <v>Câmera GoPro Hero 11</v>
      </c>
      <c r="X135" s="12">
        <f>VLOOKUP(V135,produtos!$A$2:$E$49,4,0)</f>
        <v>1722</v>
      </c>
      <c r="Y135">
        <v>4</v>
      </c>
      <c r="Z135" s="12">
        <f t="shared" si="2"/>
        <v>6888</v>
      </c>
      <c r="AA135" s="7">
        <v>45683</v>
      </c>
      <c r="AB135" s="6" t="s">
        <v>64</v>
      </c>
      <c r="AC135" s="6">
        <v>134</v>
      </c>
      <c r="AD135">
        <v>2951</v>
      </c>
      <c r="AE135" s="3" t="str">
        <f>VLOOKUP(AD135,'Formas de pagamentos'!$A$2:$B$7,2,0)</f>
        <v>Pix</v>
      </c>
      <c r="AF135" s="6" t="s">
        <v>116</v>
      </c>
      <c r="AG135" s="6" t="s">
        <v>50</v>
      </c>
      <c r="AH135" s="6">
        <v>1340</v>
      </c>
      <c r="AI135" s="6">
        <v>1340</v>
      </c>
      <c r="AJ135" s="6" t="s">
        <v>262</v>
      </c>
      <c r="AK135" s="8" t="s">
        <v>212</v>
      </c>
    </row>
    <row r="136" spans="1:37" x14ac:dyDescent="0.25">
      <c r="A136" s="16">
        <v>135</v>
      </c>
      <c r="B136" s="17" t="s">
        <v>983</v>
      </c>
      <c r="C136" s="17" t="s">
        <v>525</v>
      </c>
      <c r="D136" s="17" t="s">
        <v>984</v>
      </c>
      <c r="E136" s="18">
        <v>6139931785</v>
      </c>
      <c r="F136" s="17" t="str" cm="1">
        <f t="array" aca="1" ref="F136" ca="1">INDEX(estados_cidades_bairros!$B$2:$E$2701,RANDBETWEEN(1,COUNTA(estados_cidades_bairros!$E$2:$E$2701)),1)</f>
        <v>Acre</v>
      </c>
      <c r="G136" s="17" t="str">
        <f ca="1">VLOOKUP(F136,estados_cidades_bairros!$B$2:$E$2701,2,0)</f>
        <v>AC</v>
      </c>
      <c r="H136" s="17" t="str" cm="1">
        <f t="array" aca="1" ref="H136" ca="1">INDEX(estados_cidades_bairros!$C$2:$E$2701,SUM(MATCH(G136,estados_cidades_bairros!$C:$C,0)+RANDBETWEEN(1,100)),2)</f>
        <v>Castro das Pedras</v>
      </c>
      <c r="I136" s="17" t="str" cm="1">
        <f t="array" aca="1" ref="I136" ca="1">INDEX(estados_cidades_bairros!$D$2:$E$2701,SUM(MATCH(H136,estados_cidades_bairros!$D$2:$D$2701,0)+RANDBETWEEN(1,5)),2)</f>
        <v>Condomínio Cunha</v>
      </c>
      <c r="J136" s="28"/>
      <c r="K136" s="17">
        <v>43</v>
      </c>
      <c r="L136" s="17" t="s">
        <v>987</v>
      </c>
      <c r="M136" s="17" t="str" cm="1">
        <f t="array" aca="1" ref="M136" ca="1">INDEX(estados_cidades_bairros!$B$2:$E$2701,RANDBETWEEN(1,COUNTA(estados_cidades_bairros!$E$2:$E$2701)),1)</f>
        <v>Mato Grosso do Sul</v>
      </c>
      <c r="N136" s="17" t="str">
        <f ca="1">VLOOKUP(M136,estados_cidades_bairros!$B$2:$E$2701,2,0)</f>
        <v>MS</v>
      </c>
      <c r="O136" s="17" t="str" cm="1">
        <f t="array" aca="1" ref="O136" ca="1">INDEX(estados_cidades_bairros!$C$2:$E$2701,SUM(MATCH(N136,estados_cidades_bairros!$C:$C,0)+RANDBETWEEN(1,100)),2)</f>
        <v>Moura de Goiás</v>
      </c>
      <c r="P136" s="17" t="str" cm="1">
        <f t="array" aca="1" ref="P136" ca="1">INDEX(estados_cidades_bairros!$D$2:$E$2701,SUM(MATCH(O136,estados_cidades_bairros!$D$2:$D$2701,0)+RANDBETWEEN(1,5)),2)</f>
        <v>Pátio Freitas</v>
      </c>
      <c r="Q136" s="26" t="s">
        <v>78</v>
      </c>
      <c r="R136" s="17">
        <v>5</v>
      </c>
      <c r="S136" s="3">
        <v>135</v>
      </c>
      <c r="T136" s="3">
        <v>135</v>
      </c>
      <c r="U136" s="3">
        <v>43</v>
      </c>
      <c r="V136">
        <v>36</v>
      </c>
      <c r="W136" s="3" t="str">
        <f>VLOOKUP(V136,produtos!$A$2:$E$49,2,0)</f>
        <v>Notebook Dell Inspiron i5 8GB 512GB SSD</v>
      </c>
      <c r="X136" s="12">
        <f>VLOOKUP(V136,produtos!$A$2:$E$49,4,0)</f>
        <v>3598</v>
      </c>
      <c r="Y136">
        <v>1</v>
      </c>
      <c r="Z136" s="12">
        <f t="shared" si="2"/>
        <v>3598</v>
      </c>
      <c r="AA136" s="4">
        <v>45701</v>
      </c>
      <c r="AB136" s="3" t="s">
        <v>115</v>
      </c>
      <c r="AC136" s="3">
        <v>135</v>
      </c>
      <c r="AD136">
        <v>2471</v>
      </c>
      <c r="AE136" s="3" t="str">
        <f>VLOOKUP(AD136,'Formas de pagamentos'!$A$2:$B$7,2,0)</f>
        <v>Boleto</v>
      </c>
      <c r="AF136" s="3" t="s">
        <v>116</v>
      </c>
      <c r="AG136" s="3" t="s">
        <v>50</v>
      </c>
      <c r="AH136" s="3">
        <v>1350</v>
      </c>
      <c r="AI136" s="3">
        <v>1350</v>
      </c>
      <c r="AJ136" s="3" t="s">
        <v>262</v>
      </c>
      <c r="AK136" s="5" t="s">
        <v>132</v>
      </c>
    </row>
    <row r="137" spans="1:37" x14ac:dyDescent="0.25">
      <c r="A137" s="19">
        <v>136</v>
      </c>
      <c r="B137" s="20" t="s">
        <v>989</v>
      </c>
      <c r="C137" s="20" t="s">
        <v>240</v>
      </c>
      <c r="D137" s="20" t="s">
        <v>990</v>
      </c>
      <c r="E137" s="21" t="s">
        <v>991</v>
      </c>
      <c r="F137" s="17" t="str" cm="1">
        <f t="array" aca="1" ref="F137" ca="1">INDEX(estados_cidades_bairros!$B$2:$E$2701,RANDBETWEEN(1,COUNTA(estados_cidades_bairros!$E$2:$E$2701)),1)</f>
        <v>Paraíba</v>
      </c>
      <c r="G137" s="17" t="str">
        <f ca="1">VLOOKUP(F137,estados_cidades_bairros!$B$2:$E$2701,2,0)</f>
        <v>PB</v>
      </c>
      <c r="H137" s="17" t="str" cm="1">
        <f t="array" aca="1" ref="H137" ca="1">INDEX(estados_cidades_bairros!$C$2:$E$2701,SUM(MATCH(G137,estados_cidades_bairros!$C:$C,0)+RANDBETWEEN(1,100)),2)</f>
        <v>das Neves Alegre</v>
      </c>
      <c r="I137" s="17" t="str" cm="1">
        <f t="array" aca="1" ref="I137" ca="1">INDEX(estados_cidades_bairros!$D$2:$E$2701,SUM(MATCH(H137,estados_cidades_bairros!$D$2:$D$2701,0)+RANDBETWEEN(1,5)),2)</f>
        <v>Pátio Letícia Fogaça</v>
      </c>
      <c r="J137" s="28"/>
      <c r="K137" s="20">
        <v>16</v>
      </c>
      <c r="L137" s="20" t="s">
        <v>994</v>
      </c>
      <c r="M137" s="17" t="str" cm="1">
        <f t="array" aca="1" ref="M137" ca="1">INDEX(estados_cidades_bairros!$B$2:$E$2701,RANDBETWEEN(1,COUNTA(estados_cidades_bairros!$E$2:$E$2701)),1)</f>
        <v>Mato Grosso do Sul</v>
      </c>
      <c r="N137" s="17" t="str">
        <f ca="1">VLOOKUP(M137,estados_cidades_bairros!$B$2:$E$2701,2,0)</f>
        <v>MS</v>
      </c>
      <c r="O137" s="17" t="str" cm="1">
        <f t="array" aca="1" ref="O137" ca="1">INDEX(estados_cidades_bairros!$C$2:$E$2701,SUM(MATCH(N137,estados_cidades_bairros!$C:$C,0)+RANDBETWEEN(1,100)),2)</f>
        <v>Moura de Goiás</v>
      </c>
      <c r="P137" s="17" t="str" cm="1">
        <f t="array" aca="1" ref="P137" ca="1">INDEX(estados_cidades_bairros!$D$2:$E$2701,SUM(MATCH(O137,estados_cidades_bairros!$D$2:$D$2701,0)+RANDBETWEEN(1,5)),2)</f>
        <v>Pátio Freitas</v>
      </c>
      <c r="Q137" s="38" t="s">
        <v>47</v>
      </c>
      <c r="R137" s="20">
        <v>2</v>
      </c>
      <c r="S137" s="6">
        <v>136</v>
      </c>
      <c r="T137" s="6">
        <v>136</v>
      </c>
      <c r="U137" s="6">
        <v>16</v>
      </c>
      <c r="V137">
        <v>40</v>
      </c>
      <c r="W137" s="3" t="str">
        <f>VLOOKUP(V137,produtos!$A$2:$E$49,2,0)</f>
        <v>Mouse Gamer Logitech G502</v>
      </c>
      <c r="X137" s="12">
        <f>VLOOKUP(V137,produtos!$A$2:$E$49,4,0)</f>
        <v>3359</v>
      </c>
      <c r="Y137">
        <v>5</v>
      </c>
      <c r="Z137" s="12">
        <f t="shared" si="2"/>
        <v>16795</v>
      </c>
      <c r="AA137" s="7">
        <v>45669</v>
      </c>
      <c r="AB137" s="6" t="s">
        <v>88</v>
      </c>
      <c r="AC137" s="6">
        <v>136</v>
      </c>
      <c r="AD137">
        <v>6056</v>
      </c>
      <c r="AE137" s="3" t="str">
        <f>VLOOKUP(AD137,'Formas de pagamentos'!$A$2:$B$7,2,0)</f>
        <v>Cheque</v>
      </c>
      <c r="AF137" s="6" t="s">
        <v>89</v>
      </c>
      <c r="AG137" s="6" t="s">
        <v>50</v>
      </c>
      <c r="AH137" s="6"/>
      <c r="AI137" s="6"/>
      <c r="AJ137" s="6"/>
      <c r="AK137" s="8"/>
    </row>
    <row r="138" spans="1:37" x14ac:dyDescent="0.25">
      <c r="A138" s="16">
        <v>137</v>
      </c>
      <c r="B138" s="17" t="s">
        <v>875</v>
      </c>
      <c r="C138" s="17" t="s">
        <v>289</v>
      </c>
      <c r="D138" s="17" t="s">
        <v>996</v>
      </c>
      <c r="E138" s="18">
        <v>1148574932</v>
      </c>
      <c r="F138" s="17" t="str" cm="1">
        <f t="array" aca="1" ref="F138" ca="1">INDEX(estados_cidades_bairros!$B$2:$E$2701,RANDBETWEEN(1,COUNTA(estados_cidades_bairros!$E$2:$E$2701)),1)</f>
        <v>Rio Grande do Sul</v>
      </c>
      <c r="G138" s="17" t="str">
        <f ca="1">VLOOKUP(F138,estados_cidades_bairros!$B$2:$E$2701,2,0)</f>
        <v>RS</v>
      </c>
      <c r="H138" s="17" t="str" cm="1">
        <f t="array" aca="1" ref="H138" ca="1">INDEX(estados_cidades_bairros!$C$2:$E$2701,SUM(MATCH(G138,estados_cidades_bairros!$C:$C,0)+RANDBETWEEN(1,100)),2)</f>
        <v>Correia do Norte</v>
      </c>
      <c r="I138" s="17" t="str" cm="1">
        <f t="array" aca="1" ref="I138" ca="1">INDEX(estados_cidades_bairros!$D$2:$E$2701,SUM(MATCH(H138,estados_cidades_bairros!$D$2:$D$2701,0)+RANDBETWEEN(1,5)),2)</f>
        <v>Vereda de Silveira</v>
      </c>
      <c r="J138" s="28"/>
      <c r="K138" s="17">
        <v>40</v>
      </c>
      <c r="L138" s="17" t="s">
        <v>997</v>
      </c>
      <c r="M138" s="17" t="str" cm="1">
        <f t="array" aca="1" ref="M138" ca="1">INDEX(estados_cidades_bairros!$B$2:$E$2701,RANDBETWEEN(1,COUNTA(estados_cidades_bairros!$E$2:$E$2701)),1)</f>
        <v>Sergipe</v>
      </c>
      <c r="N138" s="17" t="str">
        <f ca="1">VLOOKUP(M138,estados_cidades_bairros!$B$2:$E$2701,2,0)</f>
        <v>SE</v>
      </c>
      <c r="O138" s="17" t="str" cm="1">
        <f t="array" aca="1" ref="O138" ca="1">INDEX(estados_cidades_bairros!$C$2:$E$2701,SUM(MATCH(N138,estados_cidades_bairros!$C:$C,0)+RANDBETWEEN(1,100)),2)</f>
        <v>Caldeira</v>
      </c>
      <c r="P138" s="17" t="str" cm="1">
        <f t="array" aca="1" ref="P138" ca="1">INDEX(estados_cidades_bairros!$D$2:$E$2701,SUM(MATCH(O138,estados_cidades_bairros!$D$2:$D$2701,0)+RANDBETWEEN(1,5)),2)</f>
        <v>Vale de Silva</v>
      </c>
      <c r="Q138" s="26" t="s">
        <v>41</v>
      </c>
      <c r="R138" s="17">
        <v>5</v>
      </c>
      <c r="S138" s="3">
        <v>137</v>
      </c>
      <c r="T138" s="3">
        <v>137</v>
      </c>
      <c r="U138" s="3">
        <v>40</v>
      </c>
      <c r="V138">
        <v>20</v>
      </c>
      <c r="W138" s="3" t="str">
        <f>VLOOKUP(V138,produtos!$A$2:$E$49,2,0)</f>
        <v>Micro-ondas Philco 30L</v>
      </c>
      <c r="X138" s="12">
        <f>VLOOKUP(V138,produtos!$A$2:$E$49,4,0)</f>
        <v>2747</v>
      </c>
      <c r="Y138">
        <v>2</v>
      </c>
      <c r="Z138" s="12">
        <f t="shared" si="2"/>
        <v>5494</v>
      </c>
      <c r="AA138" s="4">
        <v>45721</v>
      </c>
      <c r="AB138" s="3" t="s">
        <v>64</v>
      </c>
      <c r="AC138" s="3">
        <v>137</v>
      </c>
      <c r="AD138">
        <v>7072</v>
      </c>
      <c r="AE138" s="3" t="str">
        <f>VLOOKUP(AD138,'Formas de pagamentos'!$A$2:$B$7,2,0)</f>
        <v>Dinheiro</v>
      </c>
      <c r="AF138" s="3" t="s">
        <v>48</v>
      </c>
      <c r="AG138" s="3" t="s">
        <v>50</v>
      </c>
      <c r="AH138" s="3"/>
      <c r="AI138" s="3"/>
      <c r="AJ138" s="3"/>
      <c r="AK138" s="5"/>
    </row>
    <row r="139" spans="1:37" x14ac:dyDescent="0.25">
      <c r="A139" s="19">
        <v>138</v>
      </c>
      <c r="B139" s="20" t="s">
        <v>999</v>
      </c>
      <c r="C139" s="20" t="s">
        <v>80</v>
      </c>
      <c r="D139" s="20" t="s">
        <v>1000</v>
      </c>
      <c r="E139" s="21" t="s">
        <v>1001</v>
      </c>
      <c r="F139" s="17" t="str" cm="1">
        <f t="array" aca="1" ref="F139" ca="1">INDEX(estados_cidades_bairros!$B$2:$E$2701,RANDBETWEEN(1,COUNTA(estados_cidades_bairros!$E$2:$E$2701)),1)</f>
        <v>Amapá</v>
      </c>
      <c r="G139" s="17" t="str">
        <f ca="1">VLOOKUP(F139,estados_cidades_bairros!$B$2:$E$2701,2,0)</f>
        <v>AP</v>
      </c>
      <c r="H139" s="17" t="str" cm="1">
        <f t="array" aca="1" ref="H139" ca="1">INDEX(estados_cidades_bairros!$C$2:$E$2701,SUM(MATCH(G139,estados_cidades_bairros!$C:$C,0)+RANDBETWEEN(1,100)),2)</f>
        <v>da Mota</v>
      </c>
      <c r="I139" s="17" t="str" cm="1">
        <f t="array" aca="1" ref="I139" ca="1">INDEX(estados_cidades_bairros!$D$2:$E$2701,SUM(MATCH(H139,estados_cidades_bairros!$D$2:$D$2701,0)+RANDBETWEEN(1,5)),2)</f>
        <v>Trecho de Nogueira</v>
      </c>
      <c r="J139" s="28"/>
      <c r="K139" s="20">
        <v>31</v>
      </c>
      <c r="L139" s="20" t="s">
        <v>1003</v>
      </c>
      <c r="M139" s="17" t="str" cm="1">
        <f t="array" aca="1" ref="M139" ca="1">INDEX(estados_cidades_bairros!$B$2:$E$2701,RANDBETWEEN(1,COUNTA(estados_cidades_bairros!$E$2:$E$2701)),1)</f>
        <v>São Paulo</v>
      </c>
      <c r="N139" s="17" t="str">
        <f ca="1">VLOOKUP(M139,estados_cidades_bairros!$B$2:$E$2701,2,0)</f>
        <v>SP</v>
      </c>
      <c r="O139" s="17" t="str" cm="1">
        <f t="array" aca="1" ref="O139" ca="1">INDEX(estados_cidades_bairros!$C$2:$E$2701,SUM(MATCH(N139,estados_cidades_bairros!$C:$C,0)+RANDBETWEEN(1,100)),2)</f>
        <v>Caldeira do Norte</v>
      </c>
      <c r="P139" s="17" t="str" cm="1">
        <f t="array" aca="1" ref="P139" ca="1">INDEX(estados_cidades_bairros!$D$2:$E$2701,SUM(MATCH(O139,estados_cidades_bairros!$D$2:$D$2701,0)+RANDBETWEEN(1,5)),2)</f>
        <v>Aeroporto Porto</v>
      </c>
      <c r="Q139" s="38" t="s">
        <v>47</v>
      </c>
      <c r="R139" s="20">
        <v>2</v>
      </c>
      <c r="S139" s="6">
        <v>138</v>
      </c>
      <c r="T139" s="6">
        <v>138</v>
      </c>
      <c r="U139" s="6">
        <v>31</v>
      </c>
      <c r="V139">
        <v>23</v>
      </c>
      <c r="W139" s="3" t="str">
        <f>VLOOKUP(V139,produtos!$A$2:$E$49,2,0)</f>
        <v>Máquina de Lavar Brastemp 12Kg</v>
      </c>
      <c r="X139" s="12">
        <f>VLOOKUP(V139,produtos!$A$2:$E$49,4,0)</f>
        <v>1738</v>
      </c>
      <c r="Y139">
        <v>3</v>
      </c>
      <c r="Z139" s="12">
        <f t="shared" si="2"/>
        <v>5214</v>
      </c>
      <c r="AA139" s="7">
        <v>45679</v>
      </c>
      <c r="AB139" s="6" t="s">
        <v>64</v>
      </c>
      <c r="AC139" s="6">
        <v>138</v>
      </c>
      <c r="AD139">
        <v>2471</v>
      </c>
      <c r="AE139" s="3" t="str">
        <f>VLOOKUP(AD139,'Formas de pagamentos'!$A$2:$B$7,2,0)</f>
        <v>Boleto</v>
      </c>
      <c r="AF139" s="6" t="s">
        <v>116</v>
      </c>
      <c r="AG139" s="6" t="s">
        <v>50</v>
      </c>
      <c r="AH139" s="6"/>
      <c r="AI139" s="6"/>
      <c r="AJ139" s="6"/>
      <c r="AK139" s="8"/>
    </row>
    <row r="140" spans="1:37" x14ac:dyDescent="0.25">
      <c r="A140" s="16">
        <v>139</v>
      </c>
      <c r="B140" s="17" t="s">
        <v>1005</v>
      </c>
      <c r="C140" s="17" t="s">
        <v>144</v>
      </c>
      <c r="D140" s="17" t="s">
        <v>1006</v>
      </c>
      <c r="E140" s="18" t="s">
        <v>1007</v>
      </c>
      <c r="F140" s="17" t="str" cm="1">
        <f t="array" aca="1" ref="F140" ca="1">INDEX(estados_cidades_bairros!$B$2:$E$2701,RANDBETWEEN(1,COUNTA(estados_cidades_bairros!$E$2:$E$2701)),1)</f>
        <v>Ceará</v>
      </c>
      <c r="G140" s="17" t="str">
        <f ca="1">VLOOKUP(F140,estados_cidades_bairros!$B$2:$E$2701,2,0)</f>
        <v>CE</v>
      </c>
      <c r="H140" s="17" t="str" cm="1">
        <f t="array" aca="1" ref="H140" ca="1">INDEX(estados_cidades_bairros!$C$2:$E$2701,SUM(MATCH(G140,estados_cidades_bairros!$C:$C,0)+RANDBETWEEN(1,100)),2)</f>
        <v>Nogueira</v>
      </c>
      <c r="I140" s="17" t="str" cm="1">
        <f t="array" aca="1" ref="I140" ca="1">INDEX(estados_cidades_bairros!$D$2:$E$2701,SUM(MATCH(H140,estados_cidades_bairros!$D$2:$D$2701,0)+RANDBETWEEN(1,5)),2)</f>
        <v>Conjunto Maria Sophia Duarte</v>
      </c>
      <c r="J140" s="28"/>
      <c r="K140" s="17">
        <v>45</v>
      </c>
      <c r="L140" s="17" t="s">
        <v>1008</v>
      </c>
      <c r="M140" s="17" t="str" cm="1">
        <f t="array" aca="1" ref="M140" ca="1">INDEX(estados_cidades_bairros!$B$2:$E$2701,RANDBETWEEN(1,COUNTA(estados_cidades_bairros!$E$2:$E$2701)),1)</f>
        <v>Acre</v>
      </c>
      <c r="N140" s="17" t="str">
        <f ca="1">VLOOKUP(M140,estados_cidades_bairros!$B$2:$E$2701,2,0)</f>
        <v>AC</v>
      </c>
      <c r="O140" s="17" t="str" cm="1">
        <f t="array" aca="1" ref="O140" ca="1">INDEX(estados_cidades_bairros!$C$2:$E$2701,SUM(MATCH(N140,estados_cidades_bairros!$C:$C,0)+RANDBETWEEN(1,100)),2)</f>
        <v>Oliveira da Mata</v>
      </c>
      <c r="P140" s="17" t="str" cm="1">
        <f t="array" aca="1" ref="P140" ca="1">INDEX(estados_cidades_bairros!$D$2:$E$2701,SUM(MATCH(O140,estados_cidades_bairros!$D$2:$D$2701,0)+RANDBETWEEN(1,5)),2)</f>
        <v>Loteamento de Freitas</v>
      </c>
      <c r="Q140" s="26" t="s">
        <v>41</v>
      </c>
      <c r="R140" s="17">
        <v>3</v>
      </c>
      <c r="S140" s="3">
        <v>139</v>
      </c>
      <c r="T140" s="3">
        <v>139</v>
      </c>
      <c r="U140" s="3">
        <v>45</v>
      </c>
      <c r="V140">
        <v>30</v>
      </c>
      <c r="W140" s="3" t="str">
        <f>VLOOKUP(V140,produtos!$A$2:$E$49,2,0)</f>
        <v>Guarda-roupa Casal 6 Portas</v>
      </c>
      <c r="X140" s="12">
        <f>VLOOKUP(V140,produtos!$A$2:$E$49,4,0)</f>
        <v>3900</v>
      </c>
      <c r="Y140">
        <v>4</v>
      </c>
      <c r="Z140" s="12">
        <f t="shared" si="2"/>
        <v>15600</v>
      </c>
      <c r="AA140" s="4">
        <v>45709</v>
      </c>
      <c r="AB140" s="3" t="s">
        <v>115</v>
      </c>
      <c r="AC140" s="3">
        <v>139</v>
      </c>
      <c r="AD140">
        <v>1969</v>
      </c>
      <c r="AE140" s="3" t="str">
        <f>VLOOKUP(AD140,'Formas de pagamentos'!$A$2:$B$7,2,0)</f>
        <v>Cartão Crédito</v>
      </c>
      <c r="AF140" s="3" t="s">
        <v>89</v>
      </c>
      <c r="AG140" s="3" t="s">
        <v>50</v>
      </c>
      <c r="AH140" s="3"/>
      <c r="AI140" s="3"/>
      <c r="AJ140" s="3"/>
      <c r="AK140" s="5"/>
    </row>
    <row r="141" spans="1:37" x14ac:dyDescent="0.25">
      <c r="A141" s="19">
        <v>140</v>
      </c>
      <c r="B141" s="20" t="s">
        <v>1010</v>
      </c>
      <c r="C141" s="20" t="s">
        <v>80</v>
      </c>
      <c r="D141" s="20" t="s">
        <v>1011</v>
      </c>
      <c r="E141" s="21" t="s">
        <v>1012</v>
      </c>
      <c r="F141" s="17" t="str" cm="1">
        <f t="array" aca="1" ref="F141" ca="1">INDEX(estados_cidades_bairros!$B$2:$E$2701,RANDBETWEEN(1,COUNTA(estados_cidades_bairros!$E$2:$E$2701)),1)</f>
        <v>Mato Grosso do Sul</v>
      </c>
      <c r="G141" s="17" t="str">
        <f ca="1">VLOOKUP(F141,estados_cidades_bairros!$B$2:$E$2701,2,0)</f>
        <v>MS</v>
      </c>
      <c r="H141" s="17" t="str" cm="1">
        <f t="array" aca="1" ref="H141" ca="1">INDEX(estados_cidades_bairros!$C$2:$E$2701,SUM(MATCH(G141,estados_cidades_bairros!$C:$C,0)+RANDBETWEEN(1,100)),2)</f>
        <v>Cavalcanti Alegre</v>
      </c>
      <c r="I141" s="17" t="str" cm="1">
        <f t="array" aca="1" ref="I141" ca="1">INDEX(estados_cidades_bairros!$D$2:$E$2701,SUM(MATCH(H141,estados_cidades_bairros!$D$2:$D$2701,0)+RANDBETWEEN(1,5)),2)</f>
        <v>Ladeira de Nunes</v>
      </c>
      <c r="J141" s="28"/>
      <c r="K141" s="20">
        <v>17</v>
      </c>
      <c r="L141" s="20" t="s">
        <v>1015</v>
      </c>
      <c r="M141" s="17" t="str" cm="1">
        <f t="array" aca="1" ref="M141" ca="1">INDEX(estados_cidades_bairros!$B$2:$E$2701,RANDBETWEEN(1,COUNTA(estados_cidades_bairros!$E$2:$E$2701)),1)</f>
        <v>Tocantins</v>
      </c>
      <c r="N141" s="17" t="str">
        <f ca="1">VLOOKUP(M141,estados_cidades_bairros!$B$2:$E$2701,2,0)</f>
        <v>TO</v>
      </c>
      <c r="O141" s="17" t="str" cm="1">
        <f t="array" aca="1" ref="O141" ca="1">INDEX(estados_cidades_bairros!$C$2:$E$2701,SUM(MATCH(N141,estados_cidades_bairros!$C:$C,0)+RANDBETWEEN(1,100)),2)</f>
        <v>Moreira do Norte</v>
      </c>
      <c r="P141" s="17" t="str" cm="1">
        <f t="array" aca="1" ref="P141" ca="1">INDEX(estados_cidades_bairros!$D$2:$E$2701,SUM(MATCH(O141,estados_cidades_bairros!$D$2:$D$2701,0)+RANDBETWEEN(1,5)),2)</f>
        <v>Passarela Leonardo Carvalho</v>
      </c>
      <c r="Q141" s="38" t="s">
        <v>47</v>
      </c>
      <c r="R141" s="20">
        <v>1</v>
      </c>
      <c r="S141" s="6">
        <v>140</v>
      </c>
      <c r="T141" s="6">
        <v>140</v>
      </c>
      <c r="U141" s="6">
        <v>17</v>
      </c>
      <c r="V141">
        <v>18</v>
      </c>
      <c r="W141" s="3" t="str">
        <f>VLOOKUP(V141,produtos!$A$2:$E$49,2,0)</f>
        <v>Fogão 4 Bocas Consul</v>
      </c>
      <c r="X141" s="12">
        <f>VLOOKUP(V141,produtos!$A$2:$E$49,4,0)</f>
        <v>638</v>
      </c>
      <c r="Y141">
        <v>5</v>
      </c>
      <c r="Z141" s="12">
        <f t="shared" si="2"/>
        <v>3190</v>
      </c>
      <c r="AA141" s="7">
        <v>45716</v>
      </c>
      <c r="AB141" s="6" t="s">
        <v>115</v>
      </c>
      <c r="AC141" s="6">
        <v>140</v>
      </c>
      <c r="AD141">
        <v>2471</v>
      </c>
      <c r="AE141" s="3" t="str">
        <f>VLOOKUP(AD141,'Formas de pagamentos'!$A$2:$B$7,2,0)</f>
        <v>Boleto</v>
      </c>
      <c r="AF141" s="6" t="s">
        <v>116</v>
      </c>
      <c r="AG141" s="6" t="s">
        <v>50</v>
      </c>
      <c r="AH141" s="6"/>
      <c r="AI141" s="6"/>
      <c r="AJ141" s="6"/>
      <c r="AK141" s="8"/>
    </row>
    <row r="142" spans="1:37" x14ac:dyDescent="0.25">
      <c r="A142" s="16">
        <v>141</v>
      </c>
      <c r="B142" s="17" t="s">
        <v>1017</v>
      </c>
      <c r="C142" s="17" t="s">
        <v>91</v>
      </c>
      <c r="D142" s="17" t="s">
        <v>1018</v>
      </c>
      <c r="E142" s="18">
        <v>5141180478</v>
      </c>
      <c r="F142" s="17" t="str" cm="1">
        <f t="array" aca="1" ref="F142" ca="1">INDEX(estados_cidades_bairros!$B$2:$E$2701,RANDBETWEEN(1,COUNTA(estados_cidades_bairros!$E$2:$E$2701)),1)</f>
        <v>Minas Gerais</v>
      </c>
      <c r="G142" s="17" t="str">
        <f ca="1">VLOOKUP(F142,estados_cidades_bairros!$B$2:$E$2701,2,0)</f>
        <v>MG</v>
      </c>
      <c r="H142" s="17" t="str" cm="1">
        <f t="array" aca="1" ref="H142" ca="1">INDEX(estados_cidades_bairros!$C$2:$E$2701,SUM(MATCH(G142,estados_cidades_bairros!$C:$C,0)+RANDBETWEEN(1,100)),2)</f>
        <v>Moreira</v>
      </c>
      <c r="I142" s="17" t="str" cm="1">
        <f t="array" aca="1" ref="I142" ca="1">INDEX(estados_cidades_bairros!$D$2:$E$2701,SUM(MATCH(H142,estados_cidades_bairros!$D$2:$D$2701,0)+RANDBETWEEN(1,5)),2)</f>
        <v>Chácara Natália Santos</v>
      </c>
      <c r="J142" s="28"/>
      <c r="K142" s="17">
        <v>36</v>
      </c>
      <c r="L142" s="17" t="s">
        <v>1019</v>
      </c>
      <c r="M142" s="17" t="str" cm="1">
        <f t="array" aca="1" ref="M142" ca="1">INDEX(estados_cidades_bairros!$B$2:$E$2701,RANDBETWEEN(1,COUNTA(estados_cidades_bairros!$E$2:$E$2701)),1)</f>
        <v>Paraíba</v>
      </c>
      <c r="N142" s="17" t="str">
        <f ca="1">VLOOKUP(M142,estados_cidades_bairros!$B$2:$E$2701,2,0)</f>
        <v>PB</v>
      </c>
      <c r="O142" s="17" t="str" cm="1">
        <f t="array" aca="1" ref="O142" ca="1">INDEX(estados_cidades_bairros!$C$2:$E$2701,SUM(MATCH(N142,estados_cidades_bairros!$C:$C,0)+RANDBETWEEN(1,100)),2)</f>
        <v>Santos do Campo</v>
      </c>
      <c r="P142" s="17" t="str" cm="1">
        <f t="array" aca="1" ref="P142" ca="1">INDEX(estados_cidades_bairros!$D$2:$E$2701,SUM(MATCH(O142,estados_cidades_bairros!$D$2:$D$2701,0)+RANDBETWEEN(1,5)),2)</f>
        <v>Condomínio Diogo Cavalcanti</v>
      </c>
      <c r="Q142" s="26" t="s">
        <v>41</v>
      </c>
      <c r="R142" s="17">
        <v>4</v>
      </c>
      <c r="S142" s="3">
        <v>141</v>
      </c>
      <c r="T142" s="3">
        <v>141</v>
      </c>
      <c r="U142" s="3">
        <v>36</v>
      </c>
      <c r="V142">
        <v>37</v>
      </c>
      <c r="W142" s="3" t="str">
        <f>VLOOKUP(V142,produtos!$A$2:$E$49,2,0)</f>
        <v>Notebook Lenovo Ideapad Ryzen 5</v>
      </c>
      <c r="X142" s="12">
        <f>VLOOKUP(V142,produtos!$A$2:$E$49,4,0)</f>
        <v>1283</v>
      </c>
      <c r="Y142">
        <v>4</v>
      </c>
      <c r="Z142" s="12">
        <f t="shared" si="2"/>
        <v>5132</v>
      </c>
      <c r="AA142" s="4">
        <v>45660</v>
      </c>
      <c r="AB142" s="3" t="s">
        <v>64</v>
      </c>
      <c r="AC142" s="3">
        <v>141</v>
      </c>
      <c r="AD142">
        <v>6056</v>
      </c>
      <c r="AE142" s="3" t="str">
        <f>VLOOKUP(AD142,'Formas de pagamentos'!$A$2:$B$7,2,0)</f>
        <v>Cheque</v>
      </c>
      <c r="AF142" s="3" t="s">
        <v>89</v>
      </c>
      <c r="AG142" s="3" t="s">
        <v>247</v>
      </c>
      <c r="AH142" s="3"/>
      <c r="AI142" s="3"/>
      <c r="AJ142" s="3"/>
      <c r="AK142" s="5"/>
    </row>
    <row r="143" spans="1:37" x14ac:dyDescent="0.25">
      <c r="A143" s="19">
        <v>142</v>
      </c>
      <c r="B143" s="20" t="s">
        <v>456</v>
      </c>
      <c r="C143" s="20" t="s">
        <v>232</v>
      </c>
      <c r="D143" s="20" t="s">
        <v>1020</v>
      </c>
      <c r="E143" s="21" t="s">
        <v>1021</v>
      </c>
      <c r="F143" s="17" t="str" cm="1">
        <f t="array" aca="1" ref="F143" ca="1">INDEX(estados_cidades_bairros!$B$2:$E$2701,RANDBETWEEN(1,COUNTA(estados_cidades_bairros!$E$2:$E$2701)),1)</f>
        <v>Goiás</v>
      </c>
      <c r="G143" s="17" t="str">
        <f ca="1">VLOOKUP(F143,estados_cidades_bairros!$B$2:$E$2701,2,0)</f>
        <v>GO</v>
      </c>
      <c r="H143" s="17" t="str" cm="1">
        <f t="array" aca="1" ref="H143" ca="1">INDEX(estados_cidades_bairros!$C$2:$E$2701,SUM(MATCH(G143,estados_cidades_bairros!$C:$C,0)+RANDBETWEEN(1,100)),2)</f>
        <v>Farias</v>
      </c>
      <c r="I143" s="17" t="str" cm="1">
        <f t="array" aca="1" ref="I143" ca="1">INDEX(estados_cidades_bairros!$D$2:$E$2701,SUM(MATCH(H143,estados_cidades_bairros!$D$2:$D$2701,0)+RANDBETWEEN(1,5)),2)</f>
        <v>Colônia de Rezende</v>
      </c>
      <c r="J143" s="28"/>
      <c r="K143" s="20">
        <v>15</v>
      </c>
      <c r="L143" s="20" t="s">
        <v>1024</v>
      </c>
      <c r="M143" s="17" t="str" cm="1">
        <f t="array" aca="1" ref="M143" ca="1">INDEX(estados_cidades_bairros!$B$2:$E$2701,RANDBETWEEN(1,COUNTA(estados_cidades_bairros!$E$2:$E$2701)),1)</f>
        <v>Rio Grande do Norte</v>
      </c>
      <c r="N143" s="17" t="str">
        <f ca="1">VLOOKUP(M143,estados_cidades_bairros!$B$2:$E$2701,2,0)</f>
        <v>RN</v>
      </c>
      <c r="O143" s="17" t="str" cm="1">
        <f t="array" aca="1" ref="O143" ca="1">INDEX(estados_cidades_bairros!$C$2:$E$2701,SUM(MATCH(N143,estados_cidades_bairros!$C:$C,0)+RANDBETWEEN(1,100)),2)</f>
        <v>Oliveira</v>
      </c>
      <c r="P143" s="17" t="str" cm="1">
        <f t="array" aca="1" ref="P143" ca="1">INDEX(estados_cidades_bairros!$D$2:$E$2701,SUM(MATCH(O143,estados_cidades_bairros!$D$2:$D$2701,0)+RANDBETWEEN(1,5)),2)</f>
        <v>Área Raquel da Paz</v>
      </c>
      <c r="Q143" s="38" t="s">
        <v>78</v>
      </c>
      <c r="R143" s="20">
        <v>3</v>
      </c>
      <c r="S143" s="6">
        <v>142</v>
      </c>
      <c r="T143" s="6">
        <v>142</v>
      </c>
      <c r="U143" s="6">
        <v>15</v>
      </c>
      <c r="V143">
        <v>34</v>
      </c>
      <c r="W143" s="3" t="str">
        <f>VLOOKUP(V143,produtos!$A$2:$E$49,2,0)</f>
        <v>Cadeira Gamer ThunderX3</v>
      </c>
      <c r="X143" s="12">
        <f>VLOOKUP(V143,produtos!$A$2:$E$49,4,0)</f>
        <v>2450</v>
      </c>
      <c r="Y143">
        <v>5</v>
      </c>
      <c r="Z143" s="12">
        <f t="shared" si="2"/>
        <v>12250</v>
      </c>
      <c r="AA143" s="7">
        <v>45706</v>
      </c>
      <c r="AB143" s="6" t="s">
        <v>48</v>
      </c>
      <c r="AC143" s="6">
        <v>142</v>
      </c>
      <c r="AD143">
        <v>2471</v>
      </c>
      <c r="AE143" s="3" t="str">
        <f>VLOOKUP(AD143,'Formas de pagamentos'!$A$2:$B$7,2,0)</f>
        <v>Boleto</v>
      </c>
      <c r="AF143" s="6" t="s">
        <v>116</v>
      </c>
      <c r="AG143" s="6" t="s">
        <v>50</v>
      </c>
      <c r="AH143" s="6"/>
      <c r="AI143" s="6"/>
      <c r="AJ143" s="6"/>
      <c r="AK143" s="8"/>
    </row>
    <row r="144" spans="1:37" x14ac:dyDescent="0.25">
      <c r="A144" s="16">
        <v>143</v>
      </c>
      <c r="B144" s="17" t="s">
        <v>1026</v>
      </c>
      <c r="C144" s="17" t="s">
        <v>95</v>
      </c>
      <c r="D144" s="17" t="s">
        <v>1027</v>
      </c>
      <c r="E144" s="18">
        <v>5149624093</v>
      </c>
      <c r="F144" s="17" t="str" cm="1">
        <f t="array" aca="1" ref="F144" ca="1">INDEX(estados_cidades_bairros!$B$2:$E$2701,RANDBETWEEN(1,COUNTA(estados_cidades_bairros!$E$2:$E$2701)),1)</f>
        <v>Bahia</v>
      </c>
      <c r="G144" s="17" t="str">
        <f ca="1">VLOOKUP(F144,estados_cidades_bairros!$B$2:$E$2701,2,0)</f>
        <v>BA</v>
      </c>
      <c r="H144" s="17" t="str" cm="1">
        <f t="array" aca="1" ref="H144" ca="1">INDEX(estados_cidades_bairros!$C$2:$E$2701,SUM(MATCH(G144,estados_cidades_bairros!$C:$C,0)+RANDBETWEEN(1,100)),2)</f>
        <v>Araújo das Pedras</v>
      </c>
      <c r="I144" s="17" t="str" cm="1">
        <f t="array" aca="1" ref="I144" ca="1">INDEX(estados_cidades_bairros!$D$2:$E$2701,SUM(MATCH(H144,estados_cidades_bairros!$D$2:$D$2701,0)+RANDBETWEEN(1,5)),2)</f>
        <v>Pátio de Farias</v>
      </c>
      <c r="J144" s="28"/>
      <c r="K144" s="17">
        <v>30</v>
      </c>
      <c r="L144" s="17" t="s">
        <v>1029</v>
      </c>
      <c r="M144" s="17" t="str" cm="1">
        <f t="array" aca="1" ref="M144" ca="1">INDEX(estados_cidades_bairros!$B$2:$E$2701,RANDBETWEEN(1,COUNTA(estados_cidades_bairros!$E$2:$E$2701)),1)</f>
        <v>Rio Grande do Sul</v>
      </c>
      <c r="N144" s="17" t="str">
        <f ca="1">VLOOKUP(M144,estados_cidades_bairros!$B$2:$E$2701,2,0)</f>
        <v>RS</v>
      </c>
      <c r="O144" s="17" t="str" cm="1">
        <f t="array" aca="1" ref="O144" ca="1">INDEX(estados_cidades_bairros!$C$2:$E$2701,SUM(MATCH(N144,estados_cidades_bairros!$C:$C,0)+RANDBETWEEN(1,100)),2)</f>
        <v>da Costa de Duarte</v>
      </c>
      <c r="P144" s="17" t="str" cm="1">
        <f t="array" aca="1" ref="P144" ca="1">INDEX(estados_cidades_bairros!$D$2:$E$2701,SUM(MATCH(O144,estados_cidades_bairros!$D$2:$D$2701,0)+RANDBETWEEN(1,5)),2)</f>
        <v>Lago de da Mota</v>
      </c>
      <c r="Q144" s="26" t="s">
        <v>47</v>
      </c>
      <c r="R144" s="17">
        <v>2</v>
      </c>
      <c r="S144" s="3">
        <v>143</v>
      </c>
      <c r="T144" s="3">
        <v>143</v>
      </c>
      <c r="U144" s="3">
        <v>30</v>
      </c>
      <c r="V144">
        <v>13</v>
      </c>
      <c r="W144" s="3" t="str">
        <f>VLOOKUP(V144,produtos!$A$2:$E$49,2,0)</f>
        <v>Carregador Portátil Xiaomi 20000mAh</v>
      </c>
      <c r="X144" s="12">
        <f>VLOOKUP(V144,produtos!$A$2:$E$49,4,0)</f>
        <v>3889</v>
      </c>
      <c r="Y144">
        <v>1</v>
      </c>
      <c r="Z144" s="12">
        <f t="shared" si="2"/>
        <v>3889</v>
      </c>
      <c r="AA144" s="4">
        <v>45681</v>
      </c>
      <c r="AB144" s="3" t="s">
        <v>48</v>
      </c>
      <c r="AC144" s="3">
        <v>143</v>
      </c>
      <c r="AD144">
        <v>5950</v>
      </c>
      <c r="AE144" s="3" t="str">
        <f>VLOOKUP(AD144,'Formas de pagamentos'!$A$2:$B$7,2,0)</f>
        <v>Cartão Débito</v>
      </c>
      <c r="AF144" s="3" t="s">
        <v>89</v>
      </c>
      <c r="AG144" s="3" t="s">
        <v>50</v>
      </c>
      <c r="AH144" s="3"/>
      <c r="AI144" s="3"/>
      <c r="AJ144" s="3"/>
      <c r="AK144" s="5"/>
    </row>
    <row r="145" spans="1:37" x14ac:dyDescent="0.25">
      <c r="A145" s="19">
        <v>144</v>
      </c>
      <c r="B145" s="20" t="s">
        <v>944</v>
      </c>
      <c r="C145" s="20" t="s">
        <v>598</v>
      </c>
      <c r="D145" s="20" t="s">
        <v>1030</v>
      </c>
      <c r="E145" s="21" t="s">
        <v>1031</v>
      </c>
      <c r="F145" s="17" t="str" cm="1">
        <f t="array" aca="1" ref="F145" ca="1">INDEX(estados_cidades_bairros!$B$2:$E$2701,RANDBETWEEN(1,COUNTA(estados_cidades_bairros!$E$2:$E$2701)),1)</f>
        <v>Maranhão</v>
      </c>
      <c r="G145" s="17" t="str">
        <f ca="1">VLOOKUP(F145,estados_cidades_bairros!$B$2:$E$2701,2,0)</f>
        <v>MA</v>
      </c>
      <c r="H145" s="17" t="str" cm="1">
        <f t="array" aca="1" ref="H145" ca="1">INDEX(estados_cidades_bairros!$C$2:$E$2701,SUM(MATCH(G145,estados_cidades_bairros!$C:$C,0)+RANDBETWEEN(1,100)),2)</f>
        <v>da Conceição</v>
      </c>
      <c r="I145" s="17" t="str" cm="1">
        <f t="array" aca="1" ref="I145" ca="1">INDEX(estados_cidades_bairros!$D$2:$E$2701,SUM(MATCH(H145,estados_cidades_bairros!$D$2:$D$2701,0)+RANDBETWEEN(1,5)),2)</f>
        <v>Recanto Carlos Eduardo Caldeira</v>
      </c>
      <c r="J145" s="28"/>
      <c r="K145" s="20">
        <v>40</v>
      </c>
      <c r="L145" s="20" t="s">
        <v>1033</v>
      </c>
      <c r="M145" s="17" t="str" cm="1">
        <f t="array" aca="1" ref="M145" ca="1">INDEX(estados_cidades_bairros!$B$2:$E$2701,RANDBETWEEN(1,COUNTA(estados_cidades_bairros!$E$2:$E$2701)),1)</f>
        <v>Piauí</v>
      </c>
      <c r="N145" s="17" t="str">
        <f ca="1">VLOOKUP(M145,estados_cidades_bairros!$B$2:$E$2701,2,0)</f>
        <v>PI</v>
      </c>
      <c r="O145" s="17" t="str" cm="1">
        <f t="array" aca="1" ref="O145" ca="1">INDEX(estados_cidades_bairros!$C$2:$E$2701,SUM(MATCH(N145,estados_cidades_bairros!$C:$C,0)+RANDBETWEEN(1,100)),2)</f>
        <v>Vieira</v>
      </c>
      <c r="P145" s="17" t="str" cm="1">
        <f t="array" aca="1" ref="P145" ca="1">INDEX(estados_cidades_bairros!$D$2:$E$2701,SUM(MATCH(O145,estados_cidades_bairros!$D$2:$D$2701,0)+RANDBETWEEN(1,5)),2)</f>
        <v>Praia João Vitor da Rosa</v>
      </c>
      <c r="Q145" s="38" t="s">
        <v>78</v>
      </c>
      <c r="R145" s="20">
        <v>5</v>
      </c>
      <c r="S145" s="6">
        <v>144</v>
      </c>
      <c r="T145" s="6">
        <v>144</v>
      </c>
      <c r="U145" s="6">
        <v>40</v>
      </c>
      <c r="V145">
        <v>13</v>
      </c>
      <c r="W145" s="3" t="str">
        <f>VLOOKUP(V145,produtos!$A$2:$E$49,2,0)</f>
        <v>Carregador Portátil Xiaomi 20000mAh</v>
      </c>
      <c r="X145" s="12">
        <f>VLOOKUP(V145,produtos!$A$2:$E$49,4,0)</f>
        <v>3889</v>
      </c>
      <c r="Y145">
        <v>3</v>
      </c>
      <c r="Z145" s="12">
        <f t="shared" si="2"/>
        <v>11667</v>
      </c>
      <c r="AA145" s="7">
        <v>45723</v>
      </c>
      <c r="AB145" s="6" t="s">
        <v>115</v>
      </c>
      <c r="AC145" s="6">
        <v>144</v>
      </c>
      <c r="AD145">
        <v>1969</v>
      </c>
      <c r="AE145" s="3" t="str">
        <f>VLOOKUP(AD145,'Formas de pagamentos'!$A$2:$B$7,2,0)</f>
        <v>Cartão Crédito</v>
      </c>
      <c r="AF145" s="6" t="s">
        <v>116</v>
      </c>
      <c r="AG145" s="6" t="s">
        <v>50</v>
      </c>
      <c r="AH145" s="6">
        <v>1440</v>
      </c>
      <c r="AI145" s="6">
        <v>1440</v>
      </c>
      <c r="AJ145" s="6" t="s">
        <v>262</v>
      </c>
      <c r="AK145" s="8" t="s">
        <v>118</v>
      </c>
    </row>
    <row r="146" spans="1:37" x14ac:dyDescent="0.25">
      <c r="A146" s="16">
        <v>145</v>
      </c>
      <c r="B146" s="17" t="s">
        <v>1036</v>
      </c>
      <c r="C146" s="17" t="s">
        <v>186</v>
      </c>
      <c r="D146" s="17" t="s">
        <v>1037</v>
      </c>
      <c r="E146" s="18" t="s">
        <v>1038</v>
      </c>
      <c r="F146" s="17" t="str" cm="1">
        <f t="array" aca="1" ref="F146" ca="1">INDEX(estados_cidades_bairros!$B$2:$E$2701,RANDBETWEEN(1,COUNTA(estados_cidades_bairros!$E$2:$E$2701)),1)</f>
        <v>Amazonas</v>
      </c>
      <c r="G146" s="17" t="str">
        <f ca="1">VLOOKUP(F146,estados_cidades_bairros!$B$2:$E$2701,2,0)</f>
        <v>AM</v>
      </c>
      <c r="H146" s="17" t="str" cm="1">
        <f t="array" aca="1" ref="H146" ca="1">INDEX(estados_cidades_bairros!$C$2:$E$2701,SUM(MATCH(G146,estados_cidades_bairros!$C:$C,0)+RANDBETWEEN(1,100)),2)</f>
        <v>Vieira</v>
      </c>
      <c r="I146" s="17" t="str" cm="1">
        <f t="array" aca="1" ref="I146" ca="1">INDEX(estados_cidades_bairros!$D$2:$E$2701,SUM(MATCH(H146,estados_cidades_bairros!$D$2:$D$2701,0)+RANDBETWEEN(1,5)),2)</f>
        <v>Conjunto Araújo</v>
      </c>
      <c r="J146" s="28"/>
      <c r="K146" s="17">
        <v>17</v>
      </c>
      <c r="L146" s="17" t="s">
        <v>1039</v>
      </c>
      <c r="M146" s="17" t="str" cm="1">
        <f t="array" aca="1" ref="M146" ca="1">INDEX(estados_cidades_bairros!$B$2:$E$2701,RANDBETWEEN(1,COUNTA(estados_cidades_bairros!$E$2:$E$2701)),1)</f>
        <v>Distrito Federal</v>
      </c>
      <c r="N146" s="17" t="str">
        <f ca="1">VLOOKUP(M146,estados_cidades_bairros!$B$2:$E$2701,2,0)</f>
        <v>DF</v>
      </c>
      <c r="O146" s="17" t="str" cm="1">
        <f t="array" aca="1" ref="O146" ca="1">INDEX(estados_cidades_bairros!$C$2:$E$2701,SUM(MATCH(N146,estados_cidades_bairros!$C:$C,0)+RANDBETWEEN(1,100)),2)</f>
        <v>Farias</v>
      </c>
      <c r="P146" s="17" t="str" cm="1">
        <f t="array" aca="1" ref="P146" ca="1">INDEX(estados_cidades_bairros!$D$2:$E$2701,SUM(MATCH(O146,estados_cidades_bairros!$D$2:$D$2701,0)+RANDBETWEEN(1,5)),2)</f>
        <v>Passarela de Silveira</v>
      </c>
      <c r="Q146" s="26" t="s">
        <v>41</v>
      </c>
      <c r="R146" s="17">
        <v>3</v>
      </c>
      <c r="S146" s="3">
        <v>145</v>
      </c>
      <c r="T146" s="3">
        <v>145</v>
      </c>
      <c r="U146" s="3">
        <v>17</v>
      </c>
      <c r="V146">
        <v>42</v>
      </c>
      <c r="W146" s="3" t="str">
        <f>VLOOKUP(V146,produtos!$A$2:$E$49,2,0)</f>
        <v>Roteador TP-Link Archer C6</v>
      </c>
      <c r="X146" s="12">
        <f>VLOOKUP(V146,produtos!$A$2:$E$49,4,0)</f>
        <v>660</v>
      </c>
      <c r="Y146">
        <v>1</v>
      </c>
      <c r="Z146" s="12">
        <f t="shared" si="2"/>
        <v>660</v>
      </c>
      <c r="AA146" s="4">
        <v>45688</v>
      </c>
      <c r="AB146" s="3" t="s">
        <v>115</v>
      </c>
      <c r="AC146" s="3">
        <v>145</v>
      </c>
      <c r="AD146">
        <v>2951</v>
      </c>
      <c r="AE146" s="3" t="str">
        <f>VLOOKUP(AD146,'Formas de pagamentos'!$A$2:$B$7,2,0)</f>
        <v>Pix</v>
      </c>
      <c r="AF146" s="3" t="s">
        <v>116</v>
      </c>
      <c r="AG146" s="3" t="s">
        <v>50</v>
      </c>
      <c r="AH146" s="3"/>
      <c r="AI146" s="3"/>
      <c r="AJ146" s="3"/>
      <c r="AK146" s="5"/>
    </row>
    <row r="147" spans="1:37" x14ac:dyDescent="0.25">
      <c r="A147" s="19">
        <v>146</v>
      </c>
      <c r="B147" s="20" t="s">
        <v>680</v>
      </c>
      <c r="C147" s="20" t="s">
        <v>745</v>
      </c>
      <c r="D147" s="20" t="s">
        <v>1040</v>
      </c>
      <c r="E147" s="21" t="s">
        <v>1041</v>
      </c>
      <c r="F147" s="17" t="str" cm="1">
        <f t="array" aca="1" ref="F147" ca="1">INDEX(estados_cidades_bairros!$B$2:$E$2701,RANDBETWEEN(1,COUNTA(estados_cidades_bairros!$E$2:$E$2701)),1)</f>
        <v>Amazonas</v>
      </c>
      <c r="G147" s="17" t="str">
        <f ca="1">VLOOKUP(F147,estados_cidades_bairros!$B$2:$E$2701,2,0)</f>
        <v>AM</v>
      </c>
      <c r="H147" s="17" t="str" cm="1">
        <f t="array" aca="1" ref="H147" ca="1">INDEX(estados_cidades_bairros!$C$2:$E$2701,SUM(MATCH(G147,estados_cidades_bairros!$C:$C,0)+RANDBETWEEN(1,100)),2)</f>
        <v>Ramos da Serra</v>
      </c>
      <c r="I147" s="17" t="str" cm="1">
        <f t="array" aca="1" ref="I147" ca="1">INDEX(estados_cidades_bairros!$D$2:$E$2701,SUM(MATCH(H147,estados_cidades_bairros!$D$2:$D$2701,0)+RANDBETWEEN(1,5)),2)</f>
        <v>Fazenda Novaes</v>
      </c>
      <c r="J147" s="28"/>
      <c r="K147" s="20">
        <v>37</v>
      </c>
      <c r="L147" s="20" t="s">
        <v>1044</v>
      </c>
      <c r="M147" s="17" t="str" cm="1">
        <f t="array" aca="1" ref="M147" ca="1">INDEX(estados_cidades_bairros!$B$2:$E$2701,RANDBETWEEN(1,COUNTA(estados_cidades_bairros!$E$2:$E$2701)),1)</f>
        <v>Pará</v>
      </c>
      <c r="N147" s="17" t="str">
        <f ca="1">VLOOKUP(M147,estados_cidades_bairros!$B$2:$E$2701,2,0)</f>
        <v>PA</v>
      </c>
      <c r="O147" s="17" t="str" cm="1">
        <f t="array" aca="1" ref="O147" ca="1">INDEX(estados_cidades_bairros!$C$2:$E$2701,SUM(MATCH(N147,estados_cidades_bairros!$C:$C,0)+RANDBETWEEN(1,100)),2)</f>
        <v>Rocha</v>
      </c>
      <c r="P147" s="17" t="str" cm="1">
        <f t="array" aca="1" ref="P147" ca="1">INDEX(estados_cidades_bairros!$D$2:$E$2701,SUM(MATCH(O147,estados_cidades_bairros!$D$2:$D$2701,0)+RANDBETWEEN(1,5)),2)</f>
        <v>Parque de da Cruz</v>
      </c>
      <c r="Q147" s="38" t="s">
        <v>47</v>
      </c>
      <c r="R147" s="20">
        <v>4</v>
      </c>
      <c r="S147" s="6">
        <v>146</v>
      </c>
      <c r="T147" s="6">
        <v>146</v>
      </c>
      <c r="U147" s="6">
        <v>37</v>
      </c>
      <c r="V147">
        <v>15</v>
      </c>
      <c r="W147" s="3" t="str">
        <f>VLOOKUP(V147,produtos!$A$2:$E$49,2,0)</f>
        <v>Kindle Paperwhite 11ª Geração</v>
      </c>
      <c r="X147" s="12">
        <f>VLOOKUP(V147,produtos!$A$2:$E$49,4,0)</f>
        <v>302</v>
      </c>
      <c r="Y147">
        <v>4</v>
      </c>
      <c r="Z147" s="12">
        <f t="shared" si="2"/>
        <v>1208</v>
      </c>
      <c r="AA147" s="7">
        <v>45718</v>
      </c>
      <c r="AB147" s="6" t="s">
        <v>64</v>
      </c>
      <c r="AC147" s="6">
        <v>146</v>
      </c>
      <c r="AD147">
        <v>2471</v>
      </c>
      <c r="AE147" s="3" t="str">
        <f>VLOOKUP(AD147,'Formas de pagamentos'!$A$2:$B$7,2,0)</f>
        <v>Boleto</v>
      </c>
      <c r="AF147" s="6" t="s">
        <v>89</v>
      </c>
      <c r="AG147" s="6" t="s">
        <v>50</v>
      </c>
      <c r="AH147" s="6">
        <v>1460</v>
      </c>
      <c r="AI147" s="6">
        <v>1460</v>
      </c>
      <c r="AJ147" s="6" t="s">
        <v>117</v>
      </c>
      <c r="AK147" s="8" t="s">
        <v>212</v>
      </c>
    </row>
    <row r="148" spans="1:37" x14ac:dyDescent="0.25">
      <c r="A148" s="16">
        <v>147</v>
      </c>
      <c r="B148" s="17" t="s">
        <v>1046</v>
      </c>
      <c r="C148" s="17" t="s">
        <v>178</v>
      </c>
      <c r="D148" s="17" t="s">
        <v>1047</v>
      </c>
      <c r="E148" s="18">
        <v>3196609922</v>
      </c>
      <c r="F148" s="17" t="str" cm="1">
        <f t="array" aca="1" ref="F148" ca="1">INDEX(estados_cidades_bairros!$B$2:$E$2701,RANDBETWEEN(1,COUNTA(estados_cidades_bairros!$E$2:$E$2701)),1)</f>
        <v>Pará</v>
      </c>
      <c r="G148" s="17" t="str">
        <f ca="1">VLOOKUP(F148,estados_cidades_bairros!$B$2:$E$2701,2,0)</f>
        <v>PA</v>
      </c>
      <c r="H148" s="17" t="str" cm="1">
        <f t="array" aca="1" ref="H148" ca="1">INDEX(estados_cidades_bairros!$C$2:$E$2701,SUM(MATCH(G148,estados_cidades_bairros!$C:$C,0)+RANDBETWEEN(1,100)),2)</f>
        <v>da Costa</v>
      </c>
      <c r="I148" s="17" t="str" cm="1">
        <f t="array" aca="1" ref="I148" ca="1">INDEX(estados_cidades_bairros!$D$2:$E$2701,SUM(MATCH(H148,estados_cidades_bairros!$D$2:$D$2701,0)+RANDBETWEEN(1,5)),2)</f>
        <v>Loteamento Cunha</v>
      </c>
      <c r="J148" s="28"/>
      <c r="K148" s="17">
        <v>15</v>
      </c>
      <c r="L148" s="17" t="s">
        <v>1050</v>
      </c>
      <c r="M148" s="17" t="str" cm="1">
        <f t="array" aca="1" ref="M148" ca="1">INDEX(estados_cidades_bairros!$B$2:$E$2701,RANDBETWEEN(1,COUNTA(estados_cidades_bairros!$E$2:$E$2701)),1)</f>
        <v>Rio de Janeiro</v>
      </c>
      <c r="N148" s="17" t="str">
        <f ca="1">VLOOKUP(M148,estados_cidades_bairros!$B$2:$E$2701,2,0)</f>
        <v>RJ</v>
      </c>
      <c r="O148" s="17" t="str" cm="1">
        <f t="array" aca="1" ref="O148" ca="1">INDEX(estados_cidades_bairros!$C$2:$E$2701,SUM(MATCH(N148,estados_cidades_bairros!$C:$C,0)+RANDBETWEEN(1,100)),2)</f>
        <v>Souza de Cunha</v>
      </c>
      <c r="P148" s="17" t="str" cm="1">
        <f t="array" aca="1" ref="P148" ca="1">INDEX(estados_cidades_bairros!$D$2:$E$2701,SUM(MATCH(O148,estados_cidades_bairros!$D$2:$D$2701,0)+RANDBETWEEN(1,5)),2)</f>
        <v>Praça Eduardo Barbosa</v>
      </c>
      <c r="Q148" s="26" t="s">
        <v>41</v>
      </c>
      <c r="R148" s="17">
        <v>1</v>
      </c>
      <c r="S148" s="3">
        <v>147</v>
      </c>
      <c r="T148" s="3">
        <v>147</v>
      </c>
      <c r="U148" s="3">
        <v>15</v>
      </c>
      <c r="V148">
        <v>26</v>
      </c>
      <c r="W148" s="3" t="str">
        <f>VLOOKUP(V148,produtos!$A$2:$E$49,2,0)</f>
        <v>Ar-condicionado Split LG 9000 BTUs</v>
      </c>
      <c r="X148" s="12">
        <f>VLOOKUP(V148,produtos!$A$2:$E$49,4,0)</f>
        <v>4313</v>
      </c>
      <c r="Y148">
        <v>3</v>
      </c>
      <c r="Z148" s="12">
        <f t="shared" si="2"/>
        <v>12939</v>
      </c>
      <c r="AA148" s="4">
        <v>45665</v>
      </c>
      <c r="AB148" s="3" t="s">
        <v>64</v>
      </c>
      <c r="AC148" s="3">
        <v>147</v>
      </c>
      <c r="AD148">
        <v>1969</v>
      </c>
      <c r="AE148" s="3" t="str">
        <f>VLOOKUP(AD148,'Formas de pagamentos'!$A$2:$B$7,2,0)</f>
        <v>Cartão Crédito</v>
      </c>
      <c r="AF148" s="3" t="s">
        <v>89</v>
      </c>
      <c r="AG148" s="3" t="s">
        <v>50</v>
      </c>
      <c r="AH148" s="3"/>
      <c r="AI148" s="3"/>
      <c r="AJ148" s="3"/>
      <c r="AK148" s="5"/>
    </row>
    <row r="149" spans="1:37" x14ac:dyDescent="0.25">
      <c r="A149" s="19">
        <v>148</v>
      </c>
      <c r="B149" s="20" t="s">
        <v>1051</v>
      </c>
      <c r="C149" s="20" t="s">
        <v>976</v>
      </c>
      <c r="D149" s="20" t="s">
        <v>1052</v>
      </c>
      <c r="E149" s="21" t="s">
        <v>1053</v>
      </c>
      <c r="F149" s="17" t="str" cm="1">
        <f t="array" aca="1" ref="F149" ca="1">INDEX(estados_cidades_bairros!$B$2:$E$2701,RANDBETWEEN(1,COUNTA(estados_cidades_bairros!$E$2:$E$2701)),1)</f>
        <v>Ceará</v>
      </c>
      <c r="G149" s="17" t="str">
        <f ca="1">VLOOKUP(F149,estados_cidades_bairros!$B$2:$E$2701,2,0)</f>
        <v>CE</v>
      </c>
      <c r="H149" s="17" t="str" cm="1">
        <f t="array" aca="1" ref="H149" ca="1">INDEX(estados_cidades_bairros!$C$2:$E$2701,SUM(MATCH(G149,estados_cidades_bairros!$C:$C,0)+RANDBETWEEN(1,100)),2)</f>
        <v>Silveira</v>
      </c>
      <c r="I149" s="17" t="str" cm="1">
        <f t="array" aca="1" ref="I149" ca="1">INDEX(estados_cidades_bairros!$D$2:$E$2701,SUM(MATCH(H149,estados_cidades_bairros!$D$2:$D$2701,0)+RANDBETWEEN(1,5)),2)</f>
        <v>Vereda Cardoso</v>
      </c>
      <c r="J149" s="28"/>
      <c r="K149" s="20">
        <v>27</v>
      </c>
      <c r="L149" s="20" t="s">
        <v>1056</v>
      </c>
      <c r="M149" s="17" t="str" cm="1">
        <f t="array" aca="1" ref="M149" ca="1">INDEX(estados_cidades_bairros!$B$2:$E$2701,RANDBETWEEN(1,COUNTA(estados_cidades_bairros!$E$2:$E$2701)),1)</f>
        <v>Rio Grande do Sul</v>
      </c>
      <c r="N149" s="17" t="str">
        <f ca="1">VLOOKUP(M149,estados_cidades_bairros!$B$2:$E$2701,2,0)</f>
        <v>RS</v>
      </c>
      <c r="O149" s="17" t="str" cm="1">
        <f t="array" aca="1" ref="O149" ca="1">INDEX(estados_cidades_bairros!$C$2:$E$2701,SUM(MATCH(N149,estados_cidades_bairros!$C:$C,0)+RANDBETWEEN(1,100)),2)</f>
        <v>Almeida</v>
      </c>
      <c r="P149" s="17" t="str" cm="1">
        <f t="array" aca="1" ref="P149" ca="1">INDEX(estados_cidades_bairros!$D$2:$E$2701,SUM(MATCH(O149,estados_cidades_bairros!$D$2:$D$2701,0)+RANDBETWEEN(1,5)),2)</f>
        <v>Loteamento Melo</v>
      </c>
      <c r="Q149" s="38" t="s">
        <v>78</v>
      </c>
      <c r="R149" s="20">
        <v>1</v>
      </c>
      <c r="S149" s="6">
        <v>148</v>
      </c>
      <c r="T149" s="6">
        <v>148</v>
      </c>
      <c r="U149" s="6">
        <v>27</v>
      </c>
      <c r="V149">
        <v>39</v>
      </c>
      <c r="W149" s="3" t="str">
        <f>VLOOKUP(V149,produtos!$A$2:$E$49,2,0)</f>
        <v>Teclado Mecânico HyperX Alloy</v>
      </c>
      <c r="X149" s="12">
        <f>VLOOKUP(V149,produtos!$A$2:$E$49,4,0)</f>
        <v>2169</v>
      </c>
      <c r="Y149">
        <v>4</v>
      </c>
      <c r="Z149" s="12">
        <f t="shared" si="2"/>
        <v>8676</v>
      </c>
      <c r="AA149" s="7">
        <v>45677</v>
      </c>
      <c r="AB149" s="6" t="s">
        <v>64</v>
      </c>
      <c r="AC149" s="6">
        <v>148</v>
      </c>
      <c r="AD149">
        <v>2951</v>
      </c>
      <c r="AE149" s="3" t="str">
        <f>VLOOKUP(AD149,'Formas de pagamentos'!$A$2:$B$7,2,0)</f>
        <v>Pix</v>
      </c>
      <c r="AF149" s="6" t="s">
        <v>89</v>
      </c>
      <c r="AG149" s="6" t="s">
        <v>50</v>
      </c>
      <c r="AH149" s="6"/>
      <c r="AI149" s="6"/>
      <c r="AJ149" s="6"/>
      <c r="AK149" s="8"/>
    </row>
    <row r="150" spans="1:37" x14ac:dyDescent="0.25">
      <c r="A150" s="16">
        <v>149</v>
      </c>
      <c r="B150" s="17" t="s">
        <v>1058</v>
      </c>
      <c r="C150" s="17" t="s">
        <v>511</v>
      </c>
      <c r="D150" s="17" t="s">
        <v>1059</v>
      </c>
      <c r="E150" s="18">
        <v>5126650630</v>
      </c>
      <c r="F150" s="17" t="str" cm="1">
        <f t="array" aca="1" ref="F150" ca="1">INDEX(estados_cidades_bairros!$B$2:$E$2701,RANDBETWEEN(1,COUNTA(estados_cidades_bairros!$E$2:$E$2701)),1)</f>
        <v>Paraíba</v>
      </c>
      <c r="G150" s="17" t="str">
        <f ca="1">VLOOKUP(F150,estados_cidades_bairros!$B$2:$E$2701,2,0)</f>
        <v>PB</v>
      </c>
      <c r="H150" s="17" t="str" cm="1">
        <f t="array" aca="1" ref="H150" ca="1">INDEX(estados_cidades_bairros!$C$2:$E$2701,SUM(MATCH(G150,estados_cidades_bairros!$C:$C,0)+RANDBETWEEN(1,100)),2)</f>
        <v>Novaes de Minas</v>
      </c>
      <c r="I150" s="17" t="str" cm="1">
        <f t="array" aca="1" ref="I150" ca="1">INDEX(estados_cidades_bairros!$D$2:$E$2701,SUM(MATCH(H150,estados_cidades_bairros!$D$2:$D$2701,0)+RANDBETWEEN(1,5)),2)</f>
        <v>Parque Barbosa</v>
      </c>
      <c r="J150" s="28"/>
      <c r="K150" s="17">
        <v>38</v>
      </c>
      <c r="L150" s="17" t="s">
        <v>1060</v>
      </c>
      <c r="M150" s="17" t="str" cm="1">
        <f t="array" aca="1" ref="M150" ca="1">INDEX(estados_cidades_bairros!$B$2:$E$2701,RANDBETWEEN(1,COUNTA(estados_cidades_bairros!$E$2:$E$2701)),1)</f>
        <v>Roraima</v>
      </c>
      <c r="N150" s="17" t="str">
        <f ca="1">VLOOKUP(M150,estados_cidades_bairros!$B$2:$E$2701,2,0)</f>
        <v>RR</v>
      </c>
      <c r="O150" s="17" t="str" cm="1">
        <f t="array" aca="1" ref="O150" ca="1">INDEX(estados_cidades_bairros!$C$2:$E$2701,SUM(MATCH(N150,estados_cidades_bairros!$C:$C,0)+RANDBETWEEN(1,100)),2)</f>
        <v>Fogaça</v>
      </c>
      <c r="P150" s="17" t="str" cm="1">
        <f t="array" aca="1" ref="P150" ca="1">INDEX(estados_cidades_bairros!$D$2:$E$2701,SUM(MATCH(O150,estados_cidades_bairros!$D$2:$D$2701,0)+RANDBETWEEN(1,5)),2)</f>
        <v>Distrito Kaique Cardoso</v>
      </c>
      <c r="Q150" s="26" t="s">
        <v>78</v>
      </c>
      <c r="R150" s="17">
        <v>5</v>
      </c>
      <c r="S150" s="3">
        <v>149</v>
      </c>
      <c r="T150" s="3">
        <v>149</v>
      </c>
      <c r="U150" s="3">
        <v>38</v>
      </c>
      <c r="V150">
        <v>12</v>
      </c>
      <c r="W150" s="3" t="str">
        <f>VLOOKUP(V150,produtos!$A$2:$E$49,2,0)</f>
        <v>Câmera Canon EOS Rebel T7</v>
      </c>
      <c r="X150" s="12">
        <f>VLOOKUP(V150,produtos!$A$2:$E$49,4,0)</f>
        <v>4447</v>
      </c>
      <c r="Y150">
        <v>3</v>
      </c>
      <c r="Z150" s="12">
        <f t="shared" si="2"/>
        <v>13341</v>
      </c>
      <c r="AA150" s="4">
        <v>45680</v>
      </c>
      <c r="AB150" s="3" t="s">
        <v>88</v>
      </c>
      <c r="AC150" s="3">
        <v>149</v>
      </c>
      <c r="AD150">
        <v>6056</v>
      </c>
      <c r="AE150" s="3" t="str">
        <f>VLOOKUP(AD150,'Formas de pagamentos'!$A$2:$B$7,2,0)</f>
        <v>Cheque</v>
      </c>
      <c r="AF150" s="3" t="s">
        <v>89</v>
      </c>
      <c r="AG150" s="3" t="s">
        <v>50</v>
      </c>
      <c r="AH150" s="3">
        <v>1490</v>
      </c>
      <c r="AI150" s="3">
        <v>1490</v>
      </c>
      <c r="AJ150" s="3" t="s">
        <v>117</v>
      </c>
      <c r="AK150" s="5" t="s">
        <v>118</v>
      </c>
    </row>
    <row r="151" spans="1:37" x14ac:dyDescent="0.25">
      <c r="A151" s="19">
        <v>150</v>
      </c>
      <c r="B151" s="20" t="s">
        <v>944</v>
      </c>
      <c r="C151" s="20" t="s">
        <v>516</v>
      </c>
      <c r="D151" s="20" t="s">
        <v>1063</v>
      </c>
      <c r="E151" s="21" t="s">
        <v>1064</v>
      </c>
      <c r="F151" s="17" t="str" cm="1">
        <f t="array" aca="1" ref="F151" ca="1">INDEX(estados_cidades_bairros!$B$2:$E$2701,RANDBETWEEN(1,COUNTA(estados_cidades_bairros!$E$2:$E$2701)),1)</f>
        <v>Piauí</v>
      </c>
      <c r="G151" s="17" t="str">
        <f ca="1">VLOOKUP(F151,estados_cidades_bairros!$B$2:$E$2701,2,0)</f>
        <v>PI</v>
      </c>
      <c r="H151" s="17" t="str" cm="1">
        <f t="array" aca="1" ref="H151" ca="1">INDEX(estados_cidades_bairros!$C$2:$E$2701,SUM(MATCH(G151,estados_cidades_bairros!$C:$C,0)+RANDBETWEEN(1,100)),2)</f>
        <v>Santos das Flores</v>
      </c>
      <c r="I151" s="17" t="str" cm="1">
        <f t="array" aca="1" ref="I151" ca="1">INDEX(estados_cidades_bairros!$D$2:$E$2701,SUM(MATCH(H151,estados_cidades_bairros!$D$2:$D$2701,0)+RANDBETWEEN(1,5)),2)</f>
        <v>Lagoa de Rezende</v>
      </c>
      <c r="J151" s="28"/>
      <c r="K151" s="20">
        <v>24</v>
      </c>
      <c r="L151" s="20" t="s">
        <v>1065</v>
      </c>
      <c r="M151" s="17" t="str" cm="1">
        <f t="array" aca="1" ref="M151" ca="1">INDEX(estados_cidades_bairros!$B$2:$E$2701,RANDBETWEEN(1,COUNTA(estados_cidades_bairros!$E$2:$E$2701)),1)</f>
        <v>Paraná</v>
      </c>
      <c r="N151" s="17" t="str">
        <f ca="1">VLOOKUP(M151,estados_cidades_bairros!$B$2:$E$2701,2,0)</f>
        <v>PR</v>
      </c>
      <c r="O151" s="17" t="str" cm="1">
        <f t="array" aca="1" ref="O151" ca="1">INDEX(estados_cidades_bairros!$C$2:$E$2701,SUM(MATCH(N151,estados_cidades_bairros!$C:$C,0)+RANDBETWEEN(1,100)),2)</f>
        <v>Ramos</v>
      </c>
      <c r="P151" s="17" t="str" cm="1">
        <f t="array" aca="1" ref="P151" ca="1">INDEX(estados_cidades_bairros!$D$2:$E$2701,SUM(MATCH(O151,estados_cidades_bairros!$D$2:$D$2701,0)+RANDBETWEEN(1,5)),2)</f>
        <v>Condomínio das Neves</v>
      </c>
      <c r="Q151" s="38" t="s">
        <v>78</v>
      </c>
      <c r="R151" s="20">
        <v>5</v>
      </c>
      <c r="S151" s="6">
        <v>150</v>
      </c>
      <c r="T151" s="6">
        <v>150</v>
      </c>
      <c r="U151" s="6">
        <v>24</v>
      </c>
      <c r="V151">
        <v>13</v>
      </c>
      <c r="W151" s="3" t="str">
        <f>VLOOKUP(V151,produtos!$A$2:$E$49,2,0)</f>
        <v>Carregador Portátil Xiaomi 20000mAh</v>
      </c>
      <c r="X151" s="12">
        <f>VLOOKUP(V151,produtos!$A$2:$E$49,4,0)</f>
        <v>3889</v>
      </c>
      <c r="Y151">
        <v>1</v>
      </c>
      <c r="Z151" s="12">
        <f t="shared" si="2"/>
        <v>3889</v>
      </c>
      <c r="AA151" s="7">
        <v>45710</v>
      </c>
      <c r="AB151" s="6" t="s">
        <v>88</v>
      </c>
      <c r="AC151" s="6">
        <v>150</v>
      </c>
      <c r="AD151">
        <v>1969</v>
      </c>
      <c r="AE151" s="3" t="str">
        <f>VLOOKUP(AD151,'Formas de pagamentos'!$A$2:$B$7,2,0)</f>
        <v>Cartão Crédito</v>
      </c>
      <c r="AF151" s="6" t="s">
        <v>89</v>
      </c>
      <c r="AG151" s="6" t="s">
        <v>247</v>
      </c>
      <c r="AH151" s="6"/>
      <c r="AI151" s="6"/>
      <c r="AJ151" s="6"/>
      <c r="AK151" s="8"/>
    </row>
    <row r="152" spans="1:37" x14ac:dyDescent="0.25">
      <c r="A152" s="16">
        <v>151</v>
      </c>
      <c r="B152" s="17" t="s">
        <v>1067</v>
      </c>
      <c r="C152" s="17" t="s">
        <v>667</v>
      </c>
      <c r="D152" s="17" t="s">
        <v>1068</v>
      </c>
      <c r="E152" s="18" t="s">
        <v>1069</v>
      </c>
      <c r="F152" s="17" t="str" cm="1">
        <f t="array" aca="1" ref="F152" ca="1">INDEX(estados_cidades_bairros!$B$2:$E$2701,RANDBETWEEN(1,COUNTA(estados_cidades_bairros!$E$2:$E$2701)),1)</f>
        <v>Espírito Santo</v>
      </c>
      <c r="G152" s="17" t="str">
        <f ca="1">VLOOKUP(F152,estados_cidades_bairros!$B$2:$E$2701,2,0)</f>
        <v>ES</v>
      </c>
      <c r="H152" s="17" t="str" cm="1">
        <f t="array" aca="1" ref="H152" ca="1">INDEX(estados_cidades_bairros!$C$2:$E$2701,SUM(MATCH(G152,estados_cidades_bairros!$C:$C,0)+RANDBETWEEN(1,100)),2)</f>
        <v>Cavalcanti Grande</v>
      </c>
      <c r="I152" s="17" t="str" cm="1">
        <f t="array" aca="1" ref="I152" ca="1">INDEX(estados_cidades_bairros!$D$2:$E$2701,SUM(MATCH(H152,estados_cidades_bairros!$D$2:$D$2701,0)+RANDBETWEEN(1,5)),2)</f>
        <v>Distrito Júlia das Neves</v>
      </c>
      <c r="J152" s="28"/>
      <c r="K152" s="17">
        <v>8</v>
      </c>
      <c r="L152" s="17" t="s">
        <v>1071</v>
      </c>
      <c r="M152" s="17" t="str" cm="1">
        <f t="array" aca="1" ref="M152" ca="1">INDEX(estados_cidades_bairros!$B$2:$E$2701,RANDBETWEEN(1,COUNTA(estados_cidades_bairros!$E$2:$E$2701)),1)</f>
        <v>Roraima</v>
      </c>
      <c r="N152" s="17" t="str">
        <f ca="1">VLOOKUP(M152,estados_cidades_bairros!$B$2:$E$2701,2,0)</f>
        <v>RR</v>
      </c>
      <c r="O152" s="17" t="str" cm="1">
        <f t="array" aca="1" ref="O152" ca="1">INDEX(estados_cidades_bairros!$C$2:$E$2701,SUM(MATCH(N152,estados_cidades_bairros!$C:$C,0)+RANDBETWEEN(1,100)),2)</f>
        <v>Almeida de da Luz</v>
      </c>
      <c r="P152" s="17" t="str" cm="1">
        <f t="array" aca="1" ref="P152" ca="1">INDEX(estados_cidades_bairros!$D$2:$E$2701,SUM(MATCH(O152,estados_cidades_bairros!$D$2:$D$2701,0)+RANDBETWEEN(1,5)),2)</f>
        <v>Praia Maysa das Neves</v>
      </c>
      <c r="Q152" s="26" t="s">
        <v>47</v>
      </c>
      <c r="R152" s="17">
        <v>3</v>
      </c>
      <c r="S152" s="3">
        <v>151</v>
      </c>
      <c r="T152" s="3">
        <v>151</v>
      </c>
      <c r="U152" s="3">
        <v>8</v>
      </c>
      <c r="V152">
        <v>32</v>
      </c>
      <c r="W152" s="3" t="str">
        <f>VLOOKUP(V152,produtos!$A$2:$E$49,2,0)</f>
        <v>Rack para TV 60 Polegadas</v>
      </c>
      <c r="X152" s="12">
        <f>VLOOKUP(V152,produtos!$A$2:$E$49,4,0)</f>
        <v>439</v>
      </c>
      <c r="Y152">
        <v>2</v>
      </c>
      <c r="Z152" s="12">
        <f t="shared" si="2"/>
        <v>878</v>
      </c>
      <c r="AA152" s="4">
        <v>45728</v>
      </c>
      <c r="AB152" s="3" t="s">
        <v>64</v>
      </c>
      <c r="AC152" s="3">
        <v>151</v>
      </c>
      <c r="AD152">
        <v>5950</v>
      </c>
      <c r="AE152" s="3" t="str">
        <f>VLOOKUP(AD152,'Formas de pagamentos'!$A$2:$B$7,2,0)</f>
        <v>Cartão Débito</v>
      </c>
      <c r="AF152" s="3" t="s">
        <v>89</v>
      </c>
      <c r="AG152" s="3" t="s">
        <v>50</v>
      </c>
      <c r="AH152" s="3"/>
      <c r="AI152" s="3"/>
      <c r="AJ152" s="3"/>
      <c r="AK152" s="5"/>
    </row>
    <row r="153" spans="1:37" x14ac:dyDescent="0.25">
      <c r="A153" s="19">
        <v>152</v>
      </c>
      <c r="B153" s="20" t="s">
        <v>922</v>
      </c>
      <c r="C153" s="20" t="s">
        <v>528</v>
      </c>
      <c r="D153" s="20" t="s">
        <v>1074</v>
      </c>
      <c r="E153" s="21" t="s">
        <v>1075</v>
      </c>
      <c r="F153" s="17" t="str" cm="1">
        <f t="array" aca="1" ref="F153" ca="1">INDEX(estados_cidades_bairros!$B$2:$E$2701,RANDBETWEEN(1,COUNTA(estados_cidades_bairros!$E$2:$E$2701)),1)</f>
        <v>Espírito Santo</v>
      </c>
      <c r="G153" s="17" t="str">
        <f ca="1">VLOOKUP(F153,estados_cidades_bairros!$B$2:$E$2701,2,0)</f>
        <v>ES</v>
      </c>
      <c r="H153" s="17" t="str" cm="1">
        <f t="array" aca="1" ref="H153" ca="1">INDEX(estados_cidades_bairros!$C$2:$E$2701,SUM(MATCH(G153,estados_cidades_bairros!$C:$C,0)+RANDBETWEEN(1,100)),2)</f>
        <v>da Mota do Sul</v>
      </c>
      <c r="I153" s="17" t="str" cm="1">
        <f t="array" aca="1" ref="I153" ca="1">INDEX(estados_cidades_bairros!$D$2:$E$2701,SUM(MATCH(H153,estados_cidades_bairros!$D$2:$D$2701,0)+RANDBETWEEN(1,5)),2)</f>
        <v>Morro Luigi Pereira</v>
      </c>
      <c r="J153" s="28"/>
      <c r="K153" s="20">
        <v>49</v>
      </c>
      <c r="L153" s="20" t="s">
        <v>1077</v>
      </c>
      <c r="M153" s="17" t="str" cm="1">
        <f t="array" aca="1" ref="M153" ca="1">INDEX(estados_cidades_bairros!$B$2:$E$2701,RANDBETWEEN(1,COUNTA(estados_cidades_bairros!$E$2:$E$2701)),1)</f>
        <v>Maranhão</v>
      </c>
      <c r="N153" s="17" t="str">
        <f ca="1">VLOOKUP(M153,estados_cidades_bairros!$B$2:$E$2701,2,0)</f>
        <v>MA</v>
      </c>
      <c r="O153" s="17" t="str" cm="1">
        <f t="array" aca="1" ref="O153" ca="1">INDEX(estados_cidades_bairros!$C$2:$E$2701,SUM(MATCH(N153,estados_cidades_bairros!$C:$C,0)+RANDBETWEEN(1,100)),2)</f>
        <v>Moura do Oeste</v>
      </c>
      <c r="P153" s="17" t="str" cm="1">
        <f t="array" aca="1" ref="P153" ca="1">INDEX(estados_cidades_bairros!$D$2:$E$2701,SUM(MATCH(O153,estados_cidades_bairros!$D$2:$D$2701,0)+RANDBETWEEN(1,5)),2)</f>
        <v>Jardim de Oliveira</v>
      </c>
      <c r="Q153" s="38" t="s">
        <v>78</v>
      </c>
      <c r="R153" s="20">
        <v>2</v>
      </c>
      <c r="S153" s="6">
        <v>152</v>
      </c>
      <c r="T153" s="6">
        <v>152</v>
      </c>
      <c r="U153" s="6">
        <v>49</v>
      </c>
      <c r="V153">
        <v>27</v>
      </c>
      <c r="W153" s="3" t="str">
        <f>VLOOKUP(V153,produtos!$A$2:$E$49,2,0)</f>
        <v>Ar-condicionado Inverter Samsung 12000 BTUs</v>
      </c>
      <c r="X153" s="12">
        <f>VLOOKUP(V153,produtos!$A$2:$E$49,4,0)</f>
        <v>1313</v>
      </c>
      <c r="Y153">
        <v>3</v>
      </c>
      <c r="Z153" s="12">
        <f t="shared" si="2"/>
        <v>3939</v>
      </c>
      <c r="AA153" s="7">
        <v>45677</v>
      </c>
      <c r="AB153" s="6" t="s">
        <v>115</v>
      </c>
      <c r="AC153" s="6">
        <v>152</v>
      </c>
      <c r="AD153">
        <v>6056</v>
      </c>
      <c r="AE153" s="3" t="str">
        <f>VLOOKUP(AD153,'Formas de pagamentos'!$A$2:$B$7,2,0)</f>
        <v>Cheque</v>
      </c>
      <c r="AF153" s="6" t="s">
        <v>89</v>
      </c>
      <c r="AG153" s="6" t="s">
        <v>50</v>
      </c>
      <c r="AH153" s="6"/>
      <c r="AI153" s="6"/>
      <c r="AJ153" s="6"/>
      <c r="AK153" s="8"/>
    </row>
    <row r="154" spans="1:37" x14ac:dyDescent="0.25">
      <c r="A154" s="16">
        <v>153</v>
      </c>
      <c r="B154" s="17" t="s">
        <v>1079</v>
      </c>
      <c r="C154" s="17" t="s">
        <v>401</v>
      </c>
      <c r="D154" s="17" t="s">
        <v>1080</v>
      </c>
      <c r="E154" s="18" t="s">
        <v>1081</v>
      </c>
      <c r="F154" s="17" t="str" cm="1">
        <f t="array" aca="1" ref="F154" ca="1">INDEX(estados_cidades_bairros!$B$2:$E$2701,RANDBETWEEN(1,COUNTA(estados_cidades_bairros!$E$2:$E$2701)),1)</f>
        <v>Tocantins</v>
      </c>
      <c r="G154" s="17" t="str">
        <f ca="1">VLOOKUP(F154,estados_cidades_bairros!$B$2:$E$2701,2,0)</f>
        <v>TO</v>
      </c>
      <c r="H154" s="17" t="str" cm="1">
        <f t="array" aca="1" ref="H154" ca="1">INDEX(estados_cidades_bairros!$C$2:$E$2701,SUM(MATCH(G154,estados_cidades_bairros!$C:$C,0)+RANDBETWEEN(1,100)),2)</f>
        <v>Viana</v>
      </c>
      <c r="I154" s="17" t="str" cm="1">
        <f t="array" aca="1" ref="I154" ca="1">INDEX(estados_cidades_bairros!$D$2:$E$2701,SUM(MATCH(H154,estados_cidades_bairros!$D$2:$D$2701,0)+RANDBETWEEN(1,5)),2)</f>
        <v>Área de da Paz</v>
      </c>
      <c r="J154" s="28"/>
      <c r="K154" s="17">
        <v>46</v>
      </c>
      <c r="L154" s="17" t="s">
        <v>1084</v>
      </c>
      <c r="M154" s="17" t="str" cm="1">
        <f t="array" aca="1" ref="M154" ca="1">INDEX(estados_cidades_bairros!$B$2:$E$2701,RANDBETWEEN(1,COUNTA(estados_cidades_bairros!$E$2:$E$2701)),1)</f>
        <v>Distrito Federal</v>
      </c>
      <c r="N154" s="17" t="str">
        <f ca="1">VLOOKUP(M154,estados_cidades_bairros!$B$2:$E$2701,2,0)</f>
        <v>DF</v>
      </c>
      <c r="O154" s="17" t="str" cm="1">
        <f t="array" aca="1" ref="O154" ca="1">INDEX(estados_cidades_bairros!$C$2:$E$2701,SUM(MATCH(N154,estados_cidades_bairros!$C:$C,0)+RANDBETWEEN(1,100)),2)</f>
        <v>Fogaça</v>
      </c>
      <c r="P154" s="17" t="str" cm="1">
        <f t="array" aca="1" ref="P154" ca="1">INDEX(estados_cidades_bairros!$D$2:$E$2701,SUM(MATCH(O154,estados_cidades_bairros!$D$2:$D$2701,0)+RANDBETWEEN(1,5)),2)</f>
        <v>Vila de Melo</v>
      </c>
      <c r="Q154" s="26" t="s">
        <v>41</v>
      </c>
      <c r="R154" s="17">
        <v>5</v>
      </c>
      <c r="S154" s="3">
        <v>153</v>
      </c>
      <c r="T154" s="3">
        <v>153</v>
      </c>
      <c r="U154" s="3">
        <v>46</v>
      </c>
      <c r="V154">
        <v>13</v>
      </c>
      <c r="W154" s="3" t="str">
        <f>VLOOKUP(V154,produtos!$A$2:$E$49,2,0)</f>
        <v>Carregador Portátil Xiaomi 20000mAh</v>
      </c>
      <c r="X154" s="12">
        <f>VLOOKUP(V154,produtos!$A$2:$E$49,4,0)</f>
        <v>3889</v>
      </c>
      <c r="Y154">
        <v>5</v>
      </c>
      <c r="Z154" s="12">
        <f t="shared" si="2"/>
        <v>19445</v>
      </c>
      <c r="AA154" s="4">
        <v>45661</v>
      </c>
      <c r="AB154" s="3" t="s">
        <v>88</v>
      </c>
      <c r="AC154" s="3">
        <v>153</v>
      </c>
      <c r="AD154">
        <v>2951</v>
      </c>
      <c r="AE154" s="3" t="str">
        <f>VLOOKUP(AD154,'Formas de pagamentos'!$A$2:$B$7,2,0)</f>
        <v>Pix</v>
      </c>
      <c r="AF154" s="3" t="s">
        <v>89</v>
      </c>
      <c r="AG154" s="3" t="s">
        <v>50</v>
      </c>
      <c r="AH154" s="3"/>
      <c r="AI154" s="3"/>
      <c r="AJ154" s="3"/>
      <c r="AK154" s="5"/>
    </row>
    <row r="155" spans="1:37" x14ac:dyDescent="0.25">
      <c r="A155" s="19">
        <v>154</v>
      </c>
      <c r="B155" s="20" t="s">
        <v>1087</v>
      </c>
      <c r="C155" s="20" t="s">
        <v>516</v>
      </c>
      <c r="D155" s="20" t="s">
        <v>1088</v>
      </c>
      <c r="E155" s="21">
        <v>5153154134</v>
      </c>
      <c r="F155" s="17" t="str" cm="1">
        <f t="array" aca="1" ref="F155" ca="1">INDEX(estados_cidades_bairros!$B$2:$E$2701,RANDBETWEEN(1,COUNTA(estados_cidades_bairros!$E$2:$E$2701)),1)</f>
        <v>Pará</v>
      </c>
      <c r="G155" s="17" t="str">
        <f ca="1">VLOOKUP(F155,estados_cidades_bairros!$B$2:$E$2701,2,0)</f>
        <v>PA</v>
      </c>
      <c r="H155" s="17" t="str" cm="1">
        <f t="array" aca="1" ref="H155" ca="1">INDEX(estados_cidades_bairros!$C$2:$E$2701,SUM(MATCH(G155,estados_cidades_bairros!$C:$C,0)+RANDBETWEEN(1,100)),2)</f>
        <v>Souza dos Dourados</v>
      </c>
      <c r="I155" s="17" t="str" cm="1">
        <f t="array" aca="1" ref="I155" ca="1">INDEX(estados_cidades_bairros!$D$2:$E$2701,SUM(MATCH(H155,estados_cidades_bairros!$D$2:$D$2701,0)+RANDBETWEEN(1,5)),2)</f>
        <v>Estrada Moreira</v>
      </c>
      <c r="J155" s="28"/>
      <c r="K155" s="20">
        <v>17</v>
      </c>
      <c r="L155" s="20" t="s">
        <v>1089</v>
      </c>
      <c r="M155" s="17" t="str" cm="1">
        <f t="array" aca="1" ref="M155" ca="1">INDEX(estados_cidades_bairros!$B$2:$E$2701,RANDBETWEEN(1,COUNTA(estados_cidades_bairros!$E$2:$E$2701)),1)</f>
        <v>Ceará</v>
      </c>
      <c r="N155" s="17" t="str">
        <f ca="1">VLOOKUP(M155,estados_cidades_bairros!$B$2:$E$2701,2,0)</f>
        <v>CE</v>
      </c>
      <c r="O155" s="17" t="str" cm="1">
        <f t="array" aca="1" ref="O155" ca="1">INDEX(estados_cidades_bairros!$C$2:$E$2701,SUM(MATCH(N155,estados_cidades_bairros!$C:$C,0)+RANDBETWEEN(1,100)),2)</f>
        <v>Duarte da Serra</v>
      </c>
      <c r="P155" s="17" t="str" cm="1">
        <f t="array" aca="1" ref="P155" ca="1">INDEX(estados_cidades_bairros!$D$2:$E$2701,SUM(MATCH(O155,estados_cidades_bairros!$D$2:$D$2701,0)+RANDBETWEEN(1,5)),2)</f>
        <v>Trevo Vitória Cunha</v>
      </c>
      <c r="Q155" s="38" t="s">
        <v>41</v>
      </c>
      <c r="R155" s="20">
        <v>4</v>
      </c>
      <c r="S155" s="6">
        <v>154</v>
      </c>
      <c r="T155" s="6">
        <v>154</v>
      </c>
      <c r="U155" s="6">
        <v>17</v>
      </c>
      <c r="V155">
        <v>1</v>
      </c>
      <c r="W155" s="3" t="str">
        <f>VLOOKUP(V155,produtos!$A$2:$E$49,2,0)</f>
        <v>Smartphone Samsung Galaxy S23</v>
      </c>
      <c r="X155" s="12">
        <f>VLOOKUP(V155,produtos!$A$2:$E$49,4,0)</f>
        <v>2409</v>
      </c>
      <c r="Y155">
        <v>1</v>
      </c>
      <c r="Z155" s="12">
        <f t="shared" si="2"/>
        <v>2409</v>
      </c>
      <c r="AA155" s="7">
        <v>45682</v>
      </c>
      <c r="AB155" s="6" t="s">
        <v>64</v>
      </c>
      <c r="AC155" s="6">
        <v>154</v>
      </c>
      <c r="AD155">
        <v>2951</v>
      </c>
      <c r="AE155" s="3" t="str">
        <f>VLOOKUP(AD155,'Formas de pagamentos'!$A$2:$B$7,2,0)</f>
        <v>Pix</v>
      </c>
      <c r="AF155" s="6" t="s">
        <v>89</v>
      </c>
      <c r="AG155" s="6" t="s">
        <v>247</v>
      </c>
      <c r="AH155" s="6"/>
      <c r="AI155" s="6"/>
      <c r="AJ155" s="6"/>
      <c r="AK155" s="8"/>
    </row>
    <row r="156" spans="1:37" x14ac:dyDescent="0.25">
      <c r="A156" s="16">
        <v>155</v>
      </c>
      <c r="B156" s="17" t="s">
        <v>1090</v>
      </c>
      <c r="C156" s="17" t="s">
        <v>1091</v>
      </c>
      <c r="D156" s="17" t="s">
        <v>1092</v>
      </c>
      <c r="E156" s="18">
        <v>3005291455</v>
      </c>
      <c r="F156" s="17" t="str" cm="1">
        <f t="array" aca="1" ref="F156" ca="1">INDEX(estados_cidades_bairros!$B$2:$E$2701,RANDBETWEEN(1,COUNTA(estados_cidades_bairros!$E$2:$E$2701)),1)</f>
        <v>Pernambuco</v>
      </c>
      <c r="G156" s="17" t="str">
        <f ca="1">VLOOKUP(F156,estados_cidades_bairros!$B$2:$E$2701,2,0)</f>
        <v>PE</v>
      </c>
      <c r="H156" s="17" t="str" cm="1">
        <f t="array" aca="1" ref="H156" ca="1">INDEX(estados_cidades_bairros!$C$2:$E$2701,SUM(MATCH(G156,estados_cidades_bairros!$C:$C,0)+RANDBETWEEN(1,100)),2)</f>
        <v>das Neves</v>
      </c>
      <c r="I156" s="17" t="str" cm="1">
        <f t="array" aca="1" ref="I156" ca="1">INDEX(estados_cidades_bairros!$D$2:$E$2701,SUM(MATCH(H156,estados_cidades_bairros!$D$2:$D$2701,0)+RANDBETWEEN(1,5)),2)</f>
        <v>Esplanada Ana Clara Viana</v>
      </c>
      <c r="J156" s="28"/>
      <c r="K156" s="17">
        <v>37</v>
      </c>
      <c r="L156" s="17" t="s">
        <v>1095</v>
      </c>
      <c r="M156" s="17" t="str" cm="1">
        <f t="array" aca="1" ref="M156" ca="1">INDEX(estados_cidades_bairros!$B$2:$E$2701,RANDBETWEEN(1,COUNTA(estados_cidades_bairros!$E$2:$E$2701)),1)</f>
        <v>Paraná</v>
      </c>
      <c r="N156" s="17" t="str">
        <f ca="1">VLOOKUP(M156,estados_cidades_bairros!$B$2:$E$2701,2,0)</f>
        <v>PR</v>
      </c>
      <c r="O156" s="17" t="str" cm="1">
        <f t="array" aca="1" ref="O156" ca="1">INDEX(estados_cidades_bairros!$C$2:$E$2701,SUM(MATCH(N156,estados_cidades_bairros!$C:$C,0)+RANDBETWEEN(1,100)),2)</f>
        <v>da Mota do Norte</v>
      </c>
      <c r="P156" s="17" t="str" cm="1">
        <f t="array" aca="1" ref="P156" ca="1">INDEX(estados_cidades_bairros!$D$2:$E$2701,SUM(MATCH(O156,estados_cidades_bairros!$D$2:$D$2701,0)+RANDBETWEEN(1,5)),2)</f>
        <v>Quadra Moraes</v>
      </c>
      <c r="Q156" s="26" t="s">
        <v>78</v>
      </c>
      <c r="R156" s="17">
        <v>5</v>
      </c>
      <c r="S156" s="3">
        <v>155</v>
      </c>
      <c r="T156" s="3">
        <v>155</v>
      </c>
      <c r="U156" s="3">
        <v>37</v>
      </c>
      <c r="V156">
        <v>31</v>
      </c>
      <c r="W156" s="3" t="str">
        <f>VLOOKUP(V156,produtos!$A$2:$E$49,2,0)</f>
        <v>Cama Box Queen</v>
      </c>
      <c r="X156" s="12">
        <f>VLOOKUP(V156,produtos!$A$2:$E$49,4,0)</f>
        <v>736</v>
      </c>
      <c r="Y156">
        <v>5</v>
      </c>
      <c r="Z156" s="12">
        <f t="shared" si="2"/>
        <v>3680</v>
      </c>
      <c r="AA156" s="4">
        <v>45702</v>
      </c>
      <c r="AB156" s="3" t="s">
        <v>115</v>
      </c>
      <c r="AC156" s="3">
        <v>155</v>
      </c>
      <c r="AD156">
        <v>7072</v>
      </c>
      <c r="AE156" s="3" t="str">
        <f>VLOOKUP(AD156,'Formas de pagamentos'!$A$2:$B$7,2,0)</f>
        <v>Dinheiro</v>
      </c>
      <c r="AF156" s="3" t="s">
        <v>48</v>
      </c>
      <c r="AG156" s="3" t="s">
        <v>50</v>
      </c>
      <c r="AH156" s="3"/>
      <c r="AI156" s="3"/>
      <c r="AJ156" s="3"/>
      <c r="AK156" s="5"/>
    </row>
    <row r="157" spans="1:37" x14ac:dyDescent="0.25">
      <c r="A157" s="19">
        <v>156</v>
      </c>
      <c r="B157" s="20" t="s">
        <v>1097</v>
      </c>
      <c r="C157" s="20" t="s">
        <v>203</v>
      </c>
      <c r="D157" s="20" t="s">
        <v>1098</v>
      </c>
      <c r="E157" s="21" t="s">
        <v>1099</v>
      </c>
      <c r="F157" s="17" t="str" cm="1">
        <f t="array" aca="1" ref="F157" ca="1">INDEX(estados_cidades_bairros!$B$2:$E$2701,RANDBETWEEN(1,COUNTA(estados_cidades_bairros!$E$2:$E$2701)),1)</f>
        <v>Rondônia</v>
      </c>
      <c r="G157" s="17" t="str">
        <f ca="1">VLOOKUP(F157,estados_cidades_bairros!$B$2:$E$2701,2,0)</f>
        <v>RO</v>
      </c>
      <c r="H157" s="17" t="str" cm="1">
        <f t="array" aca="1" ref="H157" ca="1">INDEX(estados_cidades_bairros!$C$2:$E$2701,SUM(MATCH(G157,estados_cidades_bairros!$C:$C,0)+RANDBETWEEN(1,100)),2)</f>
        <v>Rodrigues</v>
      </c>
      <c r="I157" s="17" t="str" cm="1">
        <f t="array" aca="1" ref="I157" ca="1">INDEX(estados_cidades_bairros!$D$2:$E$2701,SUM(MATCH(H157,estados_cidades_bairros!$D$2:$D$2701,0)+RANDBETWEEN(1,5)),2)</f>
        <v>Setor Julia Teixeira</v>
      </c>
      <c r="J157" s="28"/>
      <c r="K157" s="20">
        <v>28</v>
      </c>
      <c r="L157" s="20" t="s">
        <v>1100</v>
      </c>
      <c r="M157" s="17" t="str" cm="1">
        <f t="array" aca="1" ref="M157" ca="1">INDEX(estados_cidades_bairros!$B$2:$E$2701,RANDBETWEEN(1,COUNTA(estados_cidades_bairros!$E$2:$E$2701)),1)</f>
        <v>Espírito Santo</v>
      </c>
      <c r="N157" s="17" t="str">
        <f ca="1">VLOOKUP(M157,estados_cidades_bairros!$B$2:$E$2701,2,0)</f>
        <v>ES</v>
      </c>
      <c r="O157" s="17" t="str" cm="1">
        <f t="array" aca="1" ref="O157" ca="1">INDEX(estados_cidades_bairros!$C$2:$E$2701,SUM(MATCH(N157,estados_cidades_bairros!$C:$C,0)+RANDBETWEEN(1,100)),2)</f>
        <v>Pinto</v>
      </c>
      <c r="P157" s="17" t="str" cm="1">
        <f t="array" aca="1" ref="P157" ca="1">INDEX(estados_cidades_bairros!$D$2:$E$2701,SUM(MATCH(O157,estados_cidades_bairros!$D$2:$D$2701,0)+RANDBETWEEN(1,5)),2)</f>
        <v>Praça Renan da Mata</v>
      </c>
      <c r="Q157" s="38" t="s">
        <v>41</v>
      </c>
      <c r="R157" s="20">
        <v>4</v>
      </c>
      <c r="S157" s="6">
        <v>156</v>
      </c>
      <c r="T157" s="6">
        <v>156</v>
      </c>
      <c r="U157" s="6">
        <v>28</v>
      </c>
      <c r="V157">
        <v>44</v>
      </c>
      <c r="W157" s="3" t="str">
        <f>VLOOKUP(V157,produtos!$A$2:$E$49,2,0)</f>
        <v>Furadeira de Impacto Bosch 550W</v>
      </c>
      <c r="X157" s="12">
        <f>VLOOKUP(V157,produtos!$A$2:$E$49,4,0)</f>
        <v>3994</v>
      </c>
      <c r="Y157">
        <v>2</v>
      </c>
      <c r="Z157" s="12">
        <f t="shared" si="2"/>
        <v>7988</v>
      </c>
      <c r="AA157" s="7">
        <v>45722</v>
      </c>
      <c r="AB157" s="6" t="s">
        <v>115</v>
      </c>
      <c r="AC157" s="6">
        <v>156</v>
      </c>
      <c r="AD157">
        <v>6056</v>
      </c>
      <c r="AE157" s="3" t="str">
        <f>VLOOKUP(AD157,'Formas de pagamentos'!$A$2:$B$7,2,0)</f>
        <v>Cheque</v>
      </c>
      <c r="AF157" s="6" t="s">
        <v>89</v>
      </c>
      <c r="AG157" s="6" t="s">
        <v>50</v>
      </c>
      <c r="AH157" s="6"/>
      <c r="AI157" s="6"/>
      <c r="AJ157" s="6"/>
      <c r="AK157" s="8"/>
    </row>
    <row r="158" spans="1:37" x14ac:dyDescent="0.25">
      <c r="A158" s="16">
        <v>157</v>
      </c>
      <c r="B158" s="17" t="s">
        <v>732</v>
      </c>
      <c r="C158" s="17" t="s">
        <v>675</v>
      </c>
      <c r="D158" s="17" t="s">
        <v>1102</v>
      </c>
      <c r="E158" s="18">
        <v>5156300211</v>
      </c>
      <c r="F158" s="17" t="str" cm="1">
        <f t="array" aca="1" ref="F158" ca="1">INDEX(estados_cidades_bairros!$B$2:$E$2701,RANDBETWEEN(1,COUNTA(estados_cidades_bairros!$E$2:$E$2701)),1)</f>
        <v>Paraíba</v>
      </c>
      <c r="G158" s="17" t="str">
        <f ca="1">VLOOKUP(F158,estados_cidades_bairros!$B$2:$E$2701,2,0)</f>
        <v>PB</v>
      </c>
      <c r="H158" s="17" t="str" cm="1">
        <f t="array" aca="1" ref="H158" ca="1">INDEX(estados_cidades_bairros!$C$2:$E$2701,SUM(MATCH(G158,estados_cidades_bairros!$C:$C,0)+RANDBETWEEN(1,100)),2)</f>
        <v>Gomes Alegre</v>
      </c>
      <c r="I158" s="17" t="str" cm="1">
        <f t="array" aca="1" ref="I158" ca="1">INDEX(estados_cidades_bairros!$D$2:$E$2701,SUM(MATCH(H158,estados_cidades_bairros!$D$2:$D$2701,0)+RANDBETWEEN(1,5)),2)</f>
        <v>Praia de Melo</v>
      </c>
      <c r="J158" s="28"/>
      <c r="K158" s="17">
        <v>47</v>
      </c>
      <c r="L158" s="17" t="s">
        <v>1103</v>
      </c>
      <c r="M158" s="17" t="str" cm="1">
        <f t="array" aca="1" ref="M158" ca="1">INDEX(estados_cidades_bairros!$B$2:$E$2701,RANDBETWEEN(1,COUNTA(estados_cidades_bairros!$E$2:$E$2701)),1)</f>
        <v>Paraíba</v>
      </c>
      <c r="N158" s="17" t="str">
        <f ca="1">VLOOKUP(M158,estados_cidades_bairros!$B$2:$E$2701,2,0)</f>
        <v>PB</v>
      </c>
      <c r="O158" s="17" t="str" cm="1">
        <f t="array" aca="1" ref="O158" ca="1">INDEX(estados_cidades_bairros!$C$2:$E$2701,SUM(MATCH(N158,estados_cidades_bairros!$C:$C,0)+RANDBETWEEN(1,100)),2)</f>
        <v>Costa</v>
      </c>
      <c r="P158" s="17" t="str" cm="1">
        <f t="array" aca="1" ref="P158" ca="1">INDEX(estados_cidades_bairros!$D$2:$E$2701,SUM(MATCH(O158,estados_cidades_bairros!$D$2:$D$2701,0)+RANDBETWEEN(1,5)),2)</f>
        <v>Viela de Gomes</v>
      </c>
      <c r="Q158" s="26" t="s">
        <v>47</v>
      </c>
      <c r="R158" s="17">
        <v>4</v>
      </c>
      <c r="S158" s="3">
        <v>157</v>
      </c>
      <c r="T158" s="3">
        <v>157</v>
      </c>
      <c r="U158" s="3">
        <v>47</v>
      </c>
      <c r="V158">
        <v>34</v>
      </c>
      <c r="W158" s="3" t="str">
        <f>VLOOKUP(V158,produtos!$A$2:$E$49,2,0)</f>
        <v>Cadeira Gamer ThunderX3</v>
      </c>
      <c r="X158" s="12">
        <f>VLOOKUP(V158,produtos!$A$2:$E$49,4,0)</f>
        <v>2450</v>
      </c>
      <c r="Y158">
        <v>4</v>
      </c>
      <c r="Z158" s="12">
        <f t="shared" si="2"/>
        <v>9800</v>
      </c>
      <c r="AA158" s="4">
        <v>45720</v>
      </c>
      <c r="AB158" s="3" t="s">
        <v>64</v>
      </c>
      <c r="AC158" s="3">
        <v>157</v>
      </c>
      <c r="AD158">
        <v>1969</v>
      </c>
      <c r="AE158" s="3" t="str">
        <f>VLOOKUP(AD158,'Formas de pagamentos'!$A$2:$B$7,2,0)</f>
        <v>Cartão Crédito</v>
      </c>
      <c r="AF158" s="3" t="s">
        <v>48</v>
      </c>
      <c r="AG158" s="3" t="s">
        <v>50</v>
      </c>
      <c r="AH158" s="3"/>
      <c r="AI158" s="3"/>
      <c r="AJ158" s="3"/>
      <c r="AK158" s="5"/>
    </row>
    <row r="159" spans="1:37" x14ac:dyDescent="0.25">
      <c r="A159" s="19">
        <v>158</v>
      </c>
      <c r="B159" s="20" t="s">
        <v>239</v>
      </c>
      <c r="C159" s="20" t="s">
        <v>153</v>
      </c>
      <c r="D159" s="20" t="s">
        <v>1105</v>
      </c>
      <c r="E159" s="21">
        <v>8005827516</v>
      </c>
      <c r="F159" s="17" t="str" cm="1">
        <f t="array" aca="1" ref="F159" ca="1">INDEX(estados_cidades_bairros!$B$2:$E$2701,RANDBETWEEN(1,COUNTA(estados_cidades_bairros!$E$2:$E$2701)),1)</f>
        <v>Maranhão</v>
      </c>
      <c r="G159" s="17" t="str">
        <f ca="1">VLOOKUP(F159,estados_cidades_bairros!$B$2:$E$2701,2,0)</f>
        <v>MA</v>
      </c>
      <c r="H159" s="17" t="str" cm="1">
        <f t="array" aca="1" ref="H159" ca="1">INDEX(estados_cidades_bairros!$C$2:$E$2701,SUM(MATCH(G159,estados_cidades_bairros!$C:$C,0)+RANDBETWEEN(1,100)),2)</f>
        <v>Lopes dos Dourados</v>
      </c>
      <c r="I159" s="17" t="str" cm="1">
        <f t="array" aca="1" ref="I159" ca="1">INDEX(estados_cidades_bairros!$D$2:$E$2701,SUM(MATCH(H159,estados_cidades_bairros!$D$2:$D$2701,0)+RANDBETWEEN(1,5)),2)</f>
        <v>Praia Gabrielly Cunha</v>
      </c>
      <c r="J159" s="28"/>
      <c r="K159" s="20">
        <v>13</v>
      </c>
      <c r="L159" s="20" t="s">
        <v>1106</v>
      </c>
      <c r="M159" s="17" t="str" cm="1">
        <f t="array" aca="1" ref="M159" ca="1">INDEX(estados_cidades_bairros!$B$2:$E$2701,RANDBETWEEN(1,COUNTA(estados_cidades_bairros!$E$2:$E$2701)),1)</f>
        <v>Mato Grosso do Sul</v>
      </c>
      <c r="N159" s="17" t="str">
        <f ca="1">VLOOKUP(M159,estados_cidades_bairros!$B$2:$E$2701,2,0)</f>
        <v>MS</v>
      </c>
      <c r="O159" s="17" t="str" cm="1">
        <f t="array" aca="1" ref="O159" ca="1">INDEX(estados_cidades_bairros!$C$2:$E$2701,SUM(MATCH(N159,estados_cidades_bairros!$C:$C,0)+RANDBETWEEN(1,100)),2)</f>
        <v>Rocha Paulista</v>
      </c>
      <c r="P159" s="17" t="str" cm="1">
        <f t="array" aca="1" ref="P159" ca="1">INDEX(estados_cidades_bairros!$D$2:$E$2701,SUM(MATCH(O159,estados_cidades_bairros!$D$2:$D$2701,0)+RANDBETWEEN(1,5)),2)</f>
        <v>Travessa de Barbosa</v>
      </c>
      <c r="Q159" s="38" t="s">
        <v>47</v>
      </c>
      <c r="R159" s="20">
        <v>4</v>
      </c>
      <c r="S159" s="6">
        <v>158</v>
      </c>
      <c r="T159" s="6">
        <v>158</v>
      </c>
      <c r="U159" s="6">
        <v>13</v>
      </c>
      <c r="V159">
        <v>28</v>
      </c>
      <c r="W159" s="3" t="str">
        <f>VLOOKUP(V159,produtos!$A$2:$E$49,2,0)</f>
        <v>Sofá Retrátil 3 Lugares</v>
      </c>
      <c r="X159" s="12">
        <f>VLOOKUP(V159,produtos!$A$2:$E$49,4,0)</f>
        <v>2909</v>
      </c>
      <c r="Y159">
        <v>1</v>
      </c>
      <c r="Z159" s="12">
        <f t="shared" si="2"/>
        <v>2909</v>
      </c>
      <c r="AA159" s="7">
        <v>45714</v>
      </c>
      <c r="AB159" s="6" t="s">
        <v>115</v>
      </c>
      <c r="AC159" s="6">
        <v>158</v>
      </c>
      <c r="AD159">
        <v>6056</v>
      </c>
      <c r="AE159" s="3" t="str">
        <f>VLOOKUP(AD159,'Formas de pagamentos'!$A$2:$B$7,2,0)</f>
        <v>Cheque</v>
      </c>
      <c r="AF159" s="6" t="s">
        <v>48</v>
      </c>
      <c r="AG159" s="6" t="s">
        <v>50</v>
      </c>
      <c r="AH159" s="6"/>
      <c r="AI159" s="6"/>
      <c r="AJ159" s="6"/>
      <c r="AK159" s="8"/>
    </row>
    <row r="160" spans="1:37" x14ac:dyDescent="0.25">
      <c r="A160" s="16">
        <v>159</v>
      </c>
      <c r="B160" s="17" t="s">
        <v>304</v>
      </c>
      <c r="C160" s="17" t="s">
        <v>432</v>
      </c>
      <c r="D160" s="17" t="s">
        <v>1107</v>
      </c>
      <c r="E160" s="18">
        <v>8000155088</v>
      </c>
      <c r="F160" s="17" t="str" cm="1">
        <f t="array" aca="1" ref="F160" ca="1">INDEX(estados_cidades_bairros!$B$2:$E$2701,RANDBETWEEN(1,COUNTA(estados_cidades_bairros!$E$2:$E$2701)),1)</f>
        <v>Amazonas</v>
      </c>
      <c r="G160" s="17" t="str">
        <f ca="1">VLOOKUP(F160,estados_cidades_bairros!$B$2:$E$2701,2,0)</f>
        <v>AM</v>
      </c>
      <c r="H160" s="17" t="str" cm="1">
        <f t="array" aca="1" ref="H160" ca="1">INDEX(estados_cidades_bairros!$C$2:$E$2701,SUM(MATCH(G160,estados_cidades_bairros!$C:$C,0)+RANDBETWEEN(1,100)),2)</f>
        <v>Melo</v>
      </c>
      <c r="I160" s="17" t="str" cm="1">
        <f t="array" aca="1" ref="I160" ca="1">INDEX(estados_cidades_bairros!$D$2:$E$2701,SUM(MATCH(H160,estados_cidades_bairros!$D$2:$D$2701,0)+RANDBETWEEN(1,5)),2)</f>
        <v>Esplanada João Gabriel Fogaça</v>
      </c>
      <c r="J160" s="28"/>
      <c r="K160" s="17">
        <v>11</v>
      </c>
      <c r="L160" s="17" t="s">
        <v>1108</v>
      </c>
      <c r="M160" s="17" t="str" cm="1">
        <f t="array" aca="1" ref="M160" ca="1">INDEX(estados_cidades_bairros!$B$2:$E$2701,RANDBETWEEN(1,COUNTA(estados_cidades_bairros!$E$2:$E$2701)),1)</f>
        <v>Ceará</v>
      </c>
      <c r="N160" s="17" t="str">
        <f ca="1">VLOOKUP(M160,estados_cidades_bairros!$B$2:$E$2701,2,0)</f>
        <v>CE</v>
      </c>
      <c r="O160" s="17" t="str" cm="1">
        <f t="array" aca="1" ref="O160" ca="1">INDEX(estados_cidades_bairros!$C$2:$E$2701,SUM(MATCH(N160,estados_cidades_bairros!$C:$C,0)+RANDBETWEEN(1,100)),2)</f>
        <v>Monteiro</v>
      </c>
      <c r="P160" s="17" t="str" cm="1">
        <f t="array" aca="1" ref="P160" ca="1">INDEX(estados_cidades_bairros!$D$2:$E$2701,SUM(MATCH(O160,estados_cidades_bairros!$D$2:$D$2701,0)+RANDBETWEEN(1,5)),2)</f>
        <v>Largo Oliveira</v>
      </c>
      <c r="Q160" s="26" t="s">
        <v>47</v>
      </c>
      <c r="R160" s="17">
        <v>3</v>
      </c>
      <c r="S160" s="3">
        <v>159</v>
      </c>
      <c r="T160" s="3">
        <v>159</v>
      </c>
      <c r="U160" s="3">
        <v>11</v>
      </c>
      <c r="V160">
        <v>19</v>
      </c>
      <c r="W160" s="3" t="str">
        <f>VLOOKUP(V160,produtos!$A$2:$E$49,2,0)</f>
        <v>Fogão 5 Bocas Electrolux</v>
      </c>
      <c r="X160" s="12">
        <f>VLOOKUP(V160,produtos!$A$2:$E$49,4,0)</f>
        <v>870</v>
      </c>
      <c r="Y160">
        <v>2</v>
      </c>
      <c r="Z160" s="12">
        <f t="shared" si="2"/>
        <v>1740</v>
      </c>
      <c r="AA160" s="4">
        <v>45670</v>
      </c>
      <c r="AB160" s="3" t="s">
        <v>64</v>
      </c>
      <c r="AC160" s="3">
        <v>159</v>
      </c>
      <c r="AD160">
        <v>7072</v>
      </c>
      <c r="AE160" s="3" t="str">
        <f>VLOOKUP(AD160,'Formas de pagamentos'!$A$2:$B$7,2,0)</f>
        <v>Dinheiro</v>
      </c>
      <c r="AF160" s="3" t="s">
        <v>116</v>
      </c>
      <c r="AG160" s="3" t="s">
        <v>50</v>
      </c>
      <c r="AH160" s="3">
        <v>1590</v>
      </c>
      <c r="AI160" s="3">
        <v>1590</v>
      </c>
      <c r="AJ160" s="3" t="s">
        <v>211</v>
      </c>
      <c r="AK160" s="5" t="s">
        <v>212</v>
      </c>
    </row>
    <row r="161" spans="1:37" x14ac:dyDescent="0.25">
      <c r="A161" s="19">
        <v>160</v>
      </c>
      <c r="B161" s="20" t="s">
        <v>281</v>
      </c>
      <c r="C161" s="20" t="s">
        <v>108</v>
      </c>
      <c r="D161" s="20" t="s">
        <v>1110</v>
      </c>
      <c r="E161" s="21" t="s">
        <v>1111</v>
      </c>
      <c r="F161" s="17" t="str" cm="1">
        <f t="array" aca="1" ref="F161" ca="1">INDEX(estados_cidades_bairros!$B$2:$E$2701,RANDBETWEEN(1,COUNTA(estados_cidades_bairros!$E$2:$E$2701)),1)</f>
        <v>Distrito Federal</v>
      </c>
      <c r="G161" s="17" t="str">
        <f ca="1">VLOOKUP(F161,estados_cidades_bairros!$B$2:$E$2701,2,0)</f>
        <v>DF</v>
      </c>
      <c r="H161" s="17" t="str" cm="1">
        <f t="array" aca="1" ref="H161" ca="1">INDEX(estados_cidades_bairros!$C$2:$E$2701,SUM(MATCH(G161,estados_cidades_bairros!$C:$C,0)+RANDBETWEEN(1,100)),2)</f>
        <v>Lopes</v>
      </c>
      <c r="I161" s="17" t="str" cm="1">
        <f t="array" aca="1" ref="I161" ca="1">INDEX(estados_cidades_bairros!$D$2:$E$2701,SUM(MATCH(H161,estados_cidades_bairros!$D$2:$D$2701,0)+RANDBETWEEN(1,5)),2)</f>
        <v>Vila Thiago Peixoto</v>
      </c>
      <c r="J161" s="28"/>
      <c r="K161" s="20">
        <v>15</v>
      </c>
      <c r="L161" s="20" t="s">
        <v>1114</v>
      </c>
      <c r="M161" s="17" t="str" cm="1">
        <f t="array" aca="1" ref="M161" ca="1">INDEX(estados_cidades_bairros!$B$2:$E$2701,RANDBETWEEN(1,COUNTA(estados_cidades_bairros!$E$2:$E$2701)),1)</f>
        <v>Piauí</v>
      </c>
      <c r="N161" s="17" t="str">
        <f ca="1">VLOOKUP(M161,estados_cidades_bairros!$B$2:$E$2701,2,0)</f>
        <v>PI</v>
      </c>
      <c r="O161" s="17" t="str" cm="1">
        <f t="array" aca="1" ref="O161" ca="1">INDEX(estados_cidades_bairros!$C$2:$E$2701,SUM(MATCH(N161,estados_cidades_bairros!$C:$C,0)+RANDBETWEEN(1,100)),2)</f>
        <v>da Luz</v>
      </c>
      <c r="P161" s="17" t="str" cm="1">
        <f t="array" aca="1" ref="P161" ca="1">INDEX(estados_cidades_bairros!$D$2:$E$2701,SUM(MATCH(O161,estados_cidades_bairros!$D$2:$D$2701,0)+RANDBETWEEN(1,5)),2)</f>
        <v>Vereda Cardoso</v>
      </c>
      <c r="Q161" s="38" t="s">
        <v>41</v>
      </c>
      <c r="R161" s="20">
        <v>3</v>
      </c>
      <c r="S161" s="6">
        <v>160</v>
      </c>
      <c r="T161" s="6">
        <v>160</v>
      </c>
      <c r="U161" s="6">
        <v>15</v>
      </c>
      <c r="V161">
        <v>7</v>
      </c>
      <c r="W161" s="3" t="str">
        <f>VLOOKUP(V161,produtos!$A$2:$E$49,2,0)</f>
        <v>Tablet Samsung Galaxy Tab S8</v>
      </c>
      <c r="X161" s="12">
        <f>VLOOKUP(V161,produtos!$A$2:$E$49,4,0)</f>
        <v>2648</v>
      </c>
      <c r="Y161">
        <v>2</v>
      </c>
      <c r="Z161" s="12">
        <f t="shared" si="2"/>
        <v>5296</v>
      </c>
      <c r="AA161" s="7">
        <v>45668</v>
      </c>
      <c r="AB161" s="6" t="s">
        <v>88</v>
      </c>
      <c r="AC161" s="6">
        <v>160</v>
      </c>
      <c r="AD161">
        <v>1969</v>
      </c>
      <c r="AE161" s="3" t="str">
        <f>VLOOKUP(AD161,'Formas de pagamentos'!$A$2:$B$7,2,0)</f>
        <v>Cartão Crédito</v>
      </c>
      <c r="AF161" s="6" t="s">
        <v>89</v>
      </c>
      <c r="AG161" s="6" t="s">
        <v>50</v>
      </c>
      <c r="AH161" s="6"/>
      <c r="AI161" s="6"/>
      <c r="AJ161" s="6"/>
      <c r="AK161" s="8"/>
    </row>
    <row r="162" spans="1:37" x14ac:dyDescent="0.25">
      <c r="A162" s="16">
        <v>161</v>
      </c>
      <c r="B162" s="17" t="s">
        <v>1116</v>
      </c>
      <c r="C162" s="17" t="s">
        <v>401</v>
      </c>
      <c r="D162" s="17" t="s">
        <v>1117</v>
      </c>
      <c r="E162" s="18" t="s">
        <v>1118</v>
      </c>
      <c r="F162" s="17" t="str" cm="1">
        <f t="array" aca="1" ref="F162" ca="1">INDEX(estados_cidades_bairros!$B$2:$E$2701,RANDBETWEEN(1,COUNTA(estados_cidades_bairros!$E$2:$E$2701)),1)</f>
        <v>Amapá</v>
      </c>
      <c r="G162" s="17" t="str">
        <f ca="1">VLOOKUP(F162,estados_cidades_bairros!$B$2:$E$2701,2,0)</f>
        <v>AP</v>
      </c>
      <c r="H162" s="17" t="str" cm="1">
        <f t="array" aca="1" ref="H162" ca="1">INDEX(estados_cidades_bairros!$C$2:$E$2701,SUM(MATCH(G162,estados_cidades_bairros!$C:$C,0)+RANDBETWEEN(1,100)),2)</f>
        <v>Peixoto</v>
      </c>
      <c r="I162" s="17" t="str" cm="1">
        <f t="array" aca="1" ref="I162" ca="1">INDEX(estados_cidades_bairros!$D$2:$E$2701,SUM(MATCH(H162,estados_cidades_bairros!$D$2:$D$2701,0)+RANDBETWEEN(1,5)),2)</f>
        <v>Jardim Santos</v>
      </c>
      <c r="J162" s="28"/>
      <c r="K162" s="17">
        <v>2</v>
      </c>
      <c r="L162" s="17" t="s">
        <v>1120</v>
      </c>
      <c r="M162" s="17" t="str" cm="1">
        <f t="array" aca="1" ref="M162" ca="1">INDEX(estados_cidades_bairros!$B$2:$E$2701,RANDBETWEEN(1,COUNTA(estados_cidades_bairros!$E$2:$E$2701)),1)</f>
        <v>Goiás</v>
      </c>
      <c r="N162" s="17" t="str">
        <f ca="1">VLOOKUP(M162,estados_cidades_bairros!$B$2:$E$2701,2,0)</f>
        <v>GO</v>
      </c>
      <c r="O162" s="17" t="str" cm="1">
        <f t="array" aca="1" ref="O162" ca="1">INDEX(estados_cidades_bairros!$C$2:$E$2701,SUM(MATCH(N162,estados_cidades_bairros!$C:$C,0)+RANDBETWEEN(1,100)),2)</f>
        <v>Souza da Mata</v>
      </c>
      <c r="P162" s="17" t="str" cm="1">
        <f t="array" aca="1" ref="P162" ca="1">INDEX(estados_cidades_bairros!$D$2:$E$2701,SUM(MATCH(O162,estados_cidades_bairros!$D$2:$D$2701,0)+RANDBETWEEN(1,5)),2)</f>
        <v>Sítio Enzo Gabriel Martins</v>
      </c>
      <c r="Q162" s="26" t="s">
        <v>47</v>
      </c>
      <c r="R162" s="17">
        <v>4</v>
      </c>
      <c r="S162" s="3">
        <v>161</v>
      </c>
      <c r="T162" s="3">
        <v>161</v>
      </c>
      <c r="U162" s="3">
        <v>2</v>
      </c>
      <c r="V162">
        <v>39</v>
      </c>
      <c r="W162" s="3" t="str">
        <f>VLOOKUP(V162,produtos!$A$2:$E$49,2,0)</f>
        <v>Teclado Mecânico HyperX Alloy</v>
      </c>
      <c r="X162" s="12">
        <f>VLOOKUP(V162,produtos!$A$2:$E$49,4,0)</f>
        <v>2169</v>
      </c>
      <c r="Y162">
        <v>5</v>
      </c>
      <c r="Z162" s="12">
        <f t="shared" si="2"/>
        <v>10845</v>
      </c>
      <c r="AA162" s="4">
        <v>45706</v>
      </c>
      <c r="AB162" s="3" t="s">
        <v>115</v>
      </c>
      <c r="AC162" s="3">
        <v>161</v>
      </c>
      <c r="AD162">
        <v>2471</v>
      </c>
      <c r="AE162" s="3" t="str">
        <f>VLOOKUP(AD162,'Formas de pagamentos'!$A$2:$B$7,2,0)</f>
        <v>Boleto</v>
      </c>
      <c r="AF162" s="3" t="s">
        <v>89</v>
      </c>
      <c r="AG162" s="3" t="s">
        <v>50</v>
      </c>
      <c r="AH162" s="3"/>
      <c r="AI162" s="3"/>
      <c r="AJ162" s="3"/>
      <c r="AK162" s="5"/>
    </row>
    <row r="163" spans="1:37" x14ac:dyDescent="0.25">
      <c r="A163" s="19">
        <v>162</v>
      </c>
      <c r="B163" s="20" t="s">
        <v>750</v>
      </c>
      <c r="C163" s="20" t="s">
        <v>285</v>
      </c>
      <c r="D163" s="20" t="s">
        <v>1123</v>
      </c>
      <c r="E163" s="21" t="s">
        <v>1124</v>
      </c>
      <c r="F163" s="17" t="str" cm="1">
        <f t="array" aca="1" ref="F163" ca="1">INDEX(estados_cidades_bairros!$B$2:$E$2701,RANDBETWEEN(1,COUNTA(estados_cidades_bairros!$E$2:$E$2701)),1)</f>
        <v>Rio Grande do Sul</v>
      </c>
      <c r="G163" s="17" t="str">
        <f ca="1">VLOOKUP(F163,estados_cidades_bairros!$B$2:$E$2701,2,0)</f>
        <v>RS</v>
      </c>
      <c r="H163" s="17" t="str" cm="1">
        <f t="array" aca="1" ref="H163" ca="1">INDEX(estados_cidades_bairros!$C$2:$E$2701,SUM(MATCH(G163,estados_cidades_bairros!$C:$C,0)+RANDBETWEEN(1,100)),2)</f>
        <v>Martins da Serra</v>
      </c>
      <c r="I163" s="17" t="str" cm="1">
        <f t="array" aca="1" ref="I163" ca="1">INDEX(estados_cidades_bairros!$D$2:$E$2701,SUM(MATCH(H163,estados_cidades_bairros!$D$2:$D$2701,0)+RANDBETWEEN(1,5)),2)</f>
        <v>Aeroporto de Costa</v>
      </c>
      <c r="J163" s="28"/>
      <c r="K163" s="20">
        <v>34</v>
      </c>
      <c r="L163" s="20" t="s">
        <v>1127</v>
      </c>
      <c r="M163" s="17" t="str" cm="1">
        <f t="array" aca="1" ref="M163" ca="1">INDEX(estados_cidades_bairros!$B$2:$E$2701,RANDBETWEEN(1,COUNTA(estados_cidades_bairros!$E$2:$E$2701)),1)</f>
        <v>Bahia</v>
      </c>
      <c r="N163" s="17" t="str">
        <f ca="1">VLOOKUP(M163,estados_cidades_bairros!$B$2:$E$2701,2,0)</f>
        <v>BA</v>
      </c>
      <c r="O163" s="17" t="str" cm="1">
        <f t="array" aca="1" ref="O163" ca="1">INDEX(estados_cidades_bairros!$C$2:$E$2701,SUM(MATCH(N163,estados_cidades_bairros!$C:$C,0)+RANDBETWEEN(1,100)),2)</f>
        <v>Rezende de Fernandes</v>
      </c>
      <c r="P163" s="17" t="str" cm="1">
        <f t="array" aca="1" ref="P163" ca="1">INDEX(estados_cidades_bairros!$D$2:$E$2701,SUM(MATCH(O163,estados_cidades_bairros!$D$2:$D$2701,0)+RANDBETWEEN(1,5)),2)</f>
        <v>Alameda de Sales</v>
      </c>
      <c r="Q163" s="38" t="s">
        <v>41</v>
      </c>
      <c r="R163" s="20">
        <v>4</v>
      </c>
      <c r="S163" s="6">
        <v>162</v>
      </c>
      <c r="T163" s="6">
        <v>162</v>
      </c>
      <c r="U163" s="6">
        <v>34</v>
      </c>
      <c r="V163">
        <v>43</v>
      </c>
      <c r="W163" s="3" t="str">
        <f>VLOOKUP(V163,produtos!$A$2:$E$49,2,0)</f>
        <v>HD Externo 1TB Seagate</v>
      </c>
      <c r="X163" s="12">
        <f>VLOOKUP(V163,produtos!$A$2:$E$49,4,0)</f>
        <v>391</v>
      </c>
      <c r="Y163">
        <v>3</v>
      </c>
      <c r="Z163" s="12">
        <f t="shared" si="2"/>
        <v>1173</v>
      </c>
      <c r="AA163" s="7">
        <v>45667</v>
      </c>
      <c r="AB163" s="6" t="s">
        <v>88</v>
      </c>
      <c r="AC163" s="6">
        <v>162</v>
      </c>
      <c r="AD163">
        <v>1969</v>
      </c>
      <c r="AE163" s="3" t="str">
        <f>VLOOKUP(AD163,'Formas de pagamentos'!$A$2:$B$7,2,0)</f>
        <v>Cartão Crédito</v>
      </c>
      <c r="AF163" s="6" t="s">
        <v>116</v>
      </c>
      <c r="AG163" s="6" t="s">
        <v>50</v>
      </c>
      <c r="AH163" s="6">
        <v>1620</v>
      </c>
      <c r="AI163" s="6">
        <v>1620</v>
      </c>
      <c r="AJ163" s="6" t="s">
        <v>211</v>
      </c>
      <c r="AK163" s="8" t="s">
        <v>132</v>
      </c>
    </row>
    <row r="164" spans="1:37" x14ac:dyDescent="0.25">
      <c r="A164" s="16">
        <v>163</v>
      </c>
      <c r="B164" s="17" t="s">
        <v>1129</v>
      </c>
      <c r="C164" s="17" t="s">
        <v>745</v>
      </c>
      <c r="D164" s="17" t="s">
        <v>1130</v>
      </c>
      <c r="E164" s="18" t="s">
        <v>1131</v>
      </c>
      <c r="F164" s="17" t="str" cm="1">
        <f t="array" aca="1" ref="F164" ca="1">INDEX(estados_cidades_bairros!$B$2:$E$2701,RANDBETWEEN(1,COUNTA(estados_cidades_bairros!$E$2:$E$2701)),1)</f>
        <v>Goiás</v>
      </c>
      <c r="G164" s="17" t="str">
        <f ca="1">VLOOKUP(F164,estados_cidades_bairros!$B$2:$E$2701,2,0)</f>
        <v>GO</v>
      </c>
      <c r="H164" s="17" t="str" cm="1">
        <f t="array" aca="1" ref="H164" ca="1">INDEX(estados_cidades_bairros!$C$2:$E$2701,SUM(MATCH(G164,estados_cidades_bairros!$C:$C,0)+RANDBETWEEN(1,100)),2)</f>
        <v>Caldeira Alegre</v>
      </c>
      <c r="I164" s="17" t="str" cm="1">
        <f t="array" aca="1" ref="I164" ca="1">INDEX(estados_cidades_bairros!$D$2:$E$2701,SUM(MATCH(H164,estados_cidades_bairros!$D$2:$D$2701,0)+RANDBETWEEN(1,5)),2)</f>
        <v>Pátio Clarice Melo</v>
      </c>
      <c r="J164" s="28"/>
      <c r="K164" s="17">
        <v>22</v>
      </c>
      <c r="L164" s="17" t="s">
        <v>1132</v>
      </c>
      <c r="M164" s="17" t="str" cm="1">
        <f t="array" aca="1" ref="M164" ca="1">INDEX(estados_cidades_bairros!$B$2:$E$2701,RANDBETWEEN(1,COUNTA(estados_cidades_bairros!$E$2:$E$2701)),1)</f>
        <v>Acre</v>
      </c>
      <c r="N164" s="17" t="str">
        <f ca="1">VLOOKUP(M164,estados_cidades_bairros!$B$2:$E$2701,2,0)</f>
        <v>AC</v>
      </c>
      <c r="O164" s="17" t="str" cm="1">
        <f t="array" aca="1" ref="O164" ca="1">INDEX(estados_cidades_bairros!$C$2:$E$2701,SUM(MATCH(N164,estados_cidades_bairros!$C:$C,0)+RANDBETWEEN(1,100)),2)</f>
        <v>Martins de Oliveira</v>
      </c>
      <c r="P164" s="17" t="str" cm="1">
        <f t="array" aca="1" ref="P164" ca="1">INDEX(estados_cidades_bairros!$D$2:$E$2701,SUM(MATCH(O164,estados_cidades_bairros!$D$2:$D$2701,0)+RANDBETWEEN(1,5)),2)</f>
        <v>Condomínio de da Paz</v>
      </c>
      <c r="Q164" s="26" t="s">
        <v>41</v>
      </c>
      <c r="R164" s="17">
        <v>5</v>
      </c>
      <c r="S164" s="3">
        <v>163</v>
      </c>
      <c r="T164" s="3">
        <v>163</v>
      </c>
      <c r="U164" s="3">
        <v>22</v>
      </c>
      <c r="V164">
        <v>5</v>
      </c>
      <c r="W164" s="3" t="str">
        <f>VLOOKUP(V164,produtos!$A$2:$E$49,2,0)</f>
        <v>Smartwatch Apple Watch Series 8</v>
      </c>
      <c r="X164" s="12">
        <f>VLOOKUP(V164,produtos!$A$2:$E$49,4,0)</f>
        <v>3223</v>
      </c>
      <c r="Y164">
        <v>1</v>
      </c>
      <c r="Z164" s="12">
        <f t="shared" si="2"/>
        <v>3223</v>
      </c>
      <c r="AA164" s="4">
        <v>45720</v>
      </c>
      <c r="AB164" s="3" t="s">
        <v>115</v>
      </c>
      <c r="AC164" s="3">
        <v>163</v>
      </c>
      <c r="AD164">
        <v>5950</v>
      </c>
      <c r="AE164" s="3" t="str">
        <f>VLOOKUP(AD164,'Formas de pagamentos'!$A$2:$B$7,2,0)</f>
        <v>Cartão Débito</v>
      </c>
      <c r="AF164" s="3" t="s">
        <v>89</v>
      </c>
      <c r="AG164" s="3" t="s">
        <v>50</v>
      </c>
      <c r="AH164" s="3"/>
      <c r="AI164" s="3"/>
      <c r="AJ164" s="3"/>
      <c r="AK164" s="5"/>
    </row>
    <row r="165" spans="1:37" x14ac:dyDescent="0.25">
      <c r="A165" s="19">
        <v>164</v>
      </c>
      <c r="B165" s="20" t="s">
        <v>1058</v>
      </c>
      <c r="C165" s="20" t="s">
        <v>45</v>
      </c>
      <c r="D165" s="20" t="s">
        <v>1134</v>
      </c>
      <c r="E165" s="21">
        <v>2118836387</v>
      </c>
      <c r="F165" s="17" t="str" cm="1">
        <f t="array" aca="1" ref="F165" ca="1">INDEX(estados_cidades_bairros!$B$2:$E$2701,RANDBETWEEN(1,COUNTA(estados_cidades_bairros!$E$2:$E$2701)),1)</f>
        <v>Paraná</v>
      </c>
      <c r="G165" s="17" t="str">
        <f ca="1">VLOOKUP(F165,estados_cidades_bairros!$B$2:$E$2701,2,0)</f>
        <v>PR</v>
      </c>
      <c r="H165" s="17" t="str" cm="1">
        <f t="array" aca="1" ref="H165" ca="1">INDEX(estados_cidades_bairros!$C$2:$E$2701,SUM(MATCH(G165,estados_cidades_bairros!$C:$C,0)+RANDBETWEEN(1,100)),2)</f>
        <v>Moura Alegre</v>
      </c>
      <c r="I165" s="17" t="str" cm="1">
        <f t="array" aca="1" ref="I165" ca="1">INDEX(estados_cidades_bairros!$D$2:$E$2701,SUM(MATCH(H165,estados_cidades_bairros!$D$2:$D$2701,0)+RANDBETWEEN(1,5)),2)</f>
        <v>Praça de Martins</v>
      </c>
      <c r="J165" s="28"/>
      <c r="K165" s="20">
        <v>17</v>
      </c>
      <c r="L165" s="20" t="s">
        <v>1135</v>
      </c>
      <c r="M165" s="17" t="str" cm="1">
        <f t="array" aca="1" ref="M165" ca="1">INDEX(estados_cidades_bairros!$B$2:$E$2701,RANDBETWEEN(1,COUNTA(estados_cidades_bairros!$E$2:$E$2701)),1)</f>
        <v>Paraná</v>
      </c>
      <c r="N165" s="17" t="str">
        <f ca="1">VLOOKUP(M165,estados_cidades_bairros!$B$2:$E$2701,2,0)</f>
        <v>PR</v>
      </c>
      <c r="O165" s="17" t="str" cm="1">
        <f t="array" aca="1" ref="O165" ca="1">INDEX(estados_cidades_bairros!$C$2:$E$2701,SUM(MATCH(N165,estados_cidades_bairros!$C:$C,0)+RANDBETWEEN(1,100)),2)</f>
        <v>Ramos</v>
      </c>
      <c r="P165" s="17" t="str" cm="1">
        <f t="array" aca="1" ref="P165" ca="1">INDEX(estados_cidades_bairros!$D$2:$E$2701,SUM(MATCH(O165,estados_cidades_bairros!$D$2:$D$2701,0)+RANDBETWEEN(1,5)),2)</f>
        <v>Sítio Felipe Dias</v>
      </c>
      <c r="Q165" s="38" t="s">
        <v>47</v>
      </c>
      <c r="R165" s="20">
        <v>2</v>
      </c>
      <c r="S165" s="6">
        <v>164</v>
      </c>
      <c r="T165" s="6">
        <v>164</v>
      </c>
      <c r="U165" s="6">
        <v>17</v>
      </c>
      <c r="V165">
        <v>2</v>
      </c>
      <c r="W165" s="3" t="str">
        <f>VLOOKUP(V165,produtos!$A$2:$E$49,2,0)</f>
        <v>Smartphone iPhone 14</v>
      </c>
      <c r="X165" s="12">
        <f>VLOOKUP(V165,produtos!$A$2:$E$49,4,0)</f>
        <v>4209</v>
      </c>
      <c r="Y165">
        <v>4</v>
      </c>
      <c r="Z165" s="12">
        <f t="shared" si="2"/>
        <v>16836</v>
      </c>
      <c r="AA165" s="7">
        <v>45705</v>
      </c>
      <c r="AB165" s="6" t="s">
        <v>64</v>
      </c>
      <c r="AC165" s="6">
        <v>164</v>
      </c>
      <c r="AD165">
        <v>6056</v>
      </c>
      <c r="AE165" s="3" t="str">
        <f>VLOOKUP(AD165,'Formas de pagamentos'!$A$2:$B$7,2,0)</f>
        <v>Cheque</v>
      </c>
      <c r="AF165" s="6" t="s">
        <v>116</v>
      </c>
      <c r="AG165" s="6" t="s">
        <v>50</v>
      </c>
      <c r="AH165" s="6">
        <v>1640</v>
      </c>
      <c r="AI165" s="6">
        <v>1640</v>
      </c>
      <c r="AJ165" s="6" t="s">
        <v>262</v>
      </c>
      <c r="AK165" s="8" t="s">
        <v>132</v>
      </c>
    </row>
    <row r="166" spans="1:37" x14ac:dyDescent="0.25">
      <c r="A166" s="16">
        <v>165</v>
      </c>
      <c r="B166" s="17" t="s">
        <v>304</v>
      </c>
      <c r="C166" s="17" t="s">
        <v>401</v>
      </c>
      <c r="D166" s="17" t="s">
        <v>1137</v>
      </c>
      <c r="E166" s="18" t="s">
        <v>1138</v>
      </c>
      <c r="F166" s="17" t="str" cm="1">
        <f t="array" aca="1" ref="F166" ca="1">INDEX(estados_cidades_bairros!$B$2:$E$2701,RANDBETWEEN(1,COUNTA(estados_cidades_bairros!$E$2:$E$2701)),1)</f>
        <v>Mato Grosso</v>
      </c>
      <c r="G166" s="17" t="str">
        <f ca="1">VLOOKUP(F166,estados_cidades_bairros!$B$2:$E$2701,2,0)</f>
        <v>MT</v>
      </c>
      <c r="H166" s="17" t="str" cm="1">
        <f t="array" aca="1" ref="H166" ca="1">INDEX(estados_cidades_bairros!$C$2:$E$2701,SUM(MATCH(G166,estados_cidades_bairros!$C:$C,0)+RANDBETWEEN(1,100)),2)</f>
        <v>Nogueira</v>
      </c>
      <c r="I166" s="17" t="str" cm="1">
        <f t="array" aca="1" ref="I166" ca="1">INDEX(estados_cidades_bairros!$D$2:$E$2701,SUM(MATCH(H166,estados_cidades_bairros!$D$2:$D$2701,0)+RANDBETWEEN(1,5)),2)</f>
        <v>Viela de Castro</v>
      </c>
      <c r="J166" s="28"/>
      <c r="K166" s="17">
        <v>32</v>
      </c>
      <c r="L166" s="17" t="s">
        <v>1140</v>
      </c>
      <c r="M166" s="17" t="str" cm="1">
        <f t="array" aca="1" ref="M166" ca="1">INDEX(estados_cidades_bairros!$B$2:$E$2701,RANDBETWEEN(1,COUNTA(estados_cidades_bairros!$E$2:$E$2701)),1)</f>
        <v>Minas Gerais</v>
      </c>
      <c r="N166" s="17" t="str">
        <f ca="1">VLOOKUP(M166,estados_cidades_bairros!$B$2:$E$2701,2,0)</f>
        <v>MG</v>
      </c>
      <c r="O166" s="17" t="str" cm="1">
        <f t="array" aca="1" ref="O166" ca="1">INDEX(estados_cidades_bairros!$C$2:$E$2701,SUM(MATCH(N166,estados_cidades_bairros!$C:$C,0)+RANDBETWEEN(1,100)),2)</f>
        <v>Mendes das Pedras</v>
      </c>
      <c r="P166" s="17" t="str" cm="1">
        <f t="array" aca="1" ref="P166" ca="1">INDEX(estados_cidades_bairros!$D$2:$E$2701,SUM(MATCH(O166,estados_cidades_bairros!$D$2:$D$2701,0)+RANDBETWEEN(1,5)),2)</f>
        <v>Campo de Nogueira</v>
      </c>
      <c r="Q166" s="26" t="s">
        <v>47</v>
      </c>
      <c r="R166" s="17">
        <v>2</v>
      </c>
      <c r="S166" s="3">
        <v>165</v>
      </c>
      <c r="T166" s="3">
        <v>165</v>
      </c>
      <c r="U166" s="3">
        <v>32</v>
      </c>
      <c r="V166">
        <v>25</v>
      </c>
      <c r="W166" s="3" t="str">
        <f>VLOOKUP(V166,produtos!$A$2:$E$49,2,0)</f>
        <v>Aspirador Robô Xiaomi Mi Robot</v>
      </c>
      <c r="X166" s="12">
        <f>VLOOKUP(V166,produtos!$A$2:$E$49,4,0)</f>
        <v>3449</v>
      </c>
      <c r="Y166">
        <v>4</v>
      </c>
      <c r="Z166" s="12">
        <f t="shared" si="2"/>
        <v>13796</v>
      </c>
      <c r="AA166" s="4">
        <v>45699</v>
      </c>
      <c r="AB166" s="3" t="s">
        <v>88</v>
      </c>
      <c r="AC166" s="3">
        <v>165</v>
      </c>
      <c r="AD166">
        <v>5950</v>
      </c>
      <c r="AE166" s="3" t="str">
        <f>VLOOKUP(AD166,'Formas de pagamentos'!$A$2:$B$7,2,0)</f>
        <v>Cartão Débito</v>
      </c>
      <c r="AF166" s="3" t="s">
        <v>116</v>
      </c>
      <c r="AG166" s="3" t="s">
        <v>50</v>
      </c>
      <c r="AH166" s="3">
        <v>1650</v>
      </c>
      <c r="AI166" s="3">
        <v>1650</v>
      </c>
      <c r="AJ166" s="3" t="s">
        <v>211</v>
      </c>
      <c r="AK166" s="5" t="s">
        <v>212</v>
      </c>
    </row>
    <row r="167" spans="1:37" x14ac:dyDescent="0.25">
      <c r="A167" s="19">
        <v>166</v>
      </c>
      <c r="B167" s="20" t="s">
        <v>1141</v>
      </c>
      <c r="C167" s="20" t="s">
        <v>976</v>
      </c>
      <c r="D167" s="20" t="s">
        <v>1142</v>
      </c>
      <c r="E167" s="21">
        <v>8129246073</v>
      </c>
      <c r="F167" s="17" t="str" cm="1">
        <f t="array" aca="1" ref="F167" ca="1">INDEX(estados_cidades_bairros!$B$2:$E$2701,RANDBETWEEN(1,COUNTA(estados_cidades_bairros!$E$2:$E$2701)),1)</f>
        <v>Amazonas</v>
      </c>
      <c r="G167" s="17" t="str">
        <f ca="1">VLOOKUP(F167,estados_cidades_bairros!$B$2:$E$2701,2,0)</f>
        <v>AM</v>
      </c>
      <c r="H167" s="17" t="str" cm="1">
        <f t="array" aca="1" ref="H167" ca="1">INDEX(estados_cidades_bairros!$C$2:$E$2701,SUM(MATCH(G167,estados_cidades_bairros!$C:$C,0)+RANDBETWEEN(1,100)),2)</f>
        <v>Moura</v>
      </c>
      <c r="I167" s="17" t="str" cm="1">
        <f t="array" aca="1" ref="I167" ca="1">INDEX(estados_cidades_bairros!$D$2:$E$2701,SUM(MATCH(H167,estados_cidades_bairros!$D$2:$D$2701,0)+RANDBETWEEN(1,5)),2)</f>
        <v>Campo Porto</v>
      </c>
      <c r="J167" s="28"/>
      <c r="K167" s="20">
        <v>15</v>
      </c>
      <c r="L167" s="20" t="s">
        <v>1143</v>
      </c>
      <c r="M167" s="17" t="str" cm="1">
        <f t="array" aca="1" ref="M167" ca="1">INDEX(estados_cidades_bairros!$B$2:$E$2701,RANDBETWEEN(1,COUNTA(estados_cidades_bairros!$E$2:$E$2701)),1)</f>
        <v>Bahia</v>
      </c>
      <c r="N167" s="17" t="str">
        <f ca="1">VLOOKUP(M167,estados_cidades_bairros!$B$2:$E$2701,2,0)</f>
        <v>BA</v>
      </c>
      <c r="O167" s="17" t="str" cm="1">
        <f t="array" aca="1" ref="O167" ca="1">INDEX(estados_cidades_bairros!$C$2:$E$2701,SUM(MATCH(N167,estados_cidades_bairros!$C:$C,0)+RANDBETWEEN(1,100)),2)</f>
        <v>da Conceição</v>
      </c>
      <c r="P167" s="17" t="str" cm="1">
        <f t="array" aca="1" ref="P167" ca="1">INDEX(estados_cidades_bairros!$D$2:$E$2701,SUM(MATCH(O167,estados_cidades_bairros!$D$2:$D$2701,0)+RANDBETWEEN(1,5)),2)</f>
        <v>Ladeira Cardoso</v>
      </c>
      <c r="Q167" s="38" t="s">
        <v>78</v>
      </c>
      <c r="R167" s="20">
        <v>4</v>
      </c>
      <c r="S167" s="6">
        <v>166</v>
      </c>
      <c r="T167" s="6">
        <v>166</v>
      </c>
      <c r="U167" s="6">
        <v>15</v>
      </c>
      <c r="V167">
        <v>10</v>
      </c>
      <c r="W167" s="3" t="str">
        <f>VLOOKUP(V167,produtos!$A$2:$E$49,2,0)</f>
        <v>TV Samsung 50'' 4K QLED</v>
      </c>
      <c r="X167" s="12">
        <f>VLOOKUP(V167,produtos!$A$2:$E$49,4,0)</f>
        <v>497</v>
      </c>
      <c r="Y167">
        <v>3</v>
      </c>
      <c r="Z167" s="12">
        <f t="shared" si="2"/>
        <v>1491</v>
      </c>
      <c r="AA167" s="7">
        <v>45707</v>
      </c>
      <c r="AB167" s="6" t="s">
        <v>88</v>
      </c>
      <c r="AC167" s="6">
        <v>166</v>
      </c>
      <c r="AD167">
        <v>2471</v>
      </c>
      <c r="AE167" s="3" t="str">
        <f>VLOOKUP(AD167,'Formas de pagamentos'!$A$2:$B$7,2,0)</f>
        <v>Boleto</v>
      </c>
      <c r="AF167" s="6" t="s">
        <v>116</v>
      </c>
      <c r="AG167" s="6" t="s">
        <v>50</v>
      </c>
      <c r="AH167" s="6"/>
      <c r="AI167" s="6"/>
      <c r="AJ167" s="6"/>
      <c r="AK167" s="8"/>
    </row>
    <row r="168" spans="1:37" x14ac:dyDescent="0.25">
      <c r="A168" s="16">
        <v>167</v>
      </c>
      <c r="B168" s="17" t="s">
        <v>1144</v>
      </c>
      <c r="C168" s="17" t="s">
        <v>516</v>
      </c>
      <c r="D168" s="17" t="s">
        <v>1145</v>
      </c>
      <c r="E168" s="18" t="s">
        <v>1146</v>
      </c>
      <c r="F168" s="17" t="str" cm="1">
        <f t="array" aca="1" ref="F168" ca="1">INDEX(estados_cidades_bairros!$B$2:$E$2701,RANDBETWEEN(1,COUNTA(estados_cidades_bairros!$E$2:$E$2701)),1)</f>
        <v>Rio Grande do Sul</v>
      </c>
      <c r="G168" s="17" t="str">
        <f ca="1">VLOOKUP(F168,estados_cidades_bairros!$B$2:$E$2701,2,0)</f>
        <v>RS</v>
      </c>
      <c r="H168" s="17" t="str" cm="1">
        <f t="array" aca="1" ref="H168" ca="1">INDEX(estados_cidades_bairros!$C$2:$E$2701,SUM(MATCH(G168,estados_cidades_bairros!$C:$C,0)+RANDBETWEEN(1,100)),2)</f>
        <v>Almeida</v>
      </c>
      <c r="I168" s="17" t="str" cm="1">
        <f t="array" aca="1" ref="I168" ca="1">INDEX(estados_cidades_bairros!$D$2:$E$2701,SUM(MATCH(H168,estados_cidades_bairros!$D$2:$D$2701,0)+RANDBETWEEN(1,5)),2)</f>
        <v>Morro Barros</v>
      </c>
      <c r="J168" s="28"/>
      <c r="K168" s="17">
        <v>2</v>
      </c>
      <c r="L168" s="17" t="s">
        <v>1147</v>
      </c>
      <c r="M168" s="17" t="str" cm="1">
        <f t="array" aca="1" ref="M168" ca="1">INDEX(estados_cidades_bairros!$B$2:$E$2701,RANDBETWEEN(1,COUNTA(estados_cidades_bairros!$E$2:$E$2701)),1)</f>
        <v>Minas Gerais</v>
      </c>
      <c r="N168" s="17" t="str">
        <f ca="1">VLOOKUP(M168,estados_cidades_bairros!$B$2:$E$2701,2,0)</f>
        <v>MG</v>
      </c>
      <c r="O168" s="17" t="str" cm="1">
        <f t="array" aca="1" ref="O168" ca="1">INDEX(estados_cidades_bairros!$C$2:$E$2701,SUM(MATCH(N168,estados_cidades_bairros!$C:$C,0)+RANDBETWEEN(1,100)),2)</f>
        <v>Monteiro</v>
      </c>
      <c r="P168" s="17" t="str" cm="1">
        <f t="array" aca="1" ref="P168" ca="1">INDEX(estados_cidades_bairros!$D$2:$E$2701,SUM(MATCH(O168,estados_cidades_bairros!$D$2:$D$2701,0)+RANDBETWEEN(1,5)),2)</f>
        <v>Viela Rocha</v>
      </c>
      <c r="Q168" s="26" t="s">
        <v>47</v>
      </c>
      <c r="R168" s="17">
        <v>2</v>
      </c>
      <c r="S168" s="3">
        <v>167</v>
      </c>
      <c r="T168" s="3">
        <v>167</v>
      </c>
      <c r="U168" s="3">
        <v>2</v>
      </c>
      <c r="V168">
        <v>32</v>
      </c>
      <c r="W168" s="3" t="str">
        <f>VLOOKUP(V168,produtos!$A$2:$E$49,2,0)</f>
        <v>Rack para TV 60 Polegadas</v>
      </c>
      <c r="X168" s="12">
        <f>VLOOKUP(V168,produtos!$A$2:$E$49,4,0)</f>
        <v>439</v>
      </c>
      <c r="Y168">
        <v>4</v>
      </c>
      <c r="Z168" s="12">
        <f t="shared" si="2"/>
        <v>1756</v>
      </c>
      <c r="AA168" s="4">
        <v>45684</v>
      </c>
      <c r="AB168" s="3" t="s">
        <v>64</v>
      </c>
      <c r="AC168" s="3">
        <v>167</v>
      </c>
      <c r="AD168">
        <v>7072</v>
      </c>
      <c r="AE168" s="3" t="str">
        <f>VLOOKUP(AD168,'Formas de pagamentos'!$A$2:$B$7,2,0)</f>
        <v>Dinheiro</v>
      </c>
      <c r="AF168" s="3" t="s">
        <v>89</v>
      </c>
      <c r="AG168" s="3" t="s">
        <v>50</v>
      </c>
      <c r="AH168" s="3"/>
      <c r="AI168" s="3"/>
      <c r="AJ168" s="3"/>
      <c r="AK168" s="5"/>
    </row>
    <row r="169" spans="1:37" x14ac:dyDescent="0.25">
      <c r="A169" s="19">
        <v>168</v>
      </c>
      <c r="B169" s="20" t="s">
        <v>1148</v>
      </c>
      <c r="C169" s="20" t="s">
        <v>481</v>
      </c>
      <c r="D169" s="20" t="s">
        <v>1149</v>
      </c>
      <c r="E169" s="21" t="s">
        <v>1150</v>
      </c>
      <c r="F169" s="17" t="str" cm="1">
        <f t="array" aca="1" ref="F169" ca="1">INDEX(estados_cidades_bairros!$B$2:$E$2701,RANDBETWEEN(1,COUNTA(estados_cidades_bairros!$E$2:$E$2701)),1)</f>
        <v>Rio Grande do Norte</v>
      </c>
      <c r="G169" s="17" t="str">
        <f ca="1">VLOOKUP(F169,estados_cidades_bairros!$B$2:$E$2701,2,0)</f>
        <v>RN</v>
      </c>
      <c r="H169" s="17" t="str" cm="1">
        <f t="array" aca="1" ref="H169" ca="1">INDEX(estados_cidades_bairros!$C$2:$E$2701,SUM(MATCH(G169,estados_cidades_bairros!$C:$C,0)+RANDBETWEEN(1,100)),2)</f>
        <v>Caldeira</v>
      </c>
      <c r="I169" s="17" t="str" cm="1">
        <f t="array" aca="1" ref="I169" ca="1">INDEX(estados_cidades_bairros!$D$2:$E$2701,SUM(MATCH(H169,estados_cidades_bairros!$D$2:$D$2701,0)+RANDBETWEEN(1,5)),2)</f>
        <v>Vereda de Pinto</v>
      </c>
      <c r="J169" s="28"/>
      <c r="K169" s="20">
        <v>41</v>
      </c>
      <c r="L169" s="20" t="s">
        <v>1151</v>
      </c>
      <c r="M169" s="17" t="str" cm="1">
        <f t="array" aca="1" ref="M169" ca="1">INDEX(estados_cidades_bairros!$B$2:$E$2701,RANDBETWEEN(1,COUNTA(estados_cidades_bairros!$E$2:$E$2701)),1)</f>
        <v>Piauí</v>
      </c>
      <c r="N169" s="17" t="str">
        <f ca="1">VLOOKUP(M169,estados_cidades_bairros!$B$2:$E$2701,2,0)</f>
        <v>PI</v>
      </c>
      <c r="O169" s="17" t="str" cm="1">
        <f t="array" aca="1" ref="O169" ca="1">INDEX(estados_cidades_bairros!$C$2:$E$2701,SUM(MATCH(N169,estados_cidades_bairros!$C:$C,0)+RANDBETWEEN(1,100)),2)</f>
        <v>Aragão</v>
      </c>
      <c r="P169" s="17" t="str" cm="1">
        <f t="array" aca="1" ref="P169" ca="1">INDEX(estados_cidades_bairros!$D$2:$E$2701,SUM(MATCH(O169,estados_cidades_bairros!$D$2:$D$2701,0)+RANDBETWEEN(1,5)),2)</f>
        <v>Vale Maria Fernanda Azevedo</v>
      </c>
      <c r="Q169" s="38" t="s">
        <v>47</v>
      </c>
      <c r="R169" s="20">
        <v>1</v>
      </c>
      <c r="S169" s="6">
        <v>168</v>
      </c>
      <c r="T169" s="6">
        <v>168</v>
      </c>
      <c r="U169" s="6">
        <v>41</v>
      </c>
      <c r="V169">
        <v>16</v>
      </c>
      <c r="W169" s="3" t="str">
        <f>VLOOKUP(V169,produtos!$A$2:$E$49,2,0)</f>
        <v>Geladeira Brastemp Frost Free 375L</v>
      </c>
      <c r="X169" s="12">
        <f>VLOOKUP(V169,produtos!$A$2:$E$49,4,0)</f>
        <v>2523</v>
      </c>
      <c r="Y169">
        <v>5</v>
      </c>
      <c r="Z169" s="12">
        <f t="shared" si="2"/>
        <v>12615</v>
      </c>
      <c r="AA169" s="7">
        <v>45714</v>
      </c>
      <c r="AB169" s="6" t="s">
        <v>64</v>
      </c>
      <c r="AC169" s="6">
        <v>168</v>
      </c>
      <c r="AD169">
        <v>7072</v>
      </c>
      <c r="AE169" s="3" t="str">
        <f>VLOOKUP(AD169,'Formas de pagamentos'!$A$2:$B$7,2,0)</f>
        <v>Dinheiro</v>
      </c>
      <c r="AF169" s="6" t="s">
        <v>48</v>
      </c>
      <c r="AG169" s="6" t="s">
        <v>50</v>
      </c>
      <c r="AH169" s="6">
        <v>1680</v>
      </c>
      <c r="AI169" s="6">
        <v>1680</v>
      </c>
      <c r="AJ169" s="6" t="s">
        <v>117</v>
      </c>
      <c r="AK169" s="8" t="s">
        <v>212</v>
      </c>
    </row>
    <row r="170" spans="1:37" x14ac:dyDescent="0.25">
      <c r="A170" s="16">
        <v>169</v>
      </c>
      <c r="B170" s="17" t="s">
        <v>1154</v>
      </c>
      <c r="C170" s="17" t="s">
        <v>285</v>
      </c>
      <c r="D170" s="17" t="s">
        <v>1155</v>
      </c>
      <c r="E170" s="18">
        <v>2144707308</v>
      </c>
      <c r="F170" s="17" t="str" cm="1">
        <f t="array" aca="1" ref="F170" ca="1">INDEX(estados_cidades_bairros!$B$2:$E$2701,RANDBETWEEN(1,COUNTA(estados_cidades_bairros!$E$2:$E$2701)),1)</f>
        <v>Piauí</v>
      </c>
      <c r="G170" s="17" t="str">
        <f ca="1">VLOOKUP(F170,estados_cidades_bairros!$B$2:$E$2701,2,0)</f>
        <v>PI</v>
      </c>
      <c r="H170" s="17" t="str" cm="1">
        <f t="array" aca="1" ref="H170" ca="1">INDEX(estados_cidades_bairros!$C$2:$E$2701,SUM(MATCH(G170,estados_cidades_bairros!$C:$C,0)+RANDBETWEEN(1,100)),2)</f>
        <v>Ferreira Verde</v>
      </c>
      <c r="I170" s="17" t="str" cm="1">
        <f t="array" aca="1" ref="I170" ca="1">INDEX(estados_cidades_bairros!$D$2:$E$2701,SUM(MATCH(H170,estados_cidades_bairros!$D$2:$D$2701,0)+RANDBETWEEN(1,5)),2)</f>
        <v>Jardim de Nunes</v>
      </c>
      <c r="J170" s="28"/>
      <c r="K170" s="17">
        <v>39</v>
      </c>
      <c r="L170" s="17" t="s">
        <v>1156</v>
      </c>
      <c r="M170" s="17" t="str" cm="1">
        <f t="array" aca="1" ref="M170" ca="1">INDEX(estados_cidades_bairros!$B$2:$E$2701,RANDBETWEEN(1,COUNTA(estados_cidades_bairros!$E$2:$E$2701)),1)</f>
        <v>Tocantins</v>
      </c>
      <c r="N170" s="17" t="str">
        <f ca="1">VLOOKUP(M170,estados_cidades_bairros!$B$2:$E$2701,2,0)</f>
        <v>TO</v>
      </c>
      <c r="O170" s="17" t="str" cm="1">
        <f t="array" aca="1" ref="O170" ca="1">INDEX(estados_cidades_bairros!$C$2:$E$2701,SUM(MATCH(N170,estados_cidades_bairros!$C:$C,0)+RANDBETWEEN(1,100)),2)</f>
        <v>Moura das Flores</v>
      </c>
      <c r="P170" s="17" t="str" cm="1">
        <f t="array" aca="1" ref="P170" ca="1">INDEX(estados_cidades_bairros!$D$2:$E$2701,SUM(MATCH(O170,estados_cidades_bairros!$D$2:$D$2701,0)+RANDBETWEEN(1,5)),2)</f>
        <v>Passarela de Dias</v>
      </c>
      <c r="Q170" s="26" t="s">
        <v>41</v>
      </c>
      <c r="R170" s="17">
        <v>1</v>
      </c>
      <c r="S170" s="3">
        <v>169</v>
      </c>
      <c r="T170" s="3">
        <v>169</v>
      </c>
      <c r="U170" s="3">
        <v>39</v>
      </c>
      <c r="V170">
        <v>11</v>
      </c>
      <c r="W170" s="3" t="str">
        <f>VLOOKUP(V170,produtos!$A$2:$E$49,2,0)</f>
        <v>Câmera GoPro Hero 11</v>
      </c>
      <c r="X170" s="12">
        <f>VLOOKUP(V170,produtos!$A$2:$E$49,4,0)</f>
        <v>1722</v>
      </c>
      <c r="Y170">
        <v>1</v>
      </c>
      <c r="Z170" s="12">
        <f t="shared" si="2"/>
        <v>1722</v>
      </c>
      <c r="AA170" s="4">
        <v>45689</v>
      </c>
      <c r="AB170" s="3" t="s">
        <v>48</v>
      </c>
      <c r="AC170" s="3">
        <v>169</v>
      </c>
      <c r="AD170">
        <v>6056</v>
      </c>
      <c r="AE170" s="3" t="str">
        <f>VLOOKUP(AD170,'Formas de pagamentos'!$A$2:$B$7,2,0)</f>
        <v>Cheque</v>
      </c>
      <c r="AF170" s="3" t="s">
        <v>89</v>
      </c>
      <c r="AG170" s="3" t="s">
        <v>50</v>
      </c>
      <c r="AH170" s="3"/>
      <c r="AI170" s="3"/>
      <c r="AJ170" s="3"/>
      <c r="AK170" s="5"/>
    </row>
    <row r="171" spans="1:37" x14ac:dyDescent="0.25">
      <c r="A171" s="19">
        <v>170</v>
      </c>
      <c r="B171" s="20" t="s">
        <v>1079</v>
      </c>
      <c r="C171" s="20" t="s">
        <v>766</v>
      </c>
      <c r="D171" s="20" t="s">
        <v>1157</v>
      </c>
      <c r="E171" s="21" t="s">
        <v>1158</v>
      </c>
      <c r="F171" s="17" t="str" cm="1">
        <f t="array" aca="1" ref="F171" ca="1">INDEX(estados_cidades_bairros!$B$2:$E$2701,RANDBETWEEN(1,COUNTA(estados_cidades_bairros!$E$2:$E$2701)),1)</f>
        <v>Tocantins</v>
      </c>
      <c r="G171" s="17" t="str">
        <f ca="1">VLOOKUP(F171,estados_cidades_bairros!$B$2:$E$2701,2,0)</f>
        <v>TO</v>
      </c>
      <c r="H171" s="17" t="str" cm="1">
        <f t="array" aca="1" ref="H171" ca="1">INDEX(estados_cidades_bairros!$C$2:$E$2701,SUM(MATCH(G171,estados_cidades_bairros!$C:$C,0)+RANDBETWEEN(1,100)),2)</f>
        <v>Fernandes de Rocha</v>
      </c>
      <c r="I171" s="17" t="str" cm="1">
        <f t="array" aca="1" ref="I171" ca="1">INDEX(estados_cidades_bairros!$D$2:$E$2701,SUM(MATCH(H171,estados_cidades_bairros!$D$2:$D$2701,0)+RANDBETWEEN(1,5)),2)</f>
        <v>Trevo Maria Sophia Nunes</v>
      </c>
      <c r="J171" s="28"/>
      <c r="K171" s="20">
        <v>1</v>
      </c>
      <c r="L171" s="20" t="s">
        <v>1161</v>
      </c>
      <c r="M171" s="17" t="str" cm="1">
        <f t="array" aca="1" ref="M171" ca="1">INDEX(estados_cidades_bairros!$B$2:$E$2701,RANDBETWEEN(1,COUNTA(estados_cidades_bairros!$E$2:$E$2701)),1)</f>
        <v>Bahia</v>
      </c>
      <c r="N171" s="17" t="str">
        <f ca="1">VLOOKUP(M171,estados_cidades_bairros!$B$2:$E$2701,2,0)</f>
        <v>BA</v>
      </c>
      <c r="O171" s="17" t="str" cm="1">
        <f t="array" aca="1" ref="O171" ca="1">INDEX(estados_cidades_bairros!$C$2:$E$2701,SUM(MATCH(N171,estados_cidades_bairros!$C:$C,0)+RANDBETWEEN(1,100)),2)</f>
        <v>Caldeira Paulista</v>
      </c>
      <c r="P171" s="17" t="str" cm="1">
        <f t="array" aca="1" ref="P171" ca="1">INDEX(estados_cidades_bairros!$D$2:$E$2701,SUM(MATCH(O171,estados_cidades_bairros!$D$2:$D$2701,0)+RANDBETWEEN(1,5)),2)</f>
        <v>Passarela Duarte</v>
      </c>
      <c r="Q171" s="38" t="s">
        <v>47</v>
      </c>
      <c r="R171" s="20">
        <v>3</v>
      </c>
      <c r="S171" s="6">
        <v>170</v>
      </c>
      <c r="T171" s="6">
        <v>170</v>
      </c>
      <c r="U171" s="6">
        <v>1</v>
      </c>
      <c r="V171">
        <v>40</v>
      </c>
      <c r="W171" s="3" t="str">
        <f>VLOOKUP(V171,produtos!$A$2:$E$49,2,0)</f>
        <v>Mouse Gamer Logitech G502</v>
      </c>
      <c r="X171" s="12">
        <f>VLOOKUP(V171,produtos!$A$2:$E$49,4,0)</f>
        <v>3359</v>
      </c>
      <c r="Y171">
        <v>3</v>
      </c>
      <c r="Z171" s="12">
        <f t="shared" si="2"/>
        <v>10077</v>
      </c>
      <c r="AA171" s="7">
        <v>45727</v>
      </c>
      <c r="AB171" s="6" t="s">
        <v>88</v>
      </c>
      <c r="AC171" s="6">
        <v>170</v>
      </c>
      <c r="AD171">
        <v>2471</v>
      </c>
      <c r="AE171" s="3" t="str">
        <f>VLOOKUP(AD171,'Formas de pagamentos'!$A$2:$B$7,2,0)</f>
        <v>Boleto</v>
      </c>
      <c r="AF171" s="6" t="s">
        <v>89</v>
      </c>
      <c r="AG171" s="6" t="s">
        <v>50</v>
      </c>
      <c r="AH171" s="6"/>
      <c r="AI171" s="6"/>
      <c r="AJ171" s="6"/>
      <c r="AK171" s="8"/>
    </row>
    <row r="172" spans="1:37" x14ac:dyDescent="0.25">
      <c r="A172" s="16">
        <v>171</v>
      </c>
      <c r="B172" s="17" t="s">
        <v>1163</v>
      </c>
      <c r="C172" s="17" t="s">
        <v>153</v>
      </c>
      <c r="D172" s="17" t="s">
        <v>1164</v>
      </c>
      <c r="E172" s="18" t="s">
        <v>1165</v>
      </c>
      <c r="F172" s="17" t="str" cm="1">
        <f t="array" aca="1" ref="F172" ca="1">INDEX(estados_cidades_bairros!$B$2:$E$2701,RANDBETWEEN(1,COUNTA(estados_cidades_bairros!$E$2:$E$2701)),1)</f>
        <v>Mato Grosso</v>
      </c>
      <c r="G172" s="17" t="str">
        <f ca="1">VLOOKUP(F172,estados_cidades_bairros!$B$2:$E$2701,2,0)</f>
        <v>MT</v>
      </c>
      <c r="H172" s="17" t="str" cm="1">
        <f t="array" aca="1" ref="H172" ca="1">INDEX(estados_cidades_bairros!$C$2:$E$2701,SUM(MATCH(G172,estados_cidades_bairros!$C:$C,0)+RANDBETWEEN(1,100)),2)</f>
        <v>Porto das Pedras</v>
      </c>
      <c r="I172" s="17" t="str" cm="1">
        <f t="array" aca="1" ref="I172" ca="1">INDEX(estados_cidades_bairros!$D$2:$E$2701,SUM(MATCH(H172,estados_cidades_bairros!$D$2:$D$2701,0)+RANDBETWEEN(1,5)),2)</f>
        <v>Distrito de da Mota</v>
      </c>
      <c r="J172" s="28"/>
      <c r="K172" s="17">
        <v>6</v>
      </c>
      <c r="L172" s="17" t="s">
        <v>1166</v>
      </c>
      <c r="M172" s="17" t="str" cm="1">
        <f t="array" aca="1" ref="M172" ca="1">INDEX(estados_cidades_bairros!$B$2:$E$2701,RANDBETWEEN(1,COUNTA(estados_cidades_bairros!$E$2:$E$2701)),1)</f>
        <v>Espírito Santo</v>
      </c>
      <c r="N172" s="17" t="str">
        <f ca="1">VLOOKUP(M172,estados_cidades_bairros!$B$2:$E$2701,2,0)</f>
        <v>ES</v>
      </c>
      <c r="O172" s="17" t="str" cm="1">
        <f t="array" aca="1" ref="O172" ca="1">INDEX(estados_cidades_bairros!$C$2:$E$2701,SUM(MATCH(N172,estados_cidades_bairros!$C:$C,0)+RANDBETWEEN(1,100)),2)</f>
        <v>Pinto</v>
      </c>
      <c r="P172" s="17" t="str" cm="1">
        <f t="array" aca="1" ref="P172" ca="1">INDEX(estados_cidades_bairros!$D$2:$E$2701,SUM(MATCH(O172,estados_cidades_bairros!$D$2:$D$2701,0)+RANDBETWEEN(1,5)),2)</f>
        <v>Parque de Cavalcanti</v>
      </c>
      <c r="Q172" s="26" t="s">
        <v>47</v>
      </c>
      <c r="R172" s="17">
        <v>1</v>
      </c>
      <c r="S172" s="3">
        <v>171</v>
      </c>
      <c r="T172" s="3">
        <v>171</v>
      </c>
      <c r="U172" s="3">
        <v>6</v>
      </c>
      <c r="V172">
        <v>5</v>
      </c>
      <c r="W172" s="3" t="str">
        <f>VLOOKUP(V172,produtos!$A$2:$E$49,2,0)</f>
        <v>Smartwatch Apple Watch Series 8</v>
      </c>
      <c r="X172" s="12">
        <f>VLOOKUP(V172,produtos!$A$2:$E$49,4,0)</f>
        <v>3223</v>
      </c>
      <c r="Y172">
        <v>4</v>
      </c>
      <c r="Z172" s="12">
        <f t="shared" si="2"/>
        <v>12892</v>
      </c>
      <c r="AA172" s="4">
        <v>45709</v>
      </c>
      <c r="AB172" s="3" t="s">
        <v>64</v>
      </c>
      <c r="AC172" s="3">
        <v>171</v>
      </c>
      <c r="AD172">
        <v>6056</v>
      </c>
      <c r="AE172" s="3" t="str">
        <f>VLOOKUP(AD172,'Formas de pagamentos'!$A$2:$B$7,2,0)</f>
        <v>Cheque</v>
      </c>
      <c r="AF172" s="3" t="s">
        <v>89</v>
      </c>
      <c r="AG172" s="3" t="s">
        <v>50</v>
      </c>
      <c r="AH172" s="3"/>
      <c r="AI172" s="3"/>
      <c r="AJ172" s="3"/>
      <c r="AK172" s="5"/>
    </row>
    <row r="173" spans="1:37" x14ac:dyDescent="0.25">
      <c r="A173" s="19">
        <v>172</v>
      </c>
      <c r="B173" s="20" t="s">
        <v>983</v>
      </c>
      <c r="C173" s="20" t="s">
        <v>357</v>
      </c>
      <c r="D173" s="20" t="s">
        <v>1167</v>
      </c>
      <c r="E173" s="21" t="s">
        <v>1168</v>
      </c>
      <c r="F173" s="17" t="str" cm="1">
        <f t="array" aca="1" ref="F173" ca="1">INDEX(estados_cidades_bairros!$B$2:$E$2701,RANDBETWEEN(1,COUNTA(estados_cidades_bairros!$E$2:$E$2701)),1)</f>
        <v>Amapá</v>
      </c>
      <c r="G173" s="17" t="str">
        <f ca="1">VLOOKUP(F173,estados_cidades_bairros!$B$2:$E$2701,2,0)</f>
        <v>AP</v>
      </c>
      <c r="H173" s="17" t="str" cm="1">
        <f t="array" aca="1" ref="H173" ca="1">INDEX(estados_cidades_bairros!$C$2:$E$2701,SUM(MATCH(G173,estados_cidades_bairros!$C:$C,0)+RANDBETWEEN(1,100)),2)</f>
        <v>da Costa da Mata</v>
      </c>
      <c r="I173" s="17" t="str" cm="1">
        <f t="array" aca="1" ref="I173" ca="1">INDEX(estados_cidades_bairros!$D$2:$E$2701,SUM(MATCH(H173,estados_cidades_bairros!$D$2:$D$2701,0)+RANDBETWEEN(1,5)),2)</f>
        <v>Avenida Teixeira</v>
      </c>
      <c r="J173" s="28"/>
      <c r="K173" s="20">
        <v>22</v>
      </c>
      <c r="L173" s="20" t="s">
        <v>1170</v>
      </c>
      <c r="M173" s="17" t="str" cm="1">
        <f t="array" aca="1" ref="M173" ca="1">INDEX(estados_cidades_bairros!$B$2:$E$2701,RANDBETWEEN(1,COUNTA(estados_cidades_bairros!$E$2:$E$2701)),1)</f>
        <v>Rio Grande do Norte</v>
      </c>
      <c r="N173" s="17" t="str">
        <f ca="1">VLOOKUP(M173,estados_cidades_bairros!$B$2:$E$2701,2,0)</f>
        <v>RN</v>
      </c>
      <c r="O173" s="17" t="str" cm="1">
        <f t="array" aca="1" ref="O173" ca="1">INDEX(estados_cidades_bairros!$C$2:$E$2701,SUM(MATCH(N173,estados_cidades_bairros!$C:$C,0)+RANDBETWEEN(1,100)),2)</f>
        <v>Gonçalves</v>
      </c>
      <c r="P173" s="17" t="str" cm="1">
        <f t="array" aca="1" ref="P173" ca="1">INDEX(estados_cidades_bairros!$D$2:$E$2701,SUM(MATCH(O173,estados_cidades_bairros!$D$2:$D$2701,0)+RANDBETWEEN(1,5)),2)</f>
        <v>Alameda Isaac da Paz</v>
      </c>
      <c r="Q173" s="38" t="s">
        <v>41</v>
      </c>
      <c r="R173" s="20">
        <v>1</v>
      </c>
      <c r="S173" s="6">
        <v>172</v>
      </c>
      <c r="T173" s="6">
        <v>172</v>
      </c>
      <c r="U173" s="6">
        <v>22</v>
      </c>
      <c r="V173">
        <v>21</v>
      </c>
      <c r="W173" s="3" t="str">
        <f>VLOOKUP(V173,produtos!$A$2:$E$49,2,0)</f>
        <v>Micro-ondas Panasonic 32L</v>
      </c>
      <c r="X173" s="12">
        <f>VLOOKUP(V173,produtos!$A$2:$E$49,4,0)</f>
        <v>895</v>
      </c>
      <c r="Y173">
        <v>5</v>
      </c>
      <c r="Z173" s="12">
        <f t="shared" si="2"/>
        <v>4475</v>
      </c>
      <c r="AA173" s="7">
        <v>45709</v>
      </c>
      <c r="AB173" s="6" t="s">
        <v>88</v>
      </c>
      <c r="AC173" s="6">
        <v>172</v>
      </c>
      <c r="AD173">
        <v>2951</v>
      </c>
      <c r="AE173" s="3" t="str">
        <f>VLOOKUP(AD173,'Formas de pagamentos'!$A$2:$B$7,2,0)</f>
        <v>Pix</v>
      </c>
      <c r="AF173" s="6" t="s">
        <v>48</v>
      </c>
      <c r="AG173" s="6" t="s">
        <v>50</v>
      </c>
      <c r="AH173" s="6">
        <v>1720</v>
      </c>
      <c r="AI173" s="6">
        <v>1720</v>
      </c>
      <c r="AJ173" s="6" t="s">
        <v>117</v>
      </c>
      <c r="AK173" s="8" t="s">
        <v>212</v>
      </c>
    </row>
    <row r="174" spans="1:37" x14ac:dyDescent="0.25">
      <c r="A174" s="16">
        <v>173</v>
      </c>
      <c r="B174" s="17" t="s">
        <v>231</v>
      </c>
      <c r="C174" s="17" t="s">
        <v>203</v>
      </c>
      <c r="D174" s="17" t="s">
        <v>1172</v>
      </c>
      <c r="E174" s="18" t="s">
        <v>1173</v>
      </c>
      <c r="F174" s="17" t="str" cm="1">
        <f t="array" aca="1" ref="F174" ca="1">INDEX(estados_cidades_bairros!$B$2:$E$2701,RANDBETWEEN(1,COUNTA(estados_cidades_bairros!$E$2:$E$2701)),1)</f>
        <v>Piauí</v>
      </c>
      <c r="G174" s="17" t="str">
        <f ca="1">VLOOKUP(F174,estados_cidades_bairros!$B$2:$E$2701,2,0)</f>
        <v>PI</v>
      </c>
      <c r="H174" s="17" t="str" cm="1">
        <f t="array" aca="1" ref="H174" ca="1">INDEX(estados_cidades_bairros!$C$2:$E$2701,SUM(MATCH(G174,estados_cidades_bairros!$C:$C,0)+RANDBETWEEN(1,100)),2)</f>
        <v>Ferreira Verde</v>
      </c>
      <c r="I174" s="17" t="str" cm="1">
        <f t="array" aca="1" ref="I174" ca="1">INDEX(estados_cidades_bairros!$D$2:$E$2701,SUM(MATCH(H174,estados_cidades_bairros!$D$2:$D$2701,0)+RANDBETWEEN(1,5)),2)</f>
        <v>Favela Elisa Melo</v>
      </c>
      <c r="J174" s="28"/>
      <c r="K174" s="17">
        <v>37</v>
      </c>
      <c r="L174" s="17" t="s">
        <v>1175</v>
      </c>
      <c r="M174" s="17" t="str" cm="1">
        <f t="array" aca="1" ref="M174" ca="1">INDEX(estados_cidades_bairros!$B$2:$E$2701,RANDBETWEEN(1,COUNTA(estados_cidades_bairros!$E$2:$E$2701)),1)</f>
        <v>Acre</v>
      </c>
      <c r="N174" s="17" t="str">
        <f ca="1">VLOOKUP(M174,estados_cidades_bairros!$B$2:$E$2701,2,0)</f>
        <v>AC</v>
      </c>
      <c r="O174" s="17" t="str" cm="1">
        <f t="array" aca="1" ref="O174" ca="1">INDEX(estados_cidades_bairros!$C$2:$E$2701,SUM(MATCH(N174,estados_cidades_bairros!$C:$C,0)+RANDBETWEEN(1,100)),2)</f>
        <v>Castro das Pedras</v>
      </c>
      <c r="P174" s="17" t="str" cm="1">
        <f t="array" aca="1" ref="P174" ca="1">INDEX(estados_cidades_bairros!$D$2:$E$2701,SUM(MATCH(O174,estados_cidades_bairros!$D$2:$D$2701,0)+RANDBETWEEN(1,5)),2)</f>
        <v>Distrito Cauê Cavalcanti</v>
      </c>
      <c r="Q174" s="26" t="s">
        <v>78</v>
      </c>
      <c r="R174" s="17">
        <v>4</v>
      </c>
      <c r="S174" s="3">
        <v>173</v>
      </c>
      <c r="T174" s="3">
        <v>173</v>
      </c>
      <c r="U174" s="3">
        <v>37</v>
      </c>
      <c r="V174">
        <v>13</v>
      </c>
      <c r="W174" s="3" t="str">
        <f>VLOOKUP(V174,produtos!$A$2:$E$49,2,0)</f>
        <v>Carregador Portátil Xiaomi 20000mAh</v>
      </c>
      <c r="X174" s="12">
        <f>VLOOKUP(V174,produtos!$A$2:$E$49,4,0)</f>
        <v>3889</v>
      </c>
      <c r="Y174">
        <v>4</v>
      </c>
      <c r="Z174" s="12">
        <f t="shared" si="2"/>
        <v>15556</v>
      </c>
      <c r="AA174" s="4">
        <v>45724</v>
      </c>
      <c r="AB174" s="3" t="s">
        <v>88</v>
      </c>
      <c r="AC174" s="3">
        <v>173</v>
      </c>
      <c r="AD174">
        <v>1969</v>
      </c>
      <c r="AE174" s="3" t="str">
        <f>VLOOKUP(AD174,'Formas de pagamentos'!$A$2:$B$7,2,0)</f>
        <v>Cartão Crédito</v>
      </c>
      <c r="AF174" s="3" t="s">
        <v>48</v>
      </c>
      <c r="AG174" s="3" t="s">
        <v>50</v>
      </c>
      <c r="AH174" s="3"/>
      <c r="AI174" s="3"/>
      <c r="AJ174" s="3"/>
      <c r="AK174" s="5"/>
    </row>
    <row r="175" spans="1:37" x14ac:dyDescent="0.25">
      <c r="A175" s="19">
        <v>174</v>
      </c>
      <c r="B175" s="20" t="s">
        <v>1176</v>
      </c>
      <c r="C175" s="20" t="s">
        <v>1177</v>
      </c>
      <c r="D175" s="20" t="s">
        <v>1178</v>
      </c>
      <c r="E175" s="21" t="s">
        <v>1179</v>
      </c>
      <c r="F175" s="17" t="str" cm="1">
        <f t="array" aca="1" ref="F175" ca="1">INDEX(estados_cidades_bairros!$B$2:$E$2701,RANDBETWEEN(1,COUNTA(estados_cidades_bairros!$E$2:$E$2701)),1)</f>
        <v>Rio Grande do Norte</v>
      </c>
      <c r="G175" s="17" t="str">
        <f ca="1">VLOOKUP(F175,estados_cidades_bairros!$B$2:$E$2701,2,0)</f>
        <v>RN</v>
      </c>
      <c r="H175" s="17" t="str" cm="1">
        <f t="array" aca="1" ref="H175" ca="1">INDEX(estados_cidades_bairros!$C$2:$E$2701,SUM(MATCH(G175,estados_cidades_bairros!$C:$C,0)+RANDBETWEEN(1,100)),2)</f>
        <v>Nascimento do Amparo</v>
      </c>
      <c r="I175" s="17" t="str" cm="1">
        <f t="array" aca="1" ref="I175" ca="1">INDEX(estados_cidades_bairros!$D$2:$E$2701,SUM(MATCH(H175,estados_cidades_bairros!$D$2:$D$2701,0)+RANDBETWEEN(1,5)),2)</f>
        <v>Residencial Ian Caldeira</v>
      </c>
      <c r="J175" s="28"/>
      <c r="K175" s="20">
        <v>11</v>
      </c>
      <c r="L175" s="20" t="s">
        <v>1180</v>
      </c>
      <c r="M175" s="17" t="str" cm="1">
        <f t="array" aca="1" ref="M175" ca="1">INDEX(estados_cidades_bairros!$B$2:$E$2701,RANDBETWEEN(1,COUNTA(estados_cidades_bairros!$E$2:$E$2701)),1)</f>
        <v>Paraná</v>
      </c>
      <c r="N175" s="17" t="str">
        <f ca="1">VLOOKUP(M175,estados_cidades_bairros!$B$2:$E$2701,2,0)</f>
        <v>PR</v>
      </c>
      <c r="O175" s="17" t="str" cm="1">
        <f t="array" aca="1" ref="O175" ca="1">INDEX(estados_cidades_bairros!$C$2:$E$2701,SUM(MATCH(N175,estados_cidades_bairros!$C:$C,0)+RANDBETWEEN(1,100)),2)</f>
        <v>da Rocha das Flores</v>
      </c>
      <c r="P175" s="17" t="str" cm="1">
        <f t="array" aca="1" ref="P175" ca="1">INDEX(estados_cidades_bairros!$D$2:$E$2701,SUM(MATCH(O175,estados_cidades_bairros!$D$2:$D$2701,0)+RANDBETWEEN(1,5)),2)</f>
        <v>Sítio Heloísa Rocha</v>
      </c>
      <c r="Q175" s="38" t="s">
        <v>41</v>
      </c>
      <c r="R175" s="20">
        <v>1</v>
      </c>
      <c r="S175" s="6">
        <v>174</v>
      </c>
      <c r="T175" s="6">
        <v>174</v>
      </c>
      <c r="U175" s="6">
        <v>11</v>
      </c>
      <c r="V175">
        <v>16</v>
      </c>
      <c r="W175" s="3" t="str">
        <f>VLOOKUP(V175,produtos!$A$2:$E$49,2,0)</f>
        <v>Geladeira Brastemp Frost Free 375L</v>
      </c>
      <c r="X175" s="12">
        <f>VLOOKUP(V175,produtos!$A$2:$E$49,4,0)</f>
        <v>2523</v>
      </c>
      <c r="Y175">
        <v>3</v>
      </c>
      <c r="Z175" s="12">
        <f t="shared" si="2"/>
        <v>7569</v>
      </c>
      <c r="AA175" s="7">
        <v>45699</v>
      </c>
      <c r="AB175" s="6" t="s">
        <v>115</v>
      </c>
      <c r="AC175" s="6">
        <v>174</v>
      </c>
      <c r="AD175">
        <v>2951</v>
      </c>
      <c r="AE175" s="3" t="str">
        <f>VLOOKUP(AD175,'Formas de pagamentos'!$A$2:$B$7,2,0)</f>
        <v>Pix</v>
      </c>
      <c r="AF175" s="6" t="s">
        <v>116</v>
      </c>
      <c r="AG175" s="6" t="s">
        <v>50</v>
      </c>
      <c r="AH175" s="6"/>
      <c r="AI175" s="6"/>
      <c r="AJ175" s="6"/>
      <c r="AK175" s="8"/>
    </row>
    <row r="176" spans="1:37" x14ac:dyDescent="0.25">
      <c r="A176" s="16">
        <v>175</v>
      </c>
      <c r="B176" s="17" t="s">
        <v>1183</v>
      </c>
      <c r="C176" s="17" t="s">
        <v>511</v>
      </c>
      <c r="D176" s="17" t="s">
        <v>1184</v>
      </c>
      <c r="E176" s="18" t="s">
        <v>1185</v>
      </c>
      <c r="F176" s="17" t="str" cm="1">
        <f t="array" aca="1" ref="F176" ca="1">INDEX(estados_cidades_bairros!$B$2:$E$2701,RANDBETWEEN(1,COUNTA(estados_cidades_bairros!$E$2:$E$2701)),1)</f>
        <v>Paraíba</v>
      </c>
      <c r="G176" s="17" t="str">
        <f ca="1">VLOOKUP(F176,estados_cidades_bairros!$B$2:$E$2701,2,0)</f>
        <v>PB</v>
      </c>
      <c r="H176" s="17" t="str" cm="1">
        <f t="array" aca="1" ref="H176" ca="1">INDEX(estados_cidades_bairros!$C$2:$E$2701,SUM(MATCH(G176,estados_cidades_bairros!$C:$C,0)+RANDBETWEEN(1,100)),2)</f>
        <v>Alves</v>
      </c>
      <c r="I176" s="17" t="str" cm="1">
        <f t="array" aca="1" ref="I176" ca="1">INDEX(estados_cidades_bairros!$D$2:$E$2701,SUM(MATCH(H176,estados_cidades_bairros!$D$2:$D$2701,0)+RANDBETWEEN(1,5)),2)</f>
        <v>Lagoa de Viana</v>
      </c>
      <c r="J176" s="28"/>
      <c r="K176" s="17">
        <v>22</v>
      </c>
      <c r="L176" s="17" t="s">
        <v>1188</v>
      </c>
      <c r="M176" s="17" t="str" cm="1">
        <f t="array" aca="1" ref="M176" ca="1">INDEX(estados_cidades_bairros!$B$2:$E$2701,RANDBETWEEN(1,COUNTA(estados_cidades_bairros!$E$2:$E$2701)),1)</f>
        <v>Roraima</v>
      </c>
      <c r="N176" s="17" t="str">
        <f ca="1">VLOOKUP(M176,estados_cidades_bairros!$B$2:$E$2701,2,0)</f>
        <v>RR</v>
      </c>
      <c r="O176" s="17" t="str" cm="1">
        <f t="array" aca="1" ref="O176" ca="1">INDEX(estados_cidades_bairros!$C$2:$E$2701,SUM(MATCH(N176,estados_cidades_bairros!$C:$C,0)+RANDBETWEEN(1,100)),2)</f>
        <v>Melo</v>
      </c>
      <c r="P176" s="17" t="str" cm="1">
        <f t="array" aca="1" ref="P176" ca="1">INDEX(estados_cidades_bairros!$D$2:$E$2701,SUM(MATCH(O176,estados_cidades_bairros!$D$2:$D$2701,0)+RANDBETWEEN(1,5)),2)</f>
        <v>Jardim Maysa Farias</v>
      </c>
      <c r="Q176" s="26" t="s">
        <v>78</v>
      </c>
      <c r="R176" s="17">
        <v>1</v>
      </c>
      <c r="S176" s="3">
        <v>175</v>
      </c>
      <c r="T176" s="3">
        <v>175</v>
      </c>
      <c r="U176" s="3">
        <v>22</v>
      </c>
      <c r="V176">
        <v>31</v>
      </c>
      <c r="W176" s="3" t="str">
        <f>VLOOKUP(V176,produtos!$A$2:$E$49,2,0)</f>
        <v>Cama Box Queen</v>
      </c>
      <c r="X176" s="12">
        <f>VLOOKUP(V176,produtos!$A$2:$E$49,4,0)</f>
        <v>736</v>
      </c>
      <c r="Y176">
        <v>1</v>
      </c>
      <c r="Z176" s="12">
        <f t="shared" si="2"/>
        <v>736</v>
      </c>
      <c r="AA176" s="4">
        <v>45679</v>
      </c>
      <c r="AB176" s="3" t="s">
        <v>115</v>
      </c>
      <c r="AC176" s="3">
        <v>175</v>
      </c>
      <c r="AD176">
        <v>7072</v>
      </c>
      <c r="AE176" s="3" t="str">
        <f>VLOOKUP(AD176,'Formas de pagamentos'!$A$2:$B$7,2,0)</f>
        <v>Dinheiro</v>
      </c>
      <c r="AF176" s="3" t="s">
        <v>48</v>
      </c>
      <c r="AG176" s="3" t="s">
        <v>50</v>
      </c>
      <c r="AH176" s="3"/>
      <c r="AI176" s="3"/>
      <c r="AJ176" s="3"/>
      <c r="AK176" s="5"/>
    </row>
    <row r="177" spans="1:37" x14ac:dyDescent="0.25">
      <c r="A177" s="19">
        <v>176</v>
      </c>
      <c r="B177" s="20" t="s">
        <v>79</v>
      </c>
      <c r="C177" s="20" t="s">
        <v>337</v>
      </c>
      <c r="D177" s="20" t="s">
        <v>1191</v>
      </c>
      <c r="E177" s="21" t="s">
        <v>1192</v>
      </c>
      <c r="F177" s="17" t="str" cm="1">
        <f t="array" aca="1" ref="F177" ca="1">INDEX(estados_cidades_bairros!$B$2:$E$2701,RANDBETWEEN(1,COUNTA(estados_cidades_bairros!$E$2:$E$2701)),1)</f>
        <v>São Paulo</v>
      </c>
      <c r="G177" s="17" t="str">
        <f ca="1">VLOOKUP(F177,estados_cidades_bairros!$B$2:$E$2701,2,0)</f>
        <v>SP</v>
      </c>
      <c r="H177" s="17" t="str" cm="1">
        <f t="array" aca="1" ref="H177" ca="1">INDEX(estados_cidades_bairros!$C$2:$E$2701,SUM(MATCH(G177,estados_cidades_bairros!$C:$C,0)+RANDBETWEEN(1,100)),2)</f>
        <v>Almeida</v>
      </c>
      <c r="I177" s="17" t="str" cm="1">
        <f t="array" aca="1" ref="I177" ca="1">INDEX(estados_cidades_bairros!$D$2:$E$2701,SUM(MATCH(H177,estados_cidades_bairros!$D$2:$D$2701,0)+RANDBETWEEN(1,5)),2)</f>
        <v>Vale Farias</v>
      </c>
      <c r="J177" s="28"/>
      <c r="K177" s="20">
        <v>3</v>
      </c>
      <c r="L177" s="20" t="s">
        <v>1194</v>
      </c>
      <c r="M177" s="17" t="str" cm="1">
        <f t="array" aca="1" ref="M177" ca="1">INDEX(estados_cidades_bairros!$B$2:$E$2701,RANDBETWEEN(1,COUNTA(estados_cidades_bairros!$E$2:$E$2701)),1)</f>
        <v>São Paulo</v>
      </c>
      <c r="N177" s="17" t="str">
        <f ca="1">VLOOKUP(M177,estados_cidades_bairros!$B$2:$E$2701,2,0)</f>
        <v>SP</v>
      </c>
      <c r="O177" s="17" t="str" cm="1">
        <f t="array" aca="1" ref="O177" ca="1">INDEX(estados_cidades_bairros!$C$2:$E$2701,SUM(MATCH(N177,estados_cidades_bairros!$C:$C,0)+RANDBETWEEN(1,100)),2)</f>
        <v>Pinto</v>
      </c>
      <c r="P177" s="17" t="str" cm="1">
        <f t="array" aca="1" ref="P177" ca="1">INDEX(estados_cidades_bairros!$D$2:$E$2701,SUM(MATCH(O177,estados_cidades_bairros!$D$2:$D$2701,0)+RANDBETWEEN(1,5)),2)</f>
        <v>Travessa de Campos</v>
      </c>
      <c r="Q177" s="38" t="s">
        <v>47</v>
      </c>
      <c r="R177" s="20">
        <v>4</v>
      </c>
      <c r="S177" s="6">
        <v>176</v>
      </c>
      <c r="T177" s="6">
        <v>176</v>
      </c>
      <c r="U177" s="6">
        <v>3</v>
      </c>
      <c r="V177">
        <v>18</v>
      </c>
      <c r="W177" s="3" t="str">
        <f>VLOOKUP(V177,produtos!$A$2:$E$49,2,0)</f>
        <v>Fogão 4 Bocas Consul</v>
      </c>
      <c r="X177" s="12">
        <f>VLOOKUP(V177,produtos!$A$2:$E$49,4,0)</f>
        <v>638</v>
      </c>
      <c r="Y177">
        <v>2</v>
      </c>
      <c r="Z177" s="12">
        <f t="shared" si="2"/>
        <v>1276</v>
      </c>
      <c r="AA177" s="7">
        <v>45669</v>
      </c>
      <c r="AB177" s="6" t="s">
        <v>64</v>
      </c>
      <c r="AC177" s="6">
        <v>176</v>
      </c>
      <c r="AD177">
        <v>2471</v>
      </c>
      <c r="AE177" s="3" t="str">
        <f>VLOOKUP(AD177,'Formas de pagamentos'!$A$2:$B$7,2,0)</f>
        <v>Boleto</v>
      </c>
      <c r="AF177" s="6" t="s">
        <v>48</v>
      </c>
      <c r="AG177" s="6" t="s">
        <v>50</v>
      </c>
      <c r="AH177" s="6"/>
      <c r="AI177" s="6"/>
      <c r="AJ177" s="6"/>
      <c r="AK177" s="8"/>
    </row>
    <row r="178" spans="1:37" x14ac:dyDescent="0.25">
      <c r="A178" s="16">
        <v>177</v>
      </c>
      <c r="B178" s="17" t="s">
        <v>680</v>
      </c>
      <c r="C178" s="17" t="s">
        <v>1091</v>
      </c>
      <c r="D178" s="17" t="s">
        <v>1196</v>
      </c>
      <c r="E178" s="18" t="s">
        <v>1197</v>
      </c>
      <c r="F178" s="17" t="str" cm="1">
        <f t="array" aca="1" ref="F178" ca="1">INDEX(estados_cidades_bairros!$B$2:$E$2701,RANDBETWEEN(1,COUNTA(estados_cidades_bairros!$E$2:$E$2701)),1)</f>
        <v>Rio Grande do Norte</v>
      </c>
      <c r="G178" s="17" t="str">
        <f ca="1">VLOOKUP(F178,estados_cidades_bairros!$B$2:$E$2701,2,0)</f>
        <v>RN</v>
      </c>
      <c r="H178" s="17" t="str" cm="1">
        <f t="array" aca="1" ref="H178" ca="1">INDEX(estados_cidades_bairros!$C$2:$E$2701,SUM(MATCH(G178,estados_cidades_bairros!$C:$C,0)+RANDBETWEEN(1,100)),2)</f>
        <v>Caldeira de Minas</v>
      </c>
      <c r="I178" s="17" t="str" cm="1">
        <f t="array" aca="1" ref="I178" ca="1">INDEX(estados_cidades_bairros!$D$2:$E$2701,SUM(MATCH(H178,estados_cidades_bairros!$D$2:$D$2701,0)+RANDBETWEEN(1,5)),2)</f>
        <v>Jardim Almeida</v>
      </c>
      <c r="J178" s="28"/>
      <c r="K178" s="17">
        <v>21</v>
      </c>
      <c r="L178" s="17" t="s">
        <v>1198</v>
      </c>
      <c r="M178" s="17" t="str" cm="1">
        <f t="array" aca="1" ref="M178" ca="1">INDEX(estados_cidades_bairros!$B$2:$E$2701,RANDBETWEEN(1,COUNTA(estados_cidades_bairros!$E$2:$E$2701)),1)</f>
        <v>Amazonas</v>
      </c>
      <c r="N178" s="17" t="str">
        <f ca="1">VLOOKUP(M178,estados_cidades_bairros!$B$2:$E$2701,2,0)</f>
        <v>AM</v>
      </c>
      <c r="O178" s="17" t="str" cm="1">
        <f t="array" aca="1" ref="O178" ca="1">INDEX(estados_cidades_bairros!$C$2:$E$2701,SUM(MATCH(N178,estados_cidades_bairros!$C:$C,0)+RANDBETWEEN(1,100)),2)</f>
        <v>Caldeira Alegre</v>
      </c>
      <c r="P178" s="17" t="str" cm="1">
        <f t="array" aca="1" ref="P178" ca="1">INDEX(estados_cidades_bairros!$D$2:$E$2701,SUM(MATCH(O178,estados_cidades_bairros!$D$2:$D$2701,0)+RANDBETWEEN(1,5)),2)</f>
        <v>Recanto da Cunha</v>
      </c>
      <c r="Q178" s="26" t="s">
        <v>41</v>
      </c>
      <c r="R178" s="17">
        <v>1</v>
      </c>
      <c r="S178" s="3">
        <v>177</v>
      </c>
      <c r="T178" s="3">
        <v>177</v>
      </c>
      <c r="U178" s="3">
        <v>21</v>
      </c>
      <c r="V178">
        <v>34</v>
      </c>
      <c r="W178" s="3" t="str">
        <f>VLOOKUP(V178,produtos!$A$2:$E$49,2,0)</f>
        <v>Cadeira Gamer ThunderX3</v>
      </c>
      <c r="X178" s="12">
        <f>VLOOKUP(V178,produtos!$A$2:$E$49,4,0)</f>
        <v>2450</v>
      </c>
      <c r="Y178">
        <v>3</v>
      </c>
      <c r="Z178" s="12">
        <f t="shared" si="2"/>
        <v>7350</v>
      </c>
      <c r="AA178" s="4">
        <v>45662</v>
      </c>
      <c r="AB178" s="3" t="s">
        <v>64</v>
      </c>
      <c r="AC178" s="3">
        <v>177</v>
      </c>
      <c r="AD178">
        <v>1969</v>
      </c>
      <c r="AE178" s="3" t="str">
        <f>VLOOKUP(AD178,'Formas de pagamentos'!$A$2:$B$7,2,0)</f>
        <v>Cartão Crédito</v>
      </c>
      <c r="AF178" s="3" t="s">
        <v>116</v>
      </c>
      <c r="AG178" s="3" t="s">
        <v>50</v>
      </c>
      <c r="AH178" s="3"/>
      <c r="AI178" s="3"/>
      <c r="AJ178" s="3"/>
      <c r="AK178" s="5"/>
    </row>
    <row r="179" spans="1:37" x14ac:dyDescent="0.25">
      <c r="A179" s="19">
        <v>178</v>
      </c>
      <c r="B179" s="20" t="s">
        <v>791</v>
      </c>
      <c r="C179" s="20" t="s">
        <v>401</v>
      </c>
      <c r="D179" s="20" t="s">
        <v>1199</v>
      </c>
      <c r="E179" s="21" t="s">
        <v>1200</v>
      </c>
      <c r="F179" s="17" t="str" cm="1">
        <f t="array" aca="1" ref="F179" ca="1">INDEX(estados_cidades_bairros!$B$2:$E$2701,RANDBETWEEN(1,COUNTA(estados_cidades_bairros!$E$2:$E$2701)),1)</f>
        <v>Paraíba</v>
      </c>
      <c r="G179" s="17" t="str">
        <f ca="1">VLOOKUP(F179,estados_cidades_bairros!$B$2:$E$2701,2,0)</f>
        <v>PB</v>
      </c>
      <c r="H179" s="17" t="str" cm="1">
        <f t="array" aca="1" ref="H179" ca="1">INDEX(estados_cidades_bairros!$C$2:$E$2701,SUM(MATCH(G179,estados_cidades_bairros!$C:$C,0)+RANDBETWEEN(1,100)),2)</f>
        <v>Silva</v>
      </c>
      <c r="I179" s="17" t="str" cm="1">
        <f t="array" aca="1" ref="I179" ca="1">INDEX(estados_cidades_bairros!$D$2:$E$2701,SUM(MATCH(H179,estados_cidades_bairros!$D$2:$D$2701,0)+RANDBETWEEN(1,5)),2)</f>
        <v>Travessa Rodrigues</v>
      </c>
      <c r="J179" s="28"/>
      <c r="K179" s="20">
        <v>44</v>
      </c>
      <c r="L179" s="20" t="s">
        <v>1202</v>
      </c>
      <c r="M179" s="17" t="str" cm="1">
        <f t="array" aca="1" ref="M179" ca="1">INDEX(estados_cidades_bairros!$B$2:$E$2701,RANDBETWEEN(1,COUNTA(estados_cidades_bairros!$E$2:$E$2701)),1)</f>
        <v>Santa Catarina</v>
      </c>
      <c r="N179" s="17" t="str">
        <f ca="1">VLOOKUP(M179,estados_cidades_bairros!$B$2:$E$2701,2,0)</f>
        <v>SC</v>
      </c>
      <c r="O179" s="17" t="str" cm="1">
        <f t="array" aca="1" ref="O179" ca="1">INDEX(estados_cidades_bairros!$C$2:$E$2701,SUM(MATCH(N179,estados_cidades_bairros!$C:$C,0)+RANDBETWEEN(1,100)),2)</f>
        <v>Moura</v>
      </c>
      <c r="P179" s="17" t="str" cm="1">
        <f t="array" aca="1" ref="P179" ca="1">INDEX(estados_cidades_bairros!$D$2:$E$2701,SUM(MATCH(O179,estados_cidades_bairros!$D$2:$D$2701,0)+RANDBETWEEN(1,5)),2)</f>
        <v>Viela Araújo</v>
      </c>
      <c r="Q179" s="38" t="s">
        <v>41</v>
      </c>
      <c r="R179" s="20">
        <v>1</v>
      </c>
      <c r="S179" s="6">
        <v>178</v>
      </c>
      <c r="T179" s="6">
        <v>178</v>
      </c>
      <c r="U179" s="6">
        <v>44</v>
      </c>
      <c r="V179">
        <v>14</v>
      </c>
      <c r="W179" s="3" t="str">
        <f>VLOOKUP(V179,produtos!$A$2:$E$49,2,0)</f>
        <v>Drone DJI Mini 3 Pro</v>
      </c>
      <c r="X179" s="12">
        <f>VLOOKUP(V179,produtos!$A$2:$E$49,4,0)</f>
        <v>3949</v>
      </c>
      <c r="Y179">
        <v>5</v>
      </c>
      <c r="Z179" s="12">
        <f t="shared" si="2"/>
        <v>19745</v>
      </c>
      <c r="AA179" s="7">
        <v>45667</v>
      </c>
      <c r="AB179" s="6" t="s">
        <v>88</v>
      </c>
      <c r="AC179" s="6">
        <v>178</v>
      </c>
      <c r="AD179">
        <v>2471</v>
      </c>
      <c r="AE179" s="3" t="str">
        <f>VLOOKUP(AD179,'Formas de pagamentos'!$A$2:$B$7,2,0)</f>
        <v>Boleto</v>
      </c>
      <c r="AF179" s="6" t="s">
        <v>48</v>
      </c>
      <c r="AG179" s="6" t="s">
        <v>50</v>
      </c>
      <c r="AH179" s="6"/>
      <c r="AI179" s="6"/>
      <c r="AJ179" s="6"/>
      <c r="AK179" s="8"/>
    </row>
    <row r="180" spans="1:37" x14ac:dyDescent="0.25">
      <c r="A180" s="16">
        <v>179</v>
      </c>
      <c r="B180" s="17" t="s">
        <v>1204</v>
      </c>
      <c r="C180" s="17" t="s">
        <v>611</v>
      </c>
      <c r="D180" s="17" t="s">
        <v>1205</v>
      </c>
      <c r="E180" s="18">
        <v>6169901242</v>
      </c>
      <c r="F180" s="17" t="str" cm="1">
        <f t="array" aca="1" ref="F180" ca="1">INDEX(estados_cidades_bairros!$B$2:$E$2701,RANDBETWEEN(1,COUNTA(estados_cidades_bairros!$E$2:$E$2701)),1)</f>
        <v>Piauí</v>
      </c>
      <c r="G180" s="17" t="str">
        <f ca="1">VLOOKUP(F180,estados_cidades_bairros!$B$2:$E$2701,2,0)</f>
        <v>PI</v>
      </c>
      <c r="H180" s="17" t="str" cm="1">
        <f t="array" aca="1" ref="H180" ca="1">INDEX(estados_cidades_bairros!$C$2:$E$2701,SUM(MATCH(G180,estados_cidades_bairros!$C:$C,0)+RANDBETWEEN(1,100)),2)</f>
        <v>Aragão</v>
      </c>
      <c r="I180" s="17" t="str" cm="1">
        <f t="array" aca="1" ref="I180" ca="1">INDEX(estados_cidades_bairros!$D$2:$E$2701,SUM(MATCH(H180,estados_cidades_bairros!$D$2:$D$2701,0)+RANDBETWEEN(1,5)),2)</f>
        <v>Viela de Cardoso</v>
      </c>
      <c r="J180" s="28"/>
      <c r="K180" s="17">
        <v>23</v>
      </c>
      <c r="L180" s="17" t="s">
        <v>1207</v>
      </c>
      <c r="M180" s="17" t="str" cm="1">
        <f t="array" aca="1" ref="M180" ca="1">INDEX(estados_cidades_bairros!$B$2:$E$2701,RANDBETWEEN(1,COUNTA(estados_cidades_bairros!$E$2:$E$2701)),1)</f>
        <v>Espírito Santo</v>
      </c>
      <c r="N180" s="17" t="str">
        <f ca="1">VLOOKUP(M180,estados_cidades_bairros!$B$2:$E$2701,2,0)</f>
        <v>ES</v>
      </c>
      <c r="O180" s="17" t="str" cm="1">
        <f t="array" aca="1" ref="O180" ca="1">INDEX(estados_cidades_bairros!$C$2:$E$2701,SUM(MATCH(N180,estados_cidades_bairros!$C:$C,0)+RANDBETWEEN(1,100)),2)</f>
        <v>Lopes das Pedras</v>
      </c>
      <c r="P180" s="17" t="str" cm="1">
        <f t="array" aca="1" ref="P180" ca="1">INDEX(estados_cidades_bairros!$D$2:$E$2701,SUM(MATCH(O180,estados_cidades_bairros!$D$2:$D$2701,0)+RANDBETWEEN(1,5)),2)</f>
        <v>Jardim Maysa Cardoso</v>
      </c>
      <c r="Q180" s="26" t="s">
        <v>47</v>
      </c>
      <c r="R180" s="17">
        <v>4</v>
      </c>
      <c r="S180" s="3">
        <v>179</v>
      </c>
      <c r="T180" s="3">
        <v>179</v>
      </c>
      <c r="U180" s="3">
        <v>23</v>
      </c>
      <c r="V180">
        <v>29</v>
      </c>
      <c r="W180" s="3" t="str">
        <f>VLOOKUP(V180,produtos!$A$2:$E$49,2,0)</f>
        <v>Mesa de Jantar com 6 Cadeiras</v>
      </c>
      <c r="X180" s="12">
        <f>VLOOKUP(V180,produtos!$A$2:$E$49,4,0)</f>
        <v>2590</v>
      </c>
      <c r="Y180">
        <v>2</v>
      </c>
      <c r="Z180" s="12">
        <f t="shared" si="2"/>
        <v>5180</v>
      </c>
      <c r="AA180" s="4">
        <v>45720</v>
      </c>
      <c r="AB180" s="3" t="s">
        <v>48</v>
      </c>
      <c r="AC180" s="3">
        <v>179</v>
      </c>
      <c r="AD180">
        <v>1969</v>
      </c>
      <c r="AE180" s="3" t="str">
        <f>VLOOKUP(AD180,'Formas de pagamentos'!$A$2:$B$7,2,0)</f>
        <v>Cartão Crédito</v>
      </c>
      <c r="AF180" s="3" t="s">
        <v>89</v>
      </c>
      <c r="AG180" s="3" t="s">
        <v>50</v>
      </c>
      <c r="AH180" s="3"/>
      <c r="AI180" s="3"/>
      <c r="AJ180" s="3"/>
      <c r="AK180" s="5"/>
    </row>
    <row r="181" spans="1:37" x14ac:dyDescent="0.25">
      <c r="A181" s="19">
        <v>180</v>
      </c>
      <c r="B181" s="20" t="s">
        <v>779</v>
      </c>
      <c r="C181" s="20" t="s">
        <v>113</v>
      </c>
      <c r="D181" s="20" t="s">
        <v>1209</v>
      </c>
      <c r="E181" s="21" t="s">
        <v>1210</v>
      </c>
      <c r="F181" s="17" t="str" cm="1">
        <f t="array" aca="1" ref="F181" ca="1">INDEX(estados_cidades_bairros!$B$2:$E$2701,RANDBETWEEN(1,COUNTA(estados_cidades_bairros!$E$2:$E$2701)),1)</f>
        <v>Mato Grosso</v>
      </c>
      <c r="G181" s="17" t="str">
        <f ca="1">VLOOKUP(F181,estados_cidades_bairros!$B$2:$E$2701,2,0)</f>
        <v>MT</v>
      </c>
      <c r="H181" s="17" t="str" cm="1">
        <f t="array" aca="1" ref="H181" ca="1">INDEX(estados_cidades_bairros!$C$2:$E$2701,SUM(MATCH(G181,estados_cidades_bairros!$C:$C,0)+RANDBETWEEN(1,100)),2)</f>
        <v>Caldeira</v>
      </c>
      <c r="I181" s="17" t="str" cm="1">
        <f t="array" aca="1" ref="I181" ca="1">INDEX(estados_cidades_bairros!$D$2:$E$2701,SUM(MATCH(H181,estados_cidades_bairros!$D$2:$D$2701,0)+RANDBETWEEN(1,5)),2)</f>
        <v>Vereda de Pinto</v>
      </c>
      <c r="J181" s="28"/>
      <c r="K181" s="20">
        <v>43</v>
      </c>
      <c r="L181" s="20" t="s">
        <v>1211</v>
      </c>
      <c r="M181" s="17" t="str" cm="1">
        <f t="array" aca="1" ref="M181" ca="1">INDEX(estados_cidades_bairros!$B$2:$E$2701,RANDBETWEEN(1,COUNTA(estados_cidades_bairros!$E$2:$E$2701)),1)</f>
        <v>Distrito Federal</v>
      </c>
      <c r="N181" s="17" t="str">
        <f ca="1">VLOOKUP(M181,estados_cidades_bairros!$B$2:$E$2701,2,0)</f>
        <v>DF</v>
      </c>
      <c r="O181" s="17" t="str" cm="1">
        <f t="array" aca="1" ref="O181" ca="1">INDEX(estados_cidades_bairros!$C$2:$E$2701,SUM(MATCH(N181,estados_cidades_bairros!$C:$C,0)+RANDBETWEEN(1,100)),2)</f>
        <v>da Mota</v>
      </c>
      <c r="P181" s="17" t="str" cm="1">
        <f t="array" aca="1" ref="P181" ca="1">INDEX(estados_cidades_bairros!$D$2:$E$2701,SUM(MATCH(O181,estados_cidades_bairros!$D$2:$D$2701,0)+RANDBETWEEN(1,5)),2)</f>
        <v>Trecho de Nogueira</v>
      </c>
      <c r="Q181" s="38" t="s">
        <v>47</v>
      </c>
      <c r="R181" s="20">
        <v>1</v>
      </c>
      <c r="S181" s="6">
        <v>180</v>
      </c>
      <c r="T181" s="6">
        <v>180</v>
      </c>
      <c r="U181" s="6">
        <v>43</v>
      </c>
      <c r="V181">
        <v>3</v>
      </c>
      <c r="W181" s="3" t="str">
        <f>VLOOKUP(V181,produtos!$A$2:$E$49,2,0)</f>
        <v>Fone de Ouvido Bluetooth JBL</v>
      </c>
      <c r="X181" s="12">
        <f>VLOOKUP(V181,produtos!$A$2:$E$49,4,0)</f>
        <v>3531</v>
      </c>
      <c r="Y181">
        <v>3</v>
      </c>
      <c r="Z181" s="12">
        <f t="shared" si="2"/>
        <v>10593</v>
      </c>
      <c r="AA181" s="7">
        <v>45682</v>
      </c>
      <c r="AB181" s="6" t="s">
        <v>115</v>
      </c>
      <c r="AC181" s="6">
        <v>180</v>
      </c>
      <c r="AD181">
        <v>6056</v>
      </c>
      <c r="AE181" s="3" t="str">
        <f>VLOOKUP(AD181,'Formas de pagamentos'!$A$2:$B$7,2,0)</f>
        <v>Cheque</v>
      </c>
      <c r="AF181" s="6" t="s">
        <v>116</v>
      </c>
      <c r="AG181" s="6" t="s">
        <v>50</v>
      </c>
      <c r="AH181" s="6">
        <v>1800</v>
      </c>
      <c r="AI181" s="6">
        <v>1800</v>
      </c>
      <c r="AJ181" s="6" t="s">
        <v>262</v>
      </c>
      <c r="AK181" s="8" t="s">
        <v>118</v>
      </c>
    </row>
    <row r="182" spans="1:37" x14ac:dyDescent="0.25">
      <c r="A182" s="16">
        <v>181</v>
      </c>
      <c r="B182" s="17" t="s">
        <v>1212</v>
      </c>
      <c r="C182" s="17" t="s">
        <v>168</v>
      </c>
      <c r="D182" s="17" t="s">
        <v>1213</v>
      </c>
      <c r="E182" s="18" t="s">
        <v>1214</v>
      </c>
      <c r="F182" s="17" t="str" cm="1">
        <f t="array" aca="1" ref="F182" ca="1">INDEX(estados_cidades_bairros!$B$2:$E$2701,RANDBETWEEN(1,COUNTA(estados_cidades_bairros!$E$2:$E$2701)),1)</f>
        <v>Amazonas</v>
      </c>
      <c r="G182" s="17" t="str">
        <f ca="1">VLOOKUP(F182,estados_cidades_bairros!$B$2:$E$2701,2,0)</f>
        <v>AM</v>
      </c>
      <c r="H182" s="17" t="str" cm="1">
        <f t="array" aca="1" ref="H182" ca="1">INDEX(estados_cidades_bairros!$C$2:$E$2701,SUM(MATCH(G182,estados_cidades_bairros!$C:$C,0)+RANDBETWEEN(1,100)),2)</f>
        <v>Pinto de Duarte</v>
      </c>
      <c r="I182" s="17" t="str" cm="1">
        <f t="array" aca="1" ref="I182" ca="1">INDEX(estados_cidades_bairros!$D$2:$E$2701,SUM(MATCH(H182,estados_cidades_bairros!$D$2:$D$2701,0)+RANDBETWEEN(1,5)),2)</f>
        <v>Travessa Lucas Gabriel Campos</v>
      </c>
      <c r="J182" s="28"/>
      <c r="K182" s="17">
        <v>9</v>
      </c>
      <c r="L182" s="17" t="s">
        <v>1217</v>
      </c>
      <c r="M182" s="17" t="str" cm="1">
        <f t="array" aca="1" ref="M182" ca="1">INDEX(estados_cidades_bairros!$B$2:$E$2701,RANDBETWEEN(1,COUNTA(estados_cidades_bairros!$E$2:$E$2701)),1)</f>
        <v>Rio de Janeiro</v>
      </c>
      <c r="N182" s="17" t="str">
        <f ca="1">VLOOKUP(M182,estados_cidades_bairros!$B$2:$E$2701,2,0)</f>
        <v>RJ</v>
      </c>
      <c r="O182" s="17" t="str" cm="1">
        <f t="array" aca="1" ref="O182" ca="1">INDEX(estados_cidades_bairros!$C$2:$E$2701,SUM(MATCH(N182,estados_cidades_bairros!$C:$C,0)+RANDBETWEEN(1,100)),2)</f>
        <v>da Cruz</v>
      </c>
      <c r="P182" s="17" t="str" cm="1">
        <f t="array" aca="1" ref="P182" ca="1">INDEX(estados_cidades_bairros!$D$2:$E$2701,SUM(MATCH(O182,estados_cidades_bairros!$D$2:$D$2701,0)+RANDBETWEEN(1,5)),2)</f>
        <v>Campo de Castro</v>
      </c>
      <c r="Q182" s="26" t="s">
        <v>78</v>
      </c>
      <c r="R182" s="17">
        <v>5</v>
      </c>
      <c r="S182" s="3">
        <v>181</v>
      </c>
      <c r="T182" s="3">
        <v>181</v>
      </c>
      <c r="U182" s="3">
        <v>9</v>
      </c>
      <c r="V182">
        <v>25</v>
      </c>
      <c r="W182" s="3" t="str">
        <f>VLOOKUP(V182,produtos!$A$2:$E$49,2,0)</f>
        <v>Aspirador Robô Xiaomi Mi Robot</v>
      </c>
      <c r="X182" s="12">
        <f>VLOOKUP(V182,produtos!$A$2:$E$49,4,0)</f>
        <v>3449</v>
      </c>
      <c r="Y182">
        <v>2</v>
      </c>
      <c r="Z182" s="12">
        <f t="shared" si="2"/>
        <v>6898</v>
      </c>
      <c r="AA182" s="4">
        <v>45678</v>
      </c>
      <c r="AB182" s="3" t="s">
        <v>115</v>
      </c>
      <c r="AC182" s="3">
        <v>181</v>
      </c>
      <c r="AD182">
        <v>7072</v>
      </c>
      <c r="AE182" s="3" t="str">
        <f>VLOOKUP(AD182,'Formas de pagamentos'!$A$2:$B$7,2,0)</f>
        <v>Dinheiro</v>
      </c>
      <c r="AF182" s="3" t="s">
        <v>48</v>
      </c>
      <c r="AG182" s="3" t="s">
        <v>50</v>
      </c>
      <c r="AH182" s="3"/>
      <c r="AI182" s="3"/>
      <c r="AJ182" s="3"/>
      <c r="AK182" s="5"/>
    </row>
    <row r="183" spans="1:37" x14ac:dyDescent="0.25">
      <c r="A183" s="19">
        <v>182</v>
      </c>
      <c r="B183" s="20" t="s">
        <v>1017</v>
      </c>
      <c r="C183" s="20" t="s">
        <v>282</v>
      </c>
      <c r="D183" s="20" t="s">
        <v>1220</v>
      </c>
      <c r="E183" s="21">
        <v>1179549417</v>
      </c>
      <c r="F183" s="17" t="str" cm="1">
        <f t="array" aca="1" ref="F183" ca="1">INDEX(estados_cidades_bairros!$B$2:$E$2701,RANDBETWEEN(1,COUNTA(estados_cidades_bairros!$E$2:$E$2701)),1)</f>
        <v>Pará</v>
      </c>
      <c r="G183" s="17" t="str">
        <f ca="1">VLOOKUP(F183,estados_cidades_bairros!$B$2:$E$2701,2,0)</f>
        <v>PA</v>
      </c>
      <c r="H183" s="17" t="str" cm="1">
        <f t="array" aca="1" ref="H183" ca="1">INDEX(estados_cidades_bairros!$C$2:$E$2701,SUM(MATCH(G183,estados_cidades_bairros!$C:$C,0)+RANDBETWEEN(1,100)),2)</f>
        <v>Cardoso</v>
      </c>
      <c r="I183" s="17" t="str" cm="1">
        <f t="array" aca="1" ref="I183" ca="1">INDEX(estados_cidades_bairros!$D$2:$E$2701,SUM(MATCH(H183,estados_cidades_bairros!$D$2:$D$2701,0)+RANDBETWEEN(1,5)),2)</f>
        <v>Parque de Silveira</v>
      </c>
      <c r="J183" s="28"/>
      <c r="K183" s="20">
        <v>22</v>
      </c>
      <c r="L183" s="20" t="s">
        <v>1222</v>
      </c>
      <c r="M183" s="17" t="str" cm="1">
        <f t="array" aca="1" ref="M183" ca="1">INDEX(estados_cidades_bairros!$B$2:$E$2701,RANDBETWEEN(1,COUNTA(estados_cidades_bairros!$E$2:$E$2701)),1)</f>
        <v>Rio Grande do Norte</v>
      </c>
      <c r="N183" s="17" t="str">
        <f ca="1">VLOOKUP(M183,estados_cidades_bairros!$B$2:$E$2701,2,0)</f>
        <v>RN</v>
      </c>
      <c r="O183" s="17" t="str" cm="1">
        <f t="array" aca="1" ref="O183" ca="1">INDEX(estados_cidades_bairros!$C$2:$E$2701,SUM(MATCH(N183,estados_cidades_bairros!$C:$C,0)+RANDBETWEEN(1,100)),2)</f>
        <v>Castro da Serra</v>
      </c>
      <c r="P183" s="17" t="str" cm="1">
        <f t="array" aca="1" ref="P183" ca="1">INDEX(estados_cidades_bairros!$D$2:$E$2701,SUM(MATCH(O183,estados_cidades_bairros!$D$2:$D$2701,0)+RANDBETWEEN(1,5)),2)</f>
        <v>Travessa Melo</v>
      </c>
      <c r="Q183" s="38" t="s">
        <v>47</v>
      </c>
      <c r="R183" s="20">
        <v>2</v>
      </c>
      <c r="S183" s="6">
        <v>182</v>
      </c>
      <c r="T183" s="6">
        <v>182</v>
      </c>
      <c r="U183" s="6">
        <v>22</v>
      </c>
      <c r="V183">
        <v>19</v>
      </c>
      <c r="W183" s="3" t="str">
        <f>VLOOKUP(V183,produtos!$A$2:$E$49,2,0)</f>
        <v>Fogão 5 Bocas Electrolux</v>
      </c>
      <c r="X183" s="12">
        <f>VLOOKUP(V183,produtos!$A$2:$E$49,4,0)</f>
        <v>870</v>
      </c>
      <c r="Y183">
        <v>3</v>
      </c>
      <c r="Z183" s="12">
        <f t="shared" si="2"/>
        <v>2610</v>
      </c>
      <c r="AA183" s="7">
        <v>45659</v>
      </c>
      <c r="AB183" s="6" t="s">
        <v>88</v>
      </c>
      <c r="AC183" s="6">
        <v>182</v>
      </c>
      <c r="AD183">
        <v>2951</v>
      </c>
      <c r="AE183" s="3" t="str">
        <f>VLOOKUP(AD183,'Formas de pagamentos'!$A$2:$B$7,2,0)</f>
        <v>Pix</v>
      </c>
      <c r="AF183" s="6" t="s">
        <v>116</v>
      </c>
      <c r="AG183" s="6" t="s">
        <v>50</v>
      </c>
      <c r="AH183" s="6"/>
      <c r="AI183" s="6"/>
      <c r="AJ183" s="6"/>
      <c r="AK183" s="8"/>
    </row>
    <row r="184" spans="1:37" x14ac:dyDescent="0.25">
      <c r="A184" s="16">
        <v>183</v>
      </c>
      <c r="B184" s="17" t="s">
        <v>1224</v>
      </c>
      <c r="C184" s="17" t="s">
        <v>1225</v>
      </c>
      <c r="D184" s="17" t="s">
        <v>1226</v>
      </c>
      <c r="E184" s="18" t="s">
        <v>1227</v>
      </c>
      <c r="F184" s="17" t="str" cm="1">
        <f t="array" aca="1" ref="F184" ca="1">INDEX(estados_cidades_bairros!$B$2:$E$2701,RANDBETWEEN(1,COUNTA(estados_cidades_bairros!$E$2:$E$2701)),1)</f>
        <v>Roraima</v>
      </c>
      <c r="G184" s="17" t="str">
        <f ca="1">VLOOKUP(F184,estados_cidades_bairros!$B$2:$E$2701,2,0)</f>
        <v>RR</v>
      </c>
      <c r="H184" s="17" t="str" cm="1">
        <f t="array" aca="1" ref="H184" ca="1">INDEX(estados_cidades_bairros!$C$2:$E$2701,SUM(MATCH(G184,estados_cidades_bairros!$C:$C,0)+RANDBETWEEN(1,100)),2)</f>
        <v>Farias de da Cruz</v>
      </c>
      <c r="I184" s="17" t="str" cm="1">
        <f t="array" aca="1" ref="I184" ca="1">INDEX(estados_cidades_bairros!$D$2:$E$2701,SUM(MATCH(H184,estados_cidades_bairros!$D$2:$D$2701,0)+RANDBETWEEN(1,5)),2)</f>
        <v>Trecho da Cunha</v>
      </c>
      <c r="J184" s="28"/>
      <c r="K184" s="17">
        <v>46</v>
      </c>
      <c r="L184" s="17" t="s">
        <v>1229</v>
      </c>
      <c r="M184" s="17" t="str" cm="1">
        <f t="array" aca="1" ref="M184" ca="1">INDEX(estados_cidades_bairros!$B$2:$E$2701,RANDBETWEEN(1,COUNTA(estados_cidades_bairros!$E$2:$E$2701)),1)</f>
        <v>Mato Grosso</v>
      </c>
      <c r="N184" s="17" t="str">
        <f ca="1">VLOOKUP(M184,estados_cidades_bairros!$B$2:$E$2701,2,0)</f>
        <v>MT</v>
      </c>
      <c r="O184" s="17" t="str" cm="1">
        <f t="array" aca="1" ref="O184" ca="1">INDEX(estados_cidades_bairros!$C$2:$E$2701,SUM(MATCH(N184,estados_cidades_bairros!$C:$C,0)+RANDBETWEEN(1,100)),2)</f>
        <v>Cardoso de da Conceição</v>
      </c>
      <c r="P184" s="17" t="str" cm="1">
        <f t="array" aca="1" ref="P184" ca="1">INDEX(estados_cidades_bairros!$D$2:$E$2701,SUM(MATCH(O184,estados_cidades_bairros!$D$2:$D$2701,0)+RANDBETWEEN(1,5)),2)</f>
        <v>Área Costa</v>
      </c>
      <c r="Q184" s="26" t="s">
        <v>41</v>
      </c>
      <c r="R184" s="17">
        <v>2</v>
      </c>
      <c r="S184" s="3">
        <v>183</v>
      </c>
      <c r="T184" s="3">
        <v>183</v>
      </c>
      <c r="U184" s="3">
        <v>46</v>
      </c>
      <c r="V184">
        <v>2</v>
      </c>
      <c r="W184" s="3" t="str">
        <f>VLOOKUP(V184,produtos!$A$2:$E$49,2,0)</f>
        <v>Smartphone iPhone 14</v>
      </c>
      <c r="X184" s="12">
        <f>VLOOKUP(V184,produtos!$A$2:$E$49,4,0)</f>
        <v>4209</v>
      </c>
      <c r="Y184">
        <v>3</v>
      </c>
      <c r="Z184" s="12">
        <f t="shared" si="2"/>
        <v>12627</v>
      </c>
      <c r="AA184" s="4">
        <v>45666</v>
      </c>
      <c r="AB184" s="3" t="s">
        <v>115</v>
      </c>
      <c r="AC184" s="3">
        <v>183</v>
      </c>
      <c r="AD184">
        <v>1969</v>
      </c>
      <c r="AE184" s="3" t="str">
        <f>VLOOKUP(AD184,'Formas de pagamentos'!$A$2:$B$7,2,0)</f>
        <v>Cartão Crédito</v>
      </c>
      <c r="AF184" s="3" t="s">
        <v>48</v>
      </c>
      <c r="AG184" s="3" t="s">
        <v>50</v>
      </c>
      <c r="AH184" s="3"/>
      <c r="AI184" s="3"/>
      <c r="AJ184" s="3"/>
      <c r="AK184" s="5"/>
    </row>
    <row r="185" spans="1:37" x14ac:dyDescent="0.25">
      <c r="A185" s="19">
        <v>184</v>
      </c>
      <c r="B185" s="20" t="s">
        <v>1232</v>
      </c>
      <c r="C185" s="20" t="s">
        <v>525</v>
      </c>
      <c r="D185" s="20" t="s">
        <v>1233</v>
      </c>
      <c r="E185" s="21" t="s">
        <v>1234</v>
      </c>
      <c r="F185" s="17" t="str" cm="1">
        <f t="array" aca="1" ref="F185" ca="1">INDEX(estados_cidades_bairros!$B$2:$E$2701,RANDBETWEEN(1,COUNTA(estados_cidades_bairros!$E$2:$E$2701)),1)</f>
        <v>Pernambuco</v>
      </c>
      <c r="G185" s="17" t="str">
        <f ca="1">VLOOKUP(F185,estados_cidades_bairros!$B$2:$E$2701,2,0)</f>
        <v>PE</v>
      </c>
      <c r="H185" s="17" t="str" cm="1">
        <f t="array" aca="1" ref="H185" ca="1">INDEX(estados_cidades_bairros!$C$2:$E$2701,SUM(MATCH(G185,estados_cidades_bairros!$C:$C,0)+RANDBETWEEN(1,100)),2)</f>
        <v>Monteiro</v>
      </c>
      <c r="I185" s="17" t="str" cm="1">
        <f t="array" aca="1" ref="I185" ca="1">INDEX(estados_cidades_bairros!$D$2:$E$2701,SUM(MATCH(H185,estados_cidades_bairros!$D$2:$D$2701,0)+RANDBETWEEN(1,5)),2)</f>
        <v>Jardim Pereira</v>
      </c>
      <c r="J185" s="28"/>
      <c r="K185" s="20">
        <v>14</v>
      </c>
      <c r="L185" s="20" t="s">
        <v>1236</v>
      </c>
      <c r="M185" s="17" t="str" cm="1">
        <f t="array" aca="1" ref="M185" ca="1">INDEX(estados_cidades_bairros!$B$2:$E$2701,RANDBETWEEN(1,COUNTA(estados_cidades_bairros!$E$2:$E$2701)),1)</f>
        <v>São Paulo</v>
      </c>
      <c r="N185" s="17" t="str">
        <f ca="1">VLOOKUP(M185,estados_cidades_bairros!$B$2:$E$2701,2,0)</f>
        <v>SP</v>
      </c>
      <c r="O185" s="17" t="str" cm="1">
        <f t="array" aca="1" ref="O185" ca="1">INDEX(estados_cidades_bairros!$C$2:$E$2701,SUM(MATCH(N185,estados_cidades_bairros!$C:$C,0)+RANDBETWEEN(1,100)),2)</f>
        <v>Pinto</v>
      </c>
      <c r="P185" s="17" t="str" cm="1">
        <f t="array" aca="1" ref="P185" ca="1">INDEX(estados_cidades_bairros!$D$2:$E$2701,SUM(MATCH(O185,estados_cidades_bairros!$D$2:$D$2701,0)+RANDBETWEEN(1,5)),2)</f>
        <v>Vereda Caldeira</v>
      </c>
      <c r="Q185" s="38" t="s">
        <v>41</v>
      </c>
      <c r="R185" s="20">
        <v>5</v>
      </c>
      <c r="S185" s="6">
        <v>184</v>
      </c>
      <c r="T185" s="6">
        <v>184</v>
      </c>
      <c r="U185" s="6">
        <v>14</v>
      </c>
      <c r="V185">
        <v>36</v>
      </c>
      <c r="W185" s="3" t="str">
        <f>VLOOKUP(V185,produtos!$A$2:$E$49,2,0)</f>
        <v>Notebook Dell Inspiron i5 8GB 512GB SSD</v>
      </c>
      <c r="X185" s="12">
        <f>VLOOKUP(V185,produtos!$A$2:$E$49,4,0)</f>
        <v>3598</v>
      </c>
      <c r="Y185">
        <v>4</v>
      </c>
      <c r="Z185" s="12">
        <f t="shared" si="2"/>
        <v>14392</v>
      </c>
      <c r="AA185" s="7">
        <v>45727</v>
      </c>
      <c r="AB185" s="6" t="s">
        <v>88</v>
      </c>
      <c r="AC185" s="6">
        <v>184</v>
      </c>
      <c r="AD185">
        <v>2471</v>
      </c>
      <c r="AE185" s="3" t="str">
        <f>VLOOKUP(AD185,'Formas de pagamentos'!$A$2:$B$7,2,0)</f>
        <v>Boleto</v>
      </c>
      <c r="AF185" s="6" t="s">
        <v>116</v>
      </c>
      <c r="AG185" s="6" t="s">
        <v>50</v>
      </c>
      <c r="AH185" s="6">
        <v>1840</v>
      </c>
      <c r="AI185" s="6">
        <v>1840</v>
      </c>
      <c r="AJ185" s="6" t="s">
        <v>117</v>
      </c>
      <c r="AK185" s="8" t="s">
        <v>118</v>
      </c>
    </row>
    <row r="186" spans="1:37" x14ac:dyDescent="0.25">
      <c r="A186" s="16">
        <v>185</v>
      </c>
      <c r="B186" s="17" t="s">
        <v>584</v>
      </c>
      <c r="C186" s="17" t="s">
        <v>687</v>
      </c>
      <c r="D186" s="17" t="s">
        <v>1240</v>
      </c>
      <c r="E186" s="18" t="s">
        <v>1241</v>
      </c>
      <c r="F186" s="17" t="str" cm="1">
        <f t="array" aca="1" ref="F186" ca="1">INDEX(estados_cidades_bairros!$B$2:$E$2701,RANDBETWEEN(1,COUNTA(estados_cidades_bairros!$E$2:$E$2701)),1)</f>
        <v>Bahia</v>
      </c>
      <c r="G186" s="17" t="str">
        <f ca="1">VLOOKUP(F186,estados_cidades_bairros!$B$2:$E$2701,2,0)</f>
        <v>BA</v>
      </c>
      <c r="H186" s="17" t="str" cm="1">
        <f t="array" aca="1" ref="H186" ca="1">INDEX(estados_cidades_bairros!$C$2:$E$2701,SUM(MATCH(G186,estados_cidades_bairros!$C:$C,0)+RANDBETWEEN(1,100)),2)</f>
        <v>Peixoto</v>
      </c>
      <c r="I186" s="17" t="str" cm="1">
        <f t="array" aca="1" ref="I186" ca="1">INDEX(estados_cidades_bairros!$D$2:$E$2701,SUM(MATCH(H186,estados_cidades_bairros!$D$2:$D$2701,0)+RANDBETWEEN(1,5)),2)</f>
        <v>Avenida de Moreira</v>
      </c>
      <c r="J186" s="28"/>
      <c r="K186" s="17">
        <v>44</v>
      </c>
      <c r="L186" s="17" t="s">
        <v>1244</v>
      </c>
      <c r="M186" s="17" t="str" cm="1">
        <f t="array" aca="1" ref="M186" ca="1">INDEX(estados_cidades_bairros!$B$2:$E$2701,RANDBETWEEN(1,COUNTA(estados_cidades_bairros!$E$2:$E$2701)),1)</f>
        <v>Rondônia</v>
      </c>
      <c r="N186" s="17" t="str">
        <f ca="1">VLOOKUP(M186,estados_cidades_bairros!$B$2:$E$2701,2,0)</f>
        <v>RO</v>
      </c>
      <c r="O186" s="17" t="str" cm="1">
        <f t="array" aca="1" ref="O186" ca="1">INDEX(estados_cidades_bairros!$C$2:$E$2701,SUM(MATCH(N186,estados_cidades_bairros!$C:$C,0)+RANDBETWEEN(1,100)),2)</f>
        <v>Rodrigues</v>
      </c>
      <c r="P186" s="17" t="str" cm="1">
        <f t="array" aca="1" ref="P186" ca="1">INDEX(estados_cidades_bairros!$D$2:$E$2701,SUM(MATCH(O186,estados_cidades_bairros!$D$2:$D$2701,0)+RANDBETWEEN(1,5)),2)</f>
        <v>Largo de Fogaça</v>
      </c>
      <c r="Q186" s="26" t="s">
        <v>47</v>
      </c>
      <c r="R186" s="17">
        <v>4</v>
      </c>
      <c r="S186" s="3">
        <v>185</v>
      </c>
      <c r="T186" s="3">
        <v>185</v>
      </c>
      <c r="U186" s="3">
        <v>44</v>
      </c>
      <c r="V186">
        <v>5</v>
      </c>
      <c r="W186" s="3" t="str">
        <f>VLOOKUP(V186,produtos!$A$2:$E$49,2,0)</f>
        <v>Smartwatch Apple Watch Series 8</v>
      </c>
      <c r="X186" s="12">
        <f>VLOOKUP(V186,produtos!$A$2:$E$49,4,0)</f>
        <v>3223</v>
      </c>
      <c r="Y186">
        <v>1</v>
      </c>
      <c r="Z186" s="12">
        <f t="shared" si="2"/>
        <v>3223</v>
      </c>
      <c r="AA186" s="4">
        <v>45683</v>
      </c>
      <c r="AB186" s="3" t="s">
        <v>115</v>
      </c>
      <c r="AC186" s="3">
        <v>185</v>
      </c>
      <c r="AD186">
        <v>1969</v>
      </c>
      <c r="AE186" s="3" t="str">
        <f>VLOOKUP(AD186,'Formas de pagamentos'!$A$2:$B$7,2,0)</f>
        <v>Cartão Crédito</v>
      </c>
      <c r="AF186" s="3" t="s">
        <v>116</v>
      </c>
      <c r="AG186" s="3" t="s">
        <v>50</v>
      </c>
      <c r="AH186" s="3"/>
      <c r="AI186" s="3"/>
      <c r="AJ186" s="3"/>
      <c r="AK186" s="5"/>
    </row>
    <row r="187" spans="1:37" x14ac:dyDescent="0.25">
      <c r="A187" s="19">
        <v>186</v>
      </c>
      <c r="B187" s="20" t="s">
        <v>1246</v>
      </c>
      <c r="C187" s="20" t="s">
        <v>249</v>
      </c>
      <c r="D187" s="20" t="s">
        <v>1247</v>
      </c>
      <c r="E187" s="21" t="s">
        <v>1248</v>
      </c>
      <c r="F187" s="17" t="str" cm="1">
        <f t="array" aca="1" ref="F187" ca="1">INDEX(estados_cidades_bairros!$B$2:$E$2701,RANDBETWEEN(1,COUNTA(estados_cidades_bairros!$E$2:$E$2701)),1)</f>
        <v>Paraíba</v>
      </c>
      <c r="G187" s="17" t="str">
        <f ca="1">VLOOKUP(F187,estados_cidades_bairros!$B$2:$E$2701,2,0)</f>
        <v>PB</v>
      </c>
      <c r="H187" s="17" t="str" cm="1">
        <f t="array" aca="1" ref="H187" ca="1">INDEX(estados_cidades_bairros!$C$2:$E$2701,SUM(MATCH(G187,estados_cidades_bairros!$C:$C,0)+RANDBETWEEN(1,100)),2)</f>
        <v>Santos do Campo</v>
      </c>
      <c r="I187" s="17" t="str" cm="1">
        <f t="array" aca="1" ref="I187" ca="1">INDEX(estados_cidades_bairros!$D$2:$E$2701,SUM(MATCH(H187,estados_cidades_bairros!$D$2:$D$2701,0)+RANDBETWEEN(1,5)),2)</f>
        <v>Lagoa de Vieira</v>
      </c>
      <c r="J187" s="28"/>
      <c r="K187" s="20">
        <v>16</v>
      </c>
      <c r="L187" s="20" t="s">
        <v>1249</v>
      </c>
      <c r="M187" s="17" t="str" cm="1">
        <f t="array" aca="1" ref="M187" ca="1">INDEX(estados_cidades_bairros!$B$2:$E$2701,RANDBETWEEN(1,COUNTA(estados_cidades_bairros!$E$2:$E$2701)),1)</f>
        <v>Tocantins</v>
      </c>
      <c r="N187" s="17" t="str">
        <f ca="1">VLOOKUP(M187,estados_cidades_bairros!$B$2:$E$2701,2,0)</f>
        <v>TO</v>
      </c>
      <c r="O187" s="17" t="str" cm="1">
        <f t="array" aca="1" ref="O187" ca="1">INDEX(estados_cidades_bairros!$C$2:$E$2701,SUM(MATCH(N187,estados_cidades_bairros!$C:$C,0)+RANDBETWEEN(1,100)),2)</f>
        <v>da Mata</v>
      </c>
      <c r="P187" s="17" t="str" cm="1">
        <f t="array" aca="1" ref="P187" ca="1">INDEX(estados_cidades_bairros!$D$2:$E$2701,SUM(MATCH(O187,estados_cidades_bairros!$D$2:$D$2701,0)+RANDBETWEEN(1,5)),2)</f>
        <v>Vale Farias</v>
      </c>
      <c r="Q187" s="38" t="s">
        <v>47</v>
      </c>
      <c r="R187" s="20">
        <v>1</v>
      </c>
      <c r="S187" s="6">
        <v>186</v>
      </c>
      <c r="T187" s="6">
        <v>186</v>
      </c>
      <c r="U187" s="6">
        <v>16</v>
      </c>
      <c r="V187">
        <v>11</v>
      </c>
      <c r="W187" s="3" t="str">
        <f>VLOOKUP(V187,produtos!$A$2:$E$49,2,0)</f>
        <v>Câmera GoPro Hero 11</v>
      </c>
      <c r="X187" s="12">
        <f>VLOOKUP(V187,produtos!$A$2:$E$49,4,0)</f>
        <v>1722</v>
      </c>
      <c r="Y187">
        <v>2</v>
      </c>
      <c r="Z187" s="12">
        <f t="shared" si="2"/>
        <v>3444</v>
      </c>
      <c r="AA187" s="7">
        <v>45663</v>
      </c>
      <c r="AB187" s="6" t="s">
        <v>88</v>
      </c>
      <c r="AC187" s="6">
        <v>186</v>
      </c>
      <c r="AD187">
        <v>6056</v>
      </c>
      <c r="AE187" s="3" t="str">
        <f>VLOOKUP(AD187,'Formas de pagamentos'!$A$2:$B$7,2,0)</f>
        <v>Cheque</v>
      </c>
      <c r="AF187" s="6" t="s">
        <v>48</v>
      </c>
      <c r="AG187" s="6" t="s">
        <v>50</v>
      </c>
      <c r="AH187" s="6"/>
      <c r="AI187" s="6"/>
      <c r="AJ187" s="6"/>
      <c r="AK187" s="8"/>
    </row>
    <row r="188" spans="1:37" x14ac:dyDescent="0.25">
      <c r="A188" s="16">
        <v>187</v>
      </c>
      <c r="B188" s="17" t="s">
        <v>1250</v>
      </c>
      <c r="C188" s="17" t="s">
        <v>432</v>
      </c>
      <c r="D188" s="17" t="s">
        <v>1251</v>
      </c>
      <c r="E188" s="18">
        <v>1193780371</v>
      </c>
      <c r="F188" s="17" t="str" cm="1">
        <f t="array" aca="1" ref="F188" ca="1">INDEX(estados_cidades_bairros!$B$2:$E$2701,RANDBETWEEN(1,COUNTA(estados_cidades_bairros!$E$2:$E$2701)),1)</f>
        <v>Piauí</v>
      </c>
      <c r="G188" s="17" t="str">
        <f ca="1">VLOOKUP(F188,estados_cidades_bairros!$B$2:$E$2701,2,0)</f>
        <v>PI</v>
      </c>
      <c r="H188" s="17" t="str" cm="1">
        <f t="array" aca="1" ref="H188" ca="1">INDEX(estados_cidades_bairros!$C$2:$E$2701,SUM(MATCH(G188,estados_cidades_bairros!$C:$C,0)+RANDBETWEEN(1,100)),2)</f>
        <v>Barros do Campo</v>
      </c>
      <c r="I188" s="17" t="str" cm="1">
        <f t="array" aca="1" ref="I188" ca="1">INDEX(estados_cidades_bairros!$D$2:$E$2701,SUM(MATCH(H188,estados_cidades_bairros!$D$2:$D$2701,0)+RANDBETWEEN(1,5)),2)</f>
        <v>Via de Rocha</v>
      </c>
      <c r="J188" s="28"/>
      <c r="K188" s="17">
        <v>50</v>
      </c>
      <c r="L188" s="17" t="s">
        <v>1254</v>
      </c>
      <c r="M188" s="17" t="str" cm="1">
        <f t="array" aca="1" ref="M188" ca="1">INDEX(estados_cidades_bairros!$B$2:$E$2701,RANDBETWEEN(1,COUNTA(estados_cidades_bairros!$E$2:$E$2701)),1)</f>
        <v>Pernambuco</v>
      </c>
      <c r="N188" s="17" t="str">
        <f ca="1">VLOOKUP(M188,estados_cidades_bairros!$B$2:$E$2701,2,0)</f>
        <v>PE</v>
      </c>
      <c r="O188" s="17" t="str" cm="1">
        <f t="array" aca="1" ref="O188" ca="1">INDEX(estados_cidades_bairros!$C$2:$E$2701,SUM(MATCH(N188,estados_cidades_bairros!$C:$C,0)+RANDBETWEEN(1,100)),2)</f>
        <v>Fernandes de Ramos</v>
      </c>
      <c r="P188" s="17" t="str" cm="1">
        <f t="array" aca="1" ref="P188" ca="1">INDEX(estados_cidades_bairros!$D$2:$E$2701,SUM(MATCH(O188,estados_cidades_bairros!$D$2:$D$2701,0)+RANDBETWEEN(1,5)),2)</f>
        <v>Vale João da Rosa</v>
      </c>
      <c r="Q188" s="26" t="s">
        <v>41</v>
      </c>
      <c r="R188" s="17">
        <v>2</v>
      </c>
      <c r="S188" s="3">
        <v>187</v>
      </c>
      <c r="T188" s="3">
        <v>187</v>
      </c>
      <c r="U188" s="3">
        <v>50</v>
      </c>
      <c r="V188">
        <v>25</v>
      </c>
      <c r="W188" s="3" t="str">
        <f>VLOOKUP(V188,produtos!$A$2:$E$49,2,0)</f>
        <v>Aspirador Robô Xiaomi Mi Robot</v>
      </c>
      <c r="X188" s="12">
        <f>VLOOKUP(V188,produtos!$A$2:$E$49,4,0)</f>
        <v>3449</v>
      </c>
      <c r="Y188">
        <v>4</v>
      </c>
      <c r="Z188" s="12">
        <f t="shared" si="2"/>
        <v>13796</v>
      </c>
      <c r="AA188" s="4">
        <v>45666</v>
      </c>
      <c r="AB188" s="3" t="s">
        <v>48</v>
      </c>
      <c r="AC188" s="3">
        <v>187</v>
      </c>
      <c r="AD188">
        <v>5950</v>
      </c>
      <c r="AE188" s="3" t="str">
        <f>VLOOKUP(AD188,'Formas de pagamentos'!$A$2:$B$7,2,0)</f>
        <v>Cartão Débito</v>
      </c>
      <c r="AF188" s="3" t="s">
        <v>48</v>
      </c>
      <c r="AG188" s="3" t="s">
        <v>50</v>
      </c>
      <c r="AH188" s="3">
        <v>1870</v>
      </c>
      <c r="AI188" s="3">
        <v>1870</v>
      </c>
      <c r="AJ188" s="3" t="s">
        <v>211</v>
      </c>
      <c r="AK188" s="5" t="s">
        <v>118</v>
      </c>
    </row>
    <row r="189" spans="1:37" x14ac:dyDescent="0.25">
      <c r="A189" s="19">
        <v>188</v>
      </c>
      <c r="B189" s="20" t="s">
        <v>213</v>
      </c>
      <c r="C189" s="20" t="s">
        <v>611</v>
      </c>
      <c r="D189" s="20" t="s">
        <v>1256</v>
      </c>
      <c r="E189" s="21">
        <v>1162388025</v>
      </c>
      <c r="F189" s="17" t="str" cm="1">
        <f t="array" aca="1" ref="F189" ca="1">INDEX(estados_cidades_bairros!$B$2:$E$2701,RANDBETWEEN(1,COUNTA(estados_cidades_bairros!$E$2:$E$2701)),1)</f>
        <v>Goiás</v>
      </c>
      <c r="G189" s="17" t="str">
        <f ca="1">VLOOKUP(F189,estados_cidades_bairros!$B$2:$E$2701,2,0)</f>
        <v>GO</v>
      </c>
      <c r="H189" s="17" t="str" cm="1">
        <f t="array" aca="1" ref="H189" ca="1">INDEX(estados_cidades_bairros!$C$2:$E$2701,SUM(MATCH(G189,estados_cidades_bairros!$C:$C,0)+RANDBETWEEN(1,100)),2)</f>
        <v>Ribeiro</v>
      </c>
      <c r="I189" s="17" t="str" cm="1">
        <f t="array" aca="1" ref="I189" ca="1">INDEX(estados_cidades_bairros!$D$2:$E$2701,SUM(MATCH(H189,estados_cidades_bairros!$D$2:$D$2701,0)+RANDBETWEEN(1,5)),2)</f>
        <v>Trecho Pietro da Rosa</v>
      </c>
      <c r="J189" s="28"/>
      <c r="K189" s="20">
        <v>15</v>
      </c>
      <c r="L189" s="20" t="s">
        <v>1259</v>
      </c>
      <c r="M189" s="17" t="str" cm="1">
        <f t="array" aca="1" ref="M189" ca="1">INDEX(estados_cidades_bairros!$B$2:$E$2701,RANDBETWEEN(1,COUNTA(estados_cidades_bairros!$E$2:$E$2701)),1)</f>
        <v>Sergipe</v>
      </c>
      <c r="N189" s="17" t="str">
        <f ca="1">VLOOKUP(M189,estados_cidades_bairros!$B$2:$E$2701,2,0)</f>
        <v>SE</v>
      </c>
      <c r="O189" s="17" t="str" cm="1">
        <f t="array" aca="1" ref="O189" ca="1">INDEX(estados_cidades_bairros!$C$2:$E$2701,SUM(MATCH(N189,estados_cidades_bairros!$C:$C,0)+RANDBETWEEN(1,100)),2)</f>
        <v>da Conceição da Serra</v>
      </c>
      <c r="P189" s="17" t="str" cm="1">
        <f t="array" aca="1" ref="P189" ca="1">INDEX(estados_cidades_bairros!$D$2:$E$2701,SUM(MATCH(O189,estados_cidades_bairros!$D$2:$D$2701,0)+RANDBETWEEN(1,5)),2)</f>
        <v>Conjunto Isabel da Rosa</v>
      </c>
      <c r="Q189" s="38" t="s">
        <v>47</v>
      </c>
      <c r="R189" s="20">
        <v>5</v>
      </c>
      <c r="S189" s="6">
        <v>188</v>
      </c>
      <c r="T189" s="6">
        <v>188</v>
      </c>
      <c r="U189" s="6">
        <v>15</v>
      </c>
      <c r="V189">
        <v>11</v>
      </c>
      <c r="W189" s="3" t="str">
        <f>VLOOKUP(V189,produtos!$A$2:$E$49,2,0)</f>
        <v>Câmera GoPro Hero 11</v>
      </c>
      <c r="X189" s="12">
        <f>VLOOKUP(V189,produtos!$A$2:$E$49,4,0)</f>
        <v>1722</v>
      </c>
      <c r="Y189">
        <v>2</v>
      </c>
      <c r="Z189" s="12">
        <f t="shared" si="2"/>
        <v>3444</v>
      </c>
      <c r="AA189" s="7">
        <v>45666</v>
      </c>
      <c r="AB189" s="6" t="s">
        <v>64</v>
      </c>
      <c r="AC189" s="6">
        <v>188</v>
      </c>
      <c r="AD189">
        <v>5950</v>
      </c>
      <c r="AE189" s="3" t="str">
        <f>VLOOKUP(AD189,'Formas de pagamentos'!$A$2:$B$7,2,0)</f>
        <v>Cartão Débito</v>
      </c>
      <c r="AF189" s="6" t="s">
        <v>48</v>
      </c>
      <c r="AG189" s="6" t="s">
        <v>50</v>
      </c>
      <c r="AH189" s="6">
        <v>1880</v>
      </c>
      <c r="AI189" s="6">
        <v>1880</v>
      </c>
      <c r="AJ189" s="6" t="s">
        <v>211</v>
      </c>
      <c r="AK189" s="8" t="s">
        <v>118</v>
      </c>
    </row>
    <row r="190" spans="1:37" x14ac:dyDescent="0.25">
      <c r="A190" s="16">
        <v>189</v>
      </c>
      <c r="B190" s="17" t="s">
        <v>1260</v>
      </c>
      <c r="C190" s="17" t="s">
        <v>254</v>
      </c>
      <c r="D190" s="17" t="s">
        <v>1261</v>
      </c>
      <c r="E190" s="18" t="s">
        <v>1262</v>
      </c>
      <c r="F190" s="17" t="str" cm="1">
        <f t="array" aca="1" ref="F190" ca="1">INDEX(estados_cidades_bairros!$B$2:$E$2701,RANDBETWEEN(1,COUNTA(estados_cidades_bairros!$E$2:$E$2701)),1)</f>
        <v>Minas Gerais</v>
      </c>
      <c r="G190" s="17" t="str">
        <f ca="1">VLOOKUP(F190,estados_cidades_bairros!$B$2:$E$2701,2,0)</f>
        <v>MG</v>
      </c>
      <c r="H190" s="17" t="str" cm="1">
        <f t="array" aca="1" ref="H190" ca="1">INDEX(estados_cidades_bairros!$C$2:$E$2701,SUM(MATCH(G190,estados_cidades_bairros!$C:$C,0)+RANDBETWEEN(1,100)),2)</f>
        <v>Sales</v>
      </c>
      <c r="I190" s="17" t="str" cm="1">
        <f t="array" aca="1" ref="I190" ca="1">INDEX(estados_cidades_bairros!$D$2:$E$2701,SUM(MATCH(H190,estados_cidades_bairros!$D$2:$D$2701,0)+RANDBETWEEN(1,5)),2)</f>
        <v>Viela de Aragão</v>
      </c>
      <c r="J190" s="28"/>
      <c r="K190" s="17">
        <v>18</v>
      </c>
      <c r="L190" s="17" t="s">
        <v>1263</v>
      </c>
      <c r="M190" s="17" t="str" cm="1">
        <f t="array" aca="1" ref="M190" ca="1">INDEX(estados_cidades_bairros!$B$2:$E$2701,RANDBETWEEN(1,COUNTA(estados_cidades_bairros!$E$2:$E$2701)),1)</f>
        <v>Tocantins</v>
      </c>
      <c r="N190" s="17" t="str">
        <f ca="1">VLOOKUP(M190,estados_cidades_bairros!$B$2:$E$2701,2,0)</f>
        <v>TO</v>
      </c>
      <c r="O190" s="17" t="str" cm="1">
        <f t="array" aca="1" ref="O190" ca="1">INDEX(estados_cidades_bairros!$C$2:$E$2701,SUM(MATCH(N190,estados_cidades_bairros!$C:$C,0)+RANDBETWEEN(1,100)),2)</f>
        <v>da Mata</v>
      </c>
      <c r="P190" s="17" t="str" cm="1">
        <f t="array" aca="1" ref="P190" ca="1">INDEX(estados_cidades_bairros!$D$2:$E$2701,SUM(MATCH(O190,estados_cidades_bairros!$D$2:$D$2701,0)+RANDBETWEEN(1,5)),2)</f>
        <v>Vale Farias</v>
      </c>
      <c r="Q190" s="26" t="s">
        <v>47</v>
      </c>
      <c r="R190" s="17">
        <v>4</v>
      </c>
      <c r="S190" s="3">
        <v>189</v>
      </c>
      <c r="T190" s="3">
        <v>189</v>
      </c>
      <c r="U190" s="3">
        <v>18</v>
      </c>
      <c r="V190">
        <v>24</v>
      </c>
      <c r="W190" s="3" t="str">
        <f>VLOOKUP(V190,produtos!$A$2:$E$49,2,0)</f>
        <v>Aspirador de Pó Electrolux Vertical</v>
      </c>
      <c r="X190" s="12">
        <f>VLOOKUP(V190,produtos!$A$2:$E$49,4,0)</f>
        <v>2640</v>
      </c>
      <c r="Y190">
        <v>5</v>
      </c>
      <c r="Z190" s="12">
        <f t="shared" si="2"/>
        <v>13200</v>
      </c>
      <c r="AA190" s="4">
        <v>45675</v>
      </c>
      <c r="AB190" s="3" t="s">
        <v>48</v>
      </c>
      <c r="AC190" s="3">
        <v>189</v>
      </c>
      <c r="AD190">
        <v>5950</v>
      </c>
      <c r="AE190" s="3" t="str">
        <f>VLOOKUP(AD190,'Formas de pagamentos'!$A$2:$B$7,2,0)</f>
        <v>Cartão Débito</v>
      </c>
      <c r="AF190" s="3" t="s">
        <v>89</v>
      </c>
      <c r="AG190" s="3" t="s">
        <v>50</v>
      </c>
      <c r="AH190" s="3"/>
      <c r="AI190" s="3"/>
      <c r="AJ190" s="3"/>
      <c r="AK190" s="5"/>
    </row>
    <row r="191" spans="1:37" x14ac:dyDescent="0.25">
      <c r="A191" s="19">
        <v>190</v>
      </c>
      <c r="B191" s="20" t="s">
        <v>999</v>
      </c>
      <c r="C191" s="20" t="s">
        <v>84</v>
      </c>
      <c r="D191" s="20" t="s">
        <v>1265</v>
      </c>
      <c r="E191" s="21" t="s">
        <v>1266</v>
      </c>
      <c r="F191" s="17" t="str" cm="1">
        <f t="array" aca="1" ref="F191" ca="1">INDEX(estados_cidades_bairros!$B$2:$E$2701,RANDBETWEEN(1,COUNTA(estados_cidades_bairros!$E$2:$E$2701)),1)</f>
        <v>São Paulo</v>
      </c>
      <c r="G191" s="17" t="str">
        <f ca="1">VLOOKUP(F191,estados_cidades_bairros!$B$2:$E$2701,2,0)</f>
        <v>SP</v>
      </c>
      <c r="H191" s="17" t="str" cm="1">
        <f t="array" aca="1" ref="H191" ca="1">INDEX(estados_cidades_bairros!$C$2:$E$2701,SUM(MATCH(G191,estados_cidades_bairros!$C:$C,0)+RANDBETWEEN(1,100)),2)</f>
        <v>Almeida</v>
      </c>
      <c r="I191" s="17" t="str" cm="1">
        <f t="array" aca="1" ref="I191" ca="1">INDEX(estados_cidades_bairros!$D$2:$E$2701,SUM(MATCH(H191,estados_cidades_bairros!$D$2:$D$2701,0)+RANDBETWEEN(1,5)),2)</f>
        <v>Loteamento Melo</v>
      </c>
      <c r="J191" s="28"/>
      <c r="K191" s="20">
        <v>39</v>
      </c>
      <c r="L191" s="20" t="s">
        <v>1269</v>
      </c>
      <c r="M191" s="17" t="str" cm="1">
        <f t="array" aca="1" ref="M191" ca="1">INDEX(estados_cidades_bairros!$B$2:$E$2701,RANDBETWEEN(1,COUNTA(estados_cidades_bairros!$E$2:$E$2701)),1)</f>
        <v>Rio de Janeiro</v>
      </c>
      <c r="N191" s="17" t="str">
        <f ca="1">VLOOKUP(M191,estados_cidades_bairros!$B$2:$E$2701,2,0)</f>
        <v>RJ</v>
      </c>
      <c r="O191" s="17" t="str" cm="1">
        <f t="array" aca="1" ref="O191" ca="1">INDEX(estados_cidades_bairros!$C$2:$E$2701,SUM(MATCH(N191,estados_cidades_bairros!$C:$C,0)+RANDBETWEEN(1,100)),2)</f>
        <v>Duarte do Sul</v>
      </c>
      <c r="P191" s="17" t="str" cm="1">
        <f t="array" aca="1" ref="P191" ca="1">INDEX(estados_cidades_bairros!$D$2:$E$2701,SUM(MATCH(O191,estados_cidades_bairros!$D$2:$D$2701,0)+RANDBETWEEN(1,5)),2)</f>
        <v>Largo de Cardoso</v>
      </c>
      <c r="Q191" s="38" t="s">
        <v>41</v>
      </c>
      <c r="R191" s="20">
        <v>2</v>
      </c>
      <c r="S191" s="6">
        <v>190</v>
      </c>
      <c r="T191" s="6">
        <v>190</v>
      </c>
      <c r="U191" s="6">
        <v>39</v>
      </c>
      <c r="V191">
        <v>19</v>
      </c>
      <c r="W191" s="3" t="str">
        <f>VLOOKUP(V191,produtos!$A$2:$E$49,2,0)</f>
        <v>Fogão 5 Bocas Electrolux</v>
      </c>
      <c r="X191" s="12">
        <f>VLOOKUP(V191,produtos!$A$2:$E$49,4,0)</f>
        <v>870</v>
      </c>
      <c r="Y191">
        <v>4</v>
      </c>
      <c r="Z191" s="12">
        <f t="shared" si="2"/>
        <v>3480</v>
      </c>
      <c r="AA191" s="7">
        <v>45686</v>
      </c>
      <c r="AB191" s="6" t="s">
        <v>64</v>
      </c>
      <c r="AC191" s="6">
        <v>190</v>
      </c>
      <c r="AD191">
        <v>2471</v>
      </c>
      <c r="AE191" s="3" t="str">
        <f>VLOOKUP(AD191,'Formas de pagamentos'!$A$2:$B$7,2,0)</f>
        <v>Boleto</v>
      </c>
      <c r="AF191" s="6" t="s">
        <v>116</v>
      </c>
      <c r="AG191" s="6" t="s">
        <v>50</v>
      </c>
      <c r="AH191" s="6">
        <v>1900</v>
      </c>
      <c r="AI191" s="6">
        <v>1900</v>
      </c>
      <c r="AJ191" s="6" t="s">
        <v>117</v>
      </c>
      <c r="AK191" s="8" t="s">
        <v>118</v>
      </c>
    </row>
    <row r="192" spans="1:37" x14ac:dyDescent="0.25">
      <c r="A192" s="16">
        <v>191</v>
      </c>
      <c r="B192" s="17" t="s">
        <v>584</v>
      </c>
      <c r="C192" s="17" t="s">
        <v>52</v>
      </c>
      <c r="D192" s="17" t="s">
        <v>1272</v>
      </c>
      <c r="E192" s="18" t="s">
        <v>1273</v>
      </c>
      <c r="F192" s="17" t="str" cm="1">
        <f t="array" aca="1" ref="F192" ca="1">INDEX(estados_cidades_bairros!$B$2:$E$2701,RANDBETWEEN(1,COUNTA(estados_cidades_bairros!$E$2:$E$2701)),1)</f>
        <v>Rio Grande do Sul</v>
      </c>
      <c r="G192" s="17" t="str">
        <f ca="1">VLOOKUP(F192,estados_cidades_bairros!$B$2:$E$2701,2,0)</f>
        <v>RS</v>
      </c>
      <c r="H192" s="17" t="str" cm="1">
        <f t="array" aca="1" ref="H192" ca="1">INDEX(estados_cidades_bairros!$C$2:$E$2701,SUM(MATCH(G192,estados_cidades_bairros!$C:$C,0)+RANDBETWEEN(1,100)),2)</f>
        <v>Ribeiro dos Dourados</v>
      </c>
      <c r="I192" s="17" t="str" cm="1">
        <f t="array" aca="1" ref="I192" ca="1">INDEX(estados_cidades_bairros!$D$2:$E$2701,SUM(MATCH(H192,estados_cidades_bairros!$D$2:$D$2701,0)+RANDBETWEEN(1,5)),2)</f>
        <v>Praia de Nunes</v>
      </c>
      <c r="J192" s="28"/>
      <c r="K192" s="17">
        <v>44</v>
      </c>
      <c r="L192" s="17" t="s">
        <v>1275</v>
      </c>
      <c r="M192" s="17" t="str" cm="1">
        <f t="array" aca="1" ref="M192" ca="1">INDEX(estados_cidades_bairros!$B$2:$E$2701,RANDBETWEEN(1,COUNTA(estados_cidades_bairros!$E$2:$E$2701)),1)</f>
        <v>Pará</v>
      </c>
      <c r="N192" s="17" t="str">
        <f ca="1">VLOOKUP(M192,estados_cidades_bairros!$B$2:$E$2701,2,0)</f>
        <v>PA</v>
      </c>
      <c r="O192" s="17" t="str" cm="1">
        <f t="array" aca="1" ref="O192" ca="1">INDEX(estados_cidades_bairros!$C$2:$E$2701,SUM(MATCH(N192,estados_cidades_bairros!$C:$C,0)+RANDBETWEEN(1,100)),2)</f>
        <v>Ferreira do Norte</v>
      </c>
      <c r="P192" s="17" t="str" cm="1">
        <f t="array" aca="1" ref="P192" ca="1">INDEX(estados_cidades_bairros!$D$2:$E$2701,SUM(MATCH(O192,estados_cidades_bairros!$D$2:$D$2701,0)+RANDBETWEEN(1,5)),2)</f>
        <v>Aeroporto de Gomes</v>
      </c>
      <c r="Q192" s="26" t="s">
        <v>78</v>
      </c>
      <c r="R192" s="17">
        <v>5</v>
      </c>
      <c r="S192" s="3">
        <v>191</v>
      </c>
      <c r="T192" s="3">
        <v>191</v>
      </c>
      <c r="U192" s="3">
        <v>44</v>
      </c>
      <c r="V192">
        <v>5</v>
      </c>
      <c r="W192" s="3" t="str">
        <f>VLOOKUP(V192,produtos!$A$2:$E$49,2,0)</f>
        <v>Smartwatch Apple Watch Series 8</v>
      </c>
      <c r="X192" s="12">
        <f>VLOOKUP(V192,produtos!$A$2:$E$49,4,0)</f>
        <v>3223</v>
      </c>
      <c r="Y192">
        <v>4</v>
      </c>
      <c r="Z192" s="12">
        <f t="shared" si="2"/>
        <v>12892</v>
      </c>
      <c r="AA192" s="4">
        <v>45727</v>
      </c>
      <c r="AB192" s="3" t="s">
        <v>115</v>
      </c>
      <c r="AC192" s="3">
        <v>191</v>
      </c>
      <c r="AD192">
        <v>2471</v>
      </c>
      <c r="AE192" s="3" t="str">
        <f>VLOOKUP(AD192,'Formas de pagamentos'!$A$2:$B$7,2,0)</f>
        <v>Boleto</v>
      </c>
      <c r="AF192" s="3" t="s">
        <v>116</v>
      </c>
      <c r="AG192" s="3" t="s">
        <v>50</v>
      </c>
      <c r="AH192" s="3"/>
      <c r="AI192" s="3"/>
      <c r="AJ192" s="3"/>
      <c r="AK192" s="5"/>
    </row>
    <row r="193" spans="1:37" x14ac:dyDescent="0.25">
      <c r="A193" s="19">
        <v>192</v>
      </c>
      <c r="B193" s="20" t="s">
        <v>1276</v>
      </c>
      <c r="C193" s="20" t="s">
        <v>481</v>
      </c>
      <c r="D193" s="20" t="s">
        <v>1277</v>
      </c>
      <c r="E193" s="21">
        <v>2183428836</v>
      </c>
      <c r="F193" s="17" t="str" cm="1">
        <f t="array" aca="1" ref="F193" ca="1">INDEX(estados_cidades_bairros!$B$2:$E$2701,RANDBETWEEN(1,COUNTA(estados_cidades_bairros!$E$2:$E$2701)),1)</f>
        <v>Mato Grosso</v>
      </c>
      <c r="G193" s="17" t="str">
        <f ca="1">VLOOKUP(F193,estados_cidades_bairros!$B$2:$E$2701,2,0)</f>
        <v>MT</v>
      </c>
      <c r="H193" s="17" t="str" cm="1">
        <f t="array" aca="1" ref="H193" ca="1">INDEX(estados_cidades_bairros!$C$2:$E$2701,SUM(MATCH(G193,estados_cidades_bairros!$C:$C,0)+RANDBETWEEN(1,100)),2)</f>
        <v>Peixoto Verde</v>
      </c>
      <c r="I193" s="17" t="str" cm="1">
        <f t="array" aca="1" ref="I193" ca="1">INDEX(estados_cidades_bairros!$D$2:$E$2701,SUM(MATCH(H193,estados_cidades_bairros!$D$2:$D$2701,0)+RANDBETWEEN(1,5)),2)</f>
        <v>Viaduto Vitor Monteiro</v>
      </c>
      <c r="J193" s="28"/>
      <c r="K193" s="20">
        <v>18</v>
      </c>
      <c r="L193" s="20" t="s">
        <v>1278</v>
      </c>
      <c r="M193" s="17" t="str" cm="1">
        <f t="array" aca="1" ref="M193" ca="1">INDEX(estados_cidades_bairros!$B$2:$E$2701,RANDBETWEEN(1,COUNTA(estados_cidades_bairros!$E$2:$E$2701)),1)</f>
        <v>Acre</v>
      </c>
      <c r="N193" s="17" t="str">
        <f ca="1">VLOOKUP(M193,estados_cidades_bairros!$B$2:$E$2701,2,0)</f>
        <v>AC</v>
      </c>
      <c r="O193" s="17" t="str" cm="1">
        <f t="array" aca="1" ref="O193" ca="1">INDEX(estados_cidades_bairros!$C$2:$E$2701,SUM(MATCH(N193,estados_cidades_bairros!$C:$C,0)+RANDBETWEEN(1,100)),2)</f>
        <v>da Mota</v>
      </c>
      <c r="P193" s="17" t="str" cm="1">
        <f t="array" aca="1" ref="P193" ca="1">INDEX(estados_cidades_bairros!$D$2:$E$2701,SUM(MATCH(O193,estados_cidades_bairros!$D$2:$D$2701,0)+RANDBETWEEN(1,5)),2)</f>
        <v>Via Araújo</v>
      </c>
      <c r="Q193" s="38" t="s">
        <v>47</v>
      </c>
      <c r="R193" s="20">
        <v>1</v>
      </c>
      <c r="S193" s="6">
        <v>192</v>
      </c>
      <c r="T193" s="6">
        <v>192</v>
      </c>
      <c r="U193" s="6">
        <v>18</v>
      </c>
      <c r="V193">
        <v>10</v>
      </c>
      <c r="W193" s="3" t="str">
        <f>VLOOKUP(V193,produtos!$A$2:$E$49,2,0)</f>
        <v>TV Samsung 50'' 4K QLED</v>
      </c>
      <c r="X193" s="12">
        <f>VLOOKUP(V193,produtos!$A$2:$E$49,4,0)</f>
        <v>497</v>
      </c>
      <c r="Y193">
        <v>2</v>
      </c>
      <c r="Z193" s="12">
        <f t="shared" si="2"/>
        <v>994</v>
      </c>
      <c r="AA193" s="7">
        <v>45698</v>
      </c>
      <c r="AB193" s="6" t="s">
        <v>64</v>
      </c>
      <c r="AC193" s="6">
        <v>192</v>
      </c>
      <c r="AD193">
        <v>7072</v>
      </c>
      <c r="AE193" s="3" t="str">
        <f>VLOOKUP(AD193,'Formas de pagamentos'!$A$2:$B$7,2,0)</f>
        <v>Dinheiro</v>
      </c>
      <c r="AF193" s="6" t="s">
        <v>116</v>
      </c>
      <c r="AG193" s="6" t="s">
        <v>247</v>
      </c>
      <c r="AH193" s="6"/>
      <c r="AI193" s="6"/>
      <c r="AJ193" s="6"/>
      <c r="AK193" s="8"/>
    </row>
    <row r="194" spans="1:37" x14ac:dyDescent="0.25">
      <c r="A194" s="16">
        <v>193</v>
      </c>
      <c r="B194" s="17" t="s">
        <v>1281</v>
      </c>
      <c r="C194" s="17" t="s">
        <v>289</v>
      </c>
      <c r="D194" s="17" t="s">
        <v>1282</v>
      </c>
      <c r="E194" s="18" t="s">
        <v>1283</v>
      </c>
      <c r="F194" s="17" t="str" cm="1">
        <f t="array" aca="1" ref="F194" ca="1">INDEX(estados_cidades_bairros!$B$2:$E$2701,RANDBETWEEN(1,COUNTA(estados_cidades_bairros!$E$2:$E$2701)),1)</f>
        <v>Pernambuco</v>
      </c>
      <c r="G194" s="17" t="str">
        <f ca="1">VLOOKUP(F194,estados_cidades_bairros!$B$2:$E$2701,2,0)</f>
        <v>PE</v>
      </c>
      <c r="H194" s="17" t="str" cm="1">
        <f t="array" aca="1" ref="H194" ca="1">INDEX(estados_cidades_bairros!$C$2:$E$2701,SUM(MATCH(G194,estados_cidades_bairros!$C:$C,0)+RANDBETWEEN(1,100)),2)</f>
        <v>Castro do Oeste</v>
      </c>
      <c r="I194" s="17" t="str" cm="1">
        <f t="array" aca="1" ref="I194" ca="1">INDEX(estados_cidades_bairros!$D$2:$E$2701,SUM(MATCH(H194,estados_cidades_bairros!$D$2:$D$2701,0)+RANDBETWEEN(1,5)),2)</f>
        <v>Alameda de Monteiro</v>
      </c>
      <c r="J194" s="28"/>
      <c r="K194" s="17">
        <v>17</v>
      </c>
      <c r="L194" s="17" t="s">
        <v>1285</v>
      </c>
      <c r="M194" s="17" t="str" cm="1">
        <f t="array" aca="1" ref="M194" ca="1">INDEX(estados_cidades_bairros!$B$2:$E$2701,RANDBETWEEN(1,COUNTA(estados_cidades_bairros!$E$2:$E$2701)),1)</f>
        <v>São Paulo</v>
      </c>
      <c r="N194" s="17" t="str">
        <f ca="1">VLOOKUP(M194,estados_cidades_bairros!$B$2:$E$2701,2,0)</f>
        <v>SP</v>
      </c>
      <c r="O194" s="17" t="str" cm="1">
        <f t="array" aca="1" ref="O194" ca="1">INDEX(estados_cidades_bairros!$C$2:$E$2701,SUM(MATCH(N194,estados_cidades_bairros!$C:$C,0)+RANDBETWEEN(1,100)),2)</f>
        <v>Caldeira do Norte</v>
      </c>
      <c r="P194" s="17" t="str" cm="1">
        <f t="array" aca="1" ref="P194" ca="1">INDEX(estados_cidades_bairros!$D$2:$E$2701,SUM(MATCH(O194,estados_cidades_bairros!$D$2:$D$2701,0)+RANDBETWEEN(1,5)),2)</f>
        <v>Distrito Leonardo Costela</v>
      </c>
      <c r="Q194" s="26" t="s">
        <v>47</v>
      </c>
      <c r="R194" s="17">
        <v>2</v>
      </c>
      <c r="S194" s="3">
        <v>193</v>
      </c>
      <c r="T194" s="3">
        <v>193</v>
      </c>
      <c r="U194" s="3">
        <v>17</v>
      </c>
      <c r="V194">
        <v>21</v>
      </c>
      <c r="W194" s="3" t="str">
        <f>VLOOKUP(V194,produtos!$A$2:$E$49,2,0)</f>
        <v>Micro-ondas Panasonic 32L</v>
      </c>
      <c r="X194" s="12">
        <f>VLOOKUP(V194,produtos!$A$2:$E$49,4,0)</f>
        <v>895</v>
      </c>
      <c r="Y194">
        <v>1</v>
      </c>
      <c r="Z194" s="12">
        <f t="shared" si="2"/>
        <v>895</v>
      </c>
      <c r="AA194" s="4">
        <v>45670</v>
      </c>
      <c r="AB194" s="3" t="s">
        <v>64</v>
      </c>
      <c r="AC194" s="3">
        <v>193</v>
      </c>
      <c r="AD194">
        <v>2951</v>
      </c>
      <c r="AE194" s="3" t="str">
        <f>VLOOKUP(AD194,'Formas de pagamentos'!$A$2:$B$7,2,0)</f>
        <v>Pix</v>
      </c>
      <c r="AF194" s="3" t="s">
        <v>116</v>
      </c>
      <c r="AG194" s="3" t="s">
        <v>50</v>
      </c>
      <c r="AH194" s="3">
        <v>1930</v>
      </c>
      <c r="AI194" s="3">
        <v>1930</v>
      </c>
      <c r="AJ194" s="3" t="s">
        <v>211</v>
      </c>
      <c r="AK194" s="5" t="s">
        <v>132</v>
      </c>
    </row>
    <row r="195" spans="1:37" x14ac:dyDescent="0.25">
      <c r="A195" s="19">
        <v>194</v>
      </c>
      <c r="B195" s="20" t="s">
        <v>1046</v>
      </c>
      <c r="C195" s="20" t="s">
        <v>39</v>
      </c>
      <c r="D195" s="20" t="s">
        <v>1287</v>
      </c>
      <c r="E195" s="21" t="s">
        <v>1288</v>
      </c>
      <c r="F195" s="17" t="str" cm="1">
        <f t="array" aca="1" ref="F195" ca="1">INDEX(estados_cidades_bairros!$B$2:$E$2701,RANDBETWEEN(1,COUNTA(estados_cidades_bairros!$E$2:$E$2701)),1)</f>
        <v>Minas Gerais</v>
      </c>
      <c r="G195" s="17" t="str">
        <f ca="1">VLOOKUP(F195,estados_cidades_bairros!$B$2:$E$2701,2,0)</f>
        <v>MG</v>
      </c>
      <c r="H195" s="17" t="str" cm="1">
        <f t="array" aca="1" ref="H195" ca="1">INDEX(estados_cidades_bairros!$C$2:$E$2701,SUM(MATCH(G195,estados_cidades_bairros!$C:$C,0)+RANDBETWEEN(1,100)),2)</f>
        <v>Melo de da Mata</v>
      </c>
      <c r="I195" s="17" t="str" cm="1">
        <f t="array" aca="1" ref="I195" ca="1">INDEX(estados_cidades_bairros!$D$2:$E$2701,SUM(MATCH(H195,estados_cidades_bairros!$D$2:$D$2701,0)+RANDBETWEEN(1,5)),2)</f>
        <v>Aeroporto de da Cruz</v>
      </c>
      <c r="J195" s="28"/>
      <c r="K195" s="20">
        <v>39</v>
      </c>
      <c r="L195" s="20" t="s">
        <v>1290</v>
      </c>
      <c r="M195" s="17" t="str" cm="1">
        <f t="array" aca="1" ref="M195" ca="1">INDEX(estados_cidades_bairros!$B$2:$E$2701,RANDBETWEEN(1,COUNTA(estados_cidades_bairros!$E$2:$E$2701)),1)</f>
        <v>Amapá</v>
      </c>
      <c r="N195" s="17" t="str">
        <f ca="1">VLOOKUP(M195,estados_cidades_bairros!$B$2:$E$2701,2,0)</f>
        <v>AP</v>
      </c>
      <c r="O195" s="17" t="str" cm="1">
        <f t="array" aca="1" ref="O195" ca="1">INDEX(estados_cidades_bairros!$C$2:$E$2701,SUM(MATCH(N195,estados_cidades_bairros!$C:$C,0)+RANDBETWEEN(1,100)),2)</f>
        <v>Cardoso da Mata</v>
      </c>
      <c r="P195" s="17" t="str" cm="1">
        <f t="array" aca="1" ref="P195" ca="1">INDEX(estados_cidades_bairros!$D$2:$E$2701,SUM(MATCH(O195,estados_cidades_bairros!$D$2:$D$2701,0)+RANDBETWEEN(1,5)),2)</f>
        <v>Viela Brenda Pinto</v>
      </c>
      <c r="Q195" s="38" t="s">
        <v>78</v>
      </c>
      <c r="R195" s="20">
        <v>5</v>
      </c>
      <c r="S195" s="6">
        <v>194</v>
      </c>
      <c r="T195" s="6">
        <v>194</v>
      </c>
      <c r="U195" s="6">
        <v>39</v>
      </c>
      <c r="V195">
        <v>14</v>
      </c>
      <c r="W195" s="3" t="str">
        <f>VLOOKUP(V195,produtos!$A$2:$E$49,2,0)</f>
        <v>Drone DJI Mini 3 Pro</v>
      </c>
      <c r="X195" s="12">
        <f>VLOOKUP(V195,produtos!$A$2:$E$49,4,0)</f>
        <v>3949</v>
      </c>
      <c r="Y195">
        <v>2</v>
      </c>
      <c r="Z195" s="12">
        <f t="shared" ref="Z195:Z258" si="3">X195*Y195</f>
        <v>7898</v>
      </c>
      <c r="AA195" s="7">
        <v>45701</v>
      </c>
      <c r="AB195" s="6" t="s">
        <v>48</v>
      </c>
      <c r="AC195" s="6">
        <v>194</v>
      </c>
      <c r="AD195">
        <v>6056</v>
      </c>
      <c r="AE195" s="3" t="str">
        <f>VLOOKUP(AD195,'Formas de pagamentos'!$A$2:$B$7,2,0)</f>
        <v>Cheque</v>
      </c>
      <c r="AF195" s="6" t="s">
        <v>116</v>
      </c>
      <c r="AG195" s="6" t="s">
        <v>50</v>
      </c>
      <c r="AH195" s="6">
        <v>1940</v>
      </c>
      <c r="AI195" s="6">
        <v>1940</v>
      </c>
      <c r="AJ195" s="6" t="s">
        <v>117</v>
      </c>
      <c r="AK195" s="8" t="s">
        <v>132</v>
      </c>
    </row>
    <row r="196" spans="1:37" x14ac:dyDescent="0.25">
      <c r="A196" s="16">
        <v>195</v>
      </c>
      <c r="B196" s="17" t="s">
        <v>362</v>
      </c>
      <c r="C196" s="17" t="s">
        <v>144</v>
      </c>
      <c r="D196" s="17" t="s">
        <v>1291</v>
      </c>
      <c r="E196" s="18">
        <v>9000419932</v>
      </c>
      <c r="F196" s="17" t="str" cm="1">
        <f t="array" aca="1" ref="F196" ca="1">INDEX(estados_cidades_bairros!$B$2:$E$2701,RANDBETWEEN(1,COUNTA(estados_cidades_bairros!$E$2:$E$2701)),1)</f>
        <v>São Paulo</v>
      </c>
      <c r="G196" s="17" t="str">
        <f ca="1">VLOOKUP(F196,estados_cidades_bairros!$B$2:$E$2701,2,0)</f>
        <v>SP</v>
      </c>
      <c r="H196" s="17" t="str" cm="1">
        <f t="array" aca="1" ref="H196" ca="1">INDEX(estados_cidades_bairros!$C$2:$E$2701,SUM(MATCH(G196,estados_cidades_bairros!$C:$C,0)+RANDBETWEEN(1,100)),2)</f>
        <v>da Mota</v>
      </c>
      <c r="I196" s="17" t="str" cm="1">
        <f t="array" aca="1" ref="I196" ca="1">INDEX(estados_cidades_bairros!$D$2:$E$2701,SUM(MATCH(H196,estados_cidades_bairros!$D$2:$D$2701,0)+RANDBETWEEN(1,5)),2)</f>
        <v>Quadra de Jesus</v>
      </c>
      <c r="J196" s="28"/>
      <c r="K196" s="17">
        <v>43</v>
      </c>
      <c r="L196" s="17" t="s">
        <v>1292</v>
      </c>
      <c r="M196" s="17" t="str" cm="1">
        <f t="array" aca="1" ref="M196" ca="1">INDEX(estados_cidades_bairros!$B$2:$E$2701,RANDBETWEEN(1,COUNTA(estados_cidades_bairros!$E$2:$E$2701)),1)</f>
        <v>Ceará</v>
      </c>
      <c r="N196" s="17" t="str">
        <f ca="1">VLOOKUP(M196,estados_cidades_bairros!$B$2:$E$2701,2,0)</f>
        <v>CE</v>
      </c>
      <c r="O196" s="17" t="str" cm="1">
        <f t="array" aca="1" ref="O196" ca="1">INDEX(estados_cidades_bairros!$C$2:$E$2701,SUM(MATCH(N196,estados_cidades_bairros!$C:$C,0)+RANDBETWEEN(1,100)),2)</f>
        <v>Fogaça Grande</v>
      </c>
      <c r="P196" s="17" t="str" cm="1">
        <f t="array" aca="1" ref="P196" ca="1">INDEX(estados_cidades_bairros!$D$2:$E$2701,SUM(MATCH(O196,estados_cidades_bairros!$D$2:$D$2701,0)+RANDBETWEEN(1,5)),2)</f>
        <v>Condomínio da Cunha</v>
      </c>
      <c r="Q196" s="26" t="s">
        <v>47</v>
      </c>
      <c r="R196" s="17">
        <v>5</v>
      </c>
      <c r="S196" s="3">
        <v>195</v>
      </c>
      <c r="T196" s="3">
        <v>195</v>
      </c>
      <c r="U196" s="3">
        <v>43</v>
      </c>
      <c r="V196">
        <v>33</v>
      </c>
      <c r="W196" s="3" t="str">
        <f>VLOOKUP(V196,produtos!$A$2:$E$49,2,0)</f>
        <v>Escrivaninha Office</v>
      </c>
      <c r="X196" s="12">
        <f>VLOOKUP(V196,produtos!$A$2:$E$49,4,0)</f>
        <v>2201</v>
      </c>
      <c r="Y196">
        <v>3</v>
      </c>
      <c r="Z196" s="12">
        <f t="shared" si="3"/>
        <v>6603</v>
      </c>
      <c r="AA196" s="4">
        <v>45698</v>
      </c>
      <c r="AB196" s="3" t="s">
        <v>88</v>
      </c>
      <c r="AC196" s="3">
        <v>195</v>
      </c>
      <c r="AD196">
        <v>7072</v>
      </c>
      <c r="AE196" s="3" t="str">
        <f>VLOOKUP(AD196,'Formas de pagamentos'!$A$2:$B$7,2,0)</f>
        <v>Dinheiro</v>
      </c>
      <c r="AF196" s="3" t="s">
        <v>116</v>
      </c>
      <c r="AG196" s="3" t="s">
        <v>50</v>
      </c>
      <c r="AH196" s="3"/>
      <c r="AI196" s="3"/>
      <c r="AJ196" s="3"/>
      <c r="AK196" s="5"/>
    </row>
    <row r="197" spans="1:37" x14ac:dyDescent="0.25">
      <c r="A197" s="19">
        <v>196</v>
      </c>
      <c r="B197" s="20" t="s">
        <v>1246</v>
      </c>
      <c r="C197" s="20" t="s">
        <v>766</v>
      </c>
      <c r="D197" s="20" t="s">
        <v>1293</v>
      </c>
      <c r="E197" s="21" t="s">
        <v>1294</v>
      </c>
      <c r="F197" s="17" t="str" cm="1">
        <f t="array" aca="1" ref="F197" ca="1">INDEX(estados_cidades_bairros!$B$2:$E$2701,RANDBETWEEN(1,COUNTA(estados_cidades_bairros!$E$2:$E$2701)),1)</f>
        <v>Rio Grande do Sul</v>
      </c>
      <c r="G197" s="17" t="str">
        <f ca="1">VLOOKUP(F197,estados_cidades_bairros!$B$2:$E$2701,2,0)</f>
        <v>RS</v>
      </c>
      <c r="H197" s="17" t="str" cm="1">
        <f t="array" aca="1" ref="H197" ca="1">INDEX(estados_cidades_bairros!$C$2:$E$2701,SUM(MATCH(G197,estados_cidades_bairros!$C:$C,0)+RANDBETWEEN(1,100)),2)</f>
        <v>Silva do Oeste</v>
      </c>
      <c r="I197" s="17" t="str" cm="1">
        <f t="array" aca="1" ref="I197" ca="1">INDEX(estados_cidades_bairros!$D$2:$E$2701,SUM(MATCH(H197,estados_cidades_bairros!$D$2:$D$2701,0)+RANDBETWEEN(1,5)),2)</f>
        <v>Aeroporto Rafaela Duarte</v>
      </c>
      <c r="J197" s="28"/>
      <c r="K197" s="20">
        <v>33</v>
      </c>
      <c r="L197" s="20" t="s">
        <v>1295</v>
      </c>
      <c r="M197" s="17" t="str" cm="1">
        <f t="array" aca="1" ref="M197" ca="1">INDEX(estados_cidades_bairros!$B$2:$E$2701,RANDBETWEEN(1,COUNTA(estados_cidades_bairros!$E$2:$E$2701)),1)</f>
        <v>Espírito Santo</v>
      </c>
      <c r="N197" s="17" t="str">
        <f ca="1">VLOOKUP(M197,estados_cidades_bairros!$B$2:$E$2701,2,0)</f>
        <v>ES</v>
      </c>
      <c r="O197" s="17" t="str" cm="1">
        <f t="array" aca="1" ref="O197" ca="1">INDEX(estados_cidades_bairros!$C$2:$E$2701,SUM(MATCH(N197,estados_cidades_bairros!$C:$C,0)+RANDBETWEEN(1,100)),2)</f>
        <v>Lopes das Pedras</v>
      </c>
      <c r="P197" s="17" t="str" cm="1">
        <f t="array" aca="1" ref="P197" ca="1">INDEX(estados_cidades_bairros!$D$2:$E$2701,SUM(MATCH(O197,estados_cidades_bairros!$D$2:$D$2701,0)+RANDBETWEEN(1,5)),2)</f>
        <v>Favela de Sales</v>
      </c>
      <c r="Q197" s="38" t="s">
        <v>41</v>
      </c>
      <c r="R197" s="20">
        <v>2</v>
      </c>
      <c r="S197" s="6">
        <v>196</v>
      </c>
      <c r="T197" s="6">
        <v>196</v>
      </c>
      <c r="U197" s="6">
        <v>33</v>
      </c>
      <c r="V197">
        <v>11</v>
      </c>
      <c r="W197" s="3" t="str">
        <f>VLOOKUP(V197,produtos!$A$2:$E$49,2,0)</f>
        <v>Câmera GoPro Hero 11</v>
      </c>
      <c r="X197" s="12">
        <f>VLOOKUP(V197,produtos!$A$2:$E$49,4,0)</f>
        <v>1722</v>
      </c>
      <c r="Y197">
        <v>1</v>
      </c>
      <c r="Z197" s="12">
        <f t="shared" si="3"/>
        <v>1722</v>
      </c>
      <c r="AA197" s="7">
        <v>45694</v>
      </c>
      <c r="AB197" s="6" t="s">
        <v>48</v>
      </c>
      <c r="AC197" s="6">
        <v>196</v>
      </c>
      <c r="AD197">
        <v>2471</v>
      </c>
      <c r="AE197" s="3" t="str">
        <f>VLOOKUP(AD197,'Formas de pagamentos'!$A$2:$B$7,2,0)</f>
        <v>Boleto</v>
      </c>
      <c r="AF197" s="6" t="s">
        <v>48</v>
      </c>
      <c r="AG197" s="6" t="s">
        <v>50</v>
      </c>
      <c r="AH197" s="6"/>
      <c r="AI197" s="6"/>
      <c r="AJ197" s="6"/>
      <c r="AK197" s="8"/>
    </row>
    <row r="198" spans="1:37" x14ac:dyDescent="0.25">
      <c r="A198" s="16">
        <v>197</v>
      </c>
      <c r="B198" s="17" t="s">
        <v>281</v>
      </c>
      <c r="C198" s="17" t="s">
        <v>260</v>
      </c>
      <c r="D198" s="17" t="s">
        <v>1296</v>
      </c>
      <c r="E198" s="18" t="s">
        <v>1297</v>
      </c>
      <c r="F198" s="17" t="str" cm="1">
        <f t="array" aca="1" ref="F198" ca="1">INDEX(estados_cidades_bairros!$B$2:$E$2701,RANDBETWEEN(1,COUNTA(estados_cidades_bairros!$E$2:$E$2701)),1)</f>
        <v>Sergipe</v>
      </c>
      <c r="G198" s="17" t="str">
        <f ca="1">VLOOKUP(F198,estados_cidades_bairros!$B$2:$E$2701,2,0)</f>
        <v>SE</v>
      </c>
      <c r="H198" s="17" t="str" cm="1">
        <f t="array" aca="1" ref="H198" ca="1">INDEX(estados_cidades_bairros!$C$2:$E$2701,SUM(MATCH(G198,estados_cidades_bairros!$C:$C,0)+RANDBETWEEN(1,100)),2)</f>
        <v>Moreira da Prata</v>
      </c>
      <c r="I198" s="17" t="str" cm="1">
        <f t="array" aca="1" ref="I198" ca="1">INDEX(estados_cidades_bairros!$D$2:$E$2701,SUM(MATCH(H198,estados_cidades_bairros!$D$2:$D$2701,0)+RANDBETWEEN(1,5)),2)</f>
        <v>Colônia de Novaes</v>
      </c>
      <c r="J198" s="28"/>
      <c r="K198" s="17">
        <v>11</v>
      </c>
      <c r="L198" s="17" t="s">
        <v>1299</v>
      </c>
      <c r="M198" s="17" t="str" cm="1">
        <f t="array" aca="1" ref="M198" ca="1">INDEX(estados_cidades_bairros!$B$2:$E$2701,RANDBETWEEN(1,COUNTA(estados_cidades_bairros!$E$2:$E$2701)),1)</f>
        <v>Acre</v>
      </c>
      <c r="N198" s="17" t="str">
        <f ca="1">VLOOKUP(M198,estados_cidades_bairros!$B$2:$E$2701,2,0)</f>
        <v>AC</v>
      </c>
      <c r="O198" s="17" t="str" cm="1">
        <f t="array" aca="1" ref="O198" ca="1">INDEX(estados_cidades_bairros!$C$2:$E$2701,SUM(MATCH(N198,estados_cidades_bairros!$C:$C,0)+RANDBETWEEN(1,100)),2)</f>
        <v>das Neves de Porto</v>
      </c>
      <c r="P198" s="17" t="str" cm="1">
        <f t="array" aca="1" ref="P198" ca="1">INDEX(estados_cidades_bairros!$D$2:$E$2701,SUM(MATCH(O198,estados_cidades_bairros!$D$2:$D$2701,0)+RANDBETWEEN(1,5)),2)</f>
        <v>Largo Giovanna Monteiro</v>
      </c>
      <c r="Q198" s="26" t="s">
        <v>78</v>
      </c>
      <c r="R198" s="17">
        <v>4</v>
      </c>
      <c r="S198" s="3">
        <v>197</v>
      </c>
      <c r="T198" s="3">
        <v>197</v>
      </c>
      <c r="U198" s="3">
        <v>11</v>
      </c>
      <c r="V198">
        <v>29</v>
      </c>
      <c r="W198" s="3" t="str">
        <f>VLOOKUP(V198,produtos!$A$2:$E$49,2,0)</f>
        <v>Mesa de Jantar com 6 Cadeiras</v>
      </c>
      <c r="X198" s="12">
        <f>VLOOKUP(V198,produtos!$A$2:$E$49,4,0)</f>
        <v>2590</v>
      </c>
      <c r="Y198">
        <v>1</v>
      </c>
      <c r="Z198" s="12">
        <f t="shared" si="3"/>
        <v>2590</v>
      </c>
      <c r="AA198" s="4">
        <v>45677</v>
      </c>
      <c r="AB198" s="3" t="s">
        <v>64</v>
      </c>
      <c r="AC198" s="3">
        <v>197</v>
      </c>
      <c r="AD198">
        <v>5950</v>
      </c>
      <c r="AE198" s="3" t="str">
        <f>VLOOKUP(AD198,'Formas de pagamentos'!$A$2:$B$7,2,0)</f>
        <v>Cartão Débito</v>
      </c>
      <c r="AF198" s="3" t="s">
        <v>48</v>
      </c>
      <c r="AG198" s="3" t="s">
        <v>50</v>
      </c>
      <c r="AH198" s="3"/>
      <c r="AI198" s="3"/>
      <c r="AJ198" s="3"/>
      <c r="AK198" s="5"/>
    </row>
    <row r="199" spans="1:37" x14ac:dyDescent="0.25">
      <c r="A199" s="19">
        <v>198</v>
      </c>
      <c r="B199" s="20" t="s">
        <v>662</v>
      </c>
      <c r="C199" s="20" t="s">
        <v>667</v>
      </c>
      <c r="D199" s="20" t="s">
        <v>1300</v>
      </c>
      <c r="E199" s="21" t="s">
        <v>1301</v>
      </c>
      <c r="F199" s="17" t="str" cm="1">
        <f t="array" aca="1" ref="F199" ca="1">INDEX(estados_cidades_bairros!$B$2:$E$2701,RANDBETWEEN(1,COUNTA(estados_cidades_bairros!$E$2:$E$2701)),1)</f>
        <v>Maranhão</v>
      </c>
      <c r="G199" s="17" t="str">
        <f ca="1">VLOOKUP(F199,estados_cidades_bairros!$B$2:$E$2701,2,0)</f>
        <v>MA</v>
      </c>
      <c r="H199" s="17" t="str" cm="1">
        <f t="array" aca="1" ref="H199" ca="1">INDEX(estados_cidades_bairros!$C$2:$E$2701,SUM(MATCH(G199,estados_cidades_bairros!$C:$C,0)+RANDBETWEEN(1,100)),2)</f>
        <v>Nogueira Alegre</v>
      </c>
      <c r="I199" s="17" t="str" cm="1">
        <f t="array" aca="1" ref="I199" ca="1">INDEX(estados_cidades_bairros!$D$2:$E$2701,SUM(MATCH(H199,estados_cidades_bairros!$D$2:$D$2701,0)+RANDBETWEEN(1,5)),2)</f>
        <v>Fazenda Isadora Fernandes</v>
      </c>
      <c r="J199" s="28"/>
      <c r="K199" s="20">
        <v>36</v>
      </c>
      <c r="L199" s="20" t="s">
        <v>1302</v>
      </c>
      <c r="M199" s="17" t="str" cm="1">
        <f t="array" aca="1" ref="M199" ca="1">INDEX(estados_cidades_bairros!$B$2:$E$2701,RANDBETWEEN(1,COUNTA(estados_cidades_bairros!$E$2:$E$2701)),1)</f>
        <v>Tocantins</v>
      </c>
      <c r="N199" s="17" t="str">
        <f ca="1">VLOOKUP(M199,estados_cidades_bairros!$B$2:$E$2701,2,0)</f>
        <v>TO</v>
      </c>
      <c r="O199" s="17" t="str" cm="1">
        <f t="array" aca="1" ref="O199" ca="1">INDEX(estados_cidades_bairros!$C$2:$E$2701,SUM(MATCH(N199,estados_cidades_bairros!$C:$C,0)+RANDBETWEEN(1,100)),2)</f>
        <v>da Conceição Paulista</v>
      </c>
      <c r="P199" s="17" t="str" cm="1">
        <f t="array" aca="1" ref="P199" ca="1">INDEX(estados_cidades_bairros!$D$2:$E$2701,SUM(MATCH(O199,estados_cidades_bairros!$D$2:$D$2701,0)+RANDBETWEEN(1,5)),2)</f>
        <v>Residencial Rodrigues</v>
      </c>
      <c r="Q199" s="38" t="s">
        <v>78</v>
      </c>
      <c r="R199" s="20">
        <v>3</v>
      </c>
      <c r="S199" s="6">
        <v>198</v>
      </c>
      <c r="T199" s="6">
        <v>198</v>
      </c>
      <c r="U199" s="6">
        <v>36</v>
      </c>
      <c r="V199">
        <v>27</v>
      </c>
      <c r="W199" s="3" t="str">
        <f>VLOOKUP(V199,produtos!$A$2:$E$49,2,0)</f>
        <v>Ar-condicionado Inverter Samsung 12000 BTUs</v>
      </c>
      <c r="X199" s="12">
        <f>VLOOKUP(V199,produtos!$A$2:$E$49,4,0)</f>
        <v>1313</v>
      </c>
      <c r="Y199">
        <v>1</v>
      </c>
      <c r="Z199" s="12">
        <f t="shared" si="3"/>
        <v>1313</v>
      </c>
      <c r="AA199" s="7">
        <v>45692</v>
      </c>
      <c r="AB199" s="6" t="s">
        <v>64</v>
      </c>
      <c r="AC199" s="6">
        <v>198</v>
      </c>
      <c r="AD199">
        <v>2471</v>
      </c>
      <c r="AE199" s="3" t="str">
        <f>VLOOKUP(AD199,'Formas de pagamentos'!$A$2:$B$7,2,0)</f>
        <v>Boleto</v>
      </c>
      <c r="AF199" s="6" t="s">
        <v>48</v>
      </c>
      <c r="AG199" s="6" t="s">
        <v>50</v>
      </c>
      <c r="AH199" s="6"/>
      <c r="AI199" s="6"/>
      <c r="AJ199" s="6"/>
      <c r="AK199" s="8"/>
    </row>
    <row r="200" spans="1:37" x14ac:dyDescent="0.25">
      <c r="A200" s="16">
        <v>199</v>
      </c>
      <c r="B200" s="17" t="s">
        <v>1304</v>
      </c>
      <c r="C200" s="17" t="s">
        <v>443</v>
      </c>
      <c r="D200" s="17" t="s">
        <v>1305</v>
      </c>
      <c r="E200" s="18">
        <v>5186924096</v>
      </c>
      <c r="F200" s="17" t="str" cm="1">
        <f t="array" aca="1" ref="F200" ca="1">INDEX(estados_cidades_bairros!$B$2:$E$2701,RANDBETWEEN(1,COUNTA(estados_cidades_bairros!$E$2:$E$2701)),1)</f>
        <v>Paraná</v>
      </c>
      <c r="G200" s="17" t="str">
        <f ca="1">VLOOKUP(F200,estados_cidades_bairros!$B$2:$E$2701,2,0)</f>
        <v>PR</v>
      </c>
      <c r="H200" s="17" t="str" cm="1">
        <f t="array" aca="1" ref="H200" ca="1">INDEX(estados_cidades_bairros!$C$2:$E$2701,SUM(MATCH(G200,estados_cidades_bairros!$C:$C,0)+RANDBETWEEN(1,100)),2)</f>
        <v>Cunha</v>
      </c>
      <c r="I200" s="17" t="str" cm="1">
        <f t="array" aca="1" ref="I200" ca="1">INDEX(estados_cidades_bairros!$D$2:$E$2701,SUM(MATCH(H200,estados_cidades_bairros!$D$2:$D$2701,0)+RANDBETWEEN(1,5)),2)</f>
        <v>Condomínio João Gabriel Peixoto</v>
      </c>
      <c r="J200" s="28"/>
      <c r="K200" s="17">
        <v>9</v>
      </c>
      <c r="L200" s="17" t="s">
        <v>1307</v>
      </c>
      <c r="M200" s="17" t="str" cm="1">
        <f t="array" aca="1" ref="M200" ca="1">INDEX(estados_cidades_bairros!$B$2:$E$2701,RANDBETWEEN(1,COUNTA(estados_cidades_bairros!$E$2:$E$2701)),1)</f>
        <v>Piauí</v>
      </c>
      <c r="N200" s="17" t="str">
        <f ca="1">VLOOKUP(M200,estados_cidades_bairros!$B$2:$E$2701,2,0)</f>
        <v>PI</v>
      </c>
      <c r="O200" s="17" t="str" cm="1">
        <f t="array" aca="1" ref="O200" ca="1">INDEX(estados_cidades_bairros!$C$2:$E$2701,SUM(MATCH(N200,estados_cidades_bairros!$C:$C,0)+RANDBETWEEN(1,100)),2)</f>
        <v>Melo</v>
      </c>
      <c r="P200" s="17" t="str" cm="1">
        <f t="array" aca="1" ref="P200" ca="1">INDEX(estados_cidades_bairros!$D$2:$E$2701,SUM(MATCH(O200,estados_cidades_bairros!$D$2:$D$2701,0)+RANDBETWEEN(1,5)),2)</f>
        <v>Campo Oliveira</v>
      </c>
      <c r="Q200" s="26" t="s">
        <v>78</v>
      </c>
      <c r="R200" s="17">
        <v>3</v>
      </c>
      <c r="S200" s="3">
        <v>199</v>
      </c>
      <c r="T200" s="3">
        <v>199</v>
      </c>
      <c r="U200" s="3">
        <v>9</v>
      </c>
      <c r="V200">
        <v>20</v>
      </c>
      <c r="W200" s="3" t="str">
        <f>VLOOKUP(V200,produtos!$A$2:$E$49,2,0)</f>
        <v>Micro-ondas Philco 30L</v>
      </c>
      <c r="X200" s="12">
        <f>VLOOKUP(V200,produtos!$A$2:$E$49,4,0)</f>
        <v>2747</v>
      </c>
      <c r="Y200">
        <v>5</v>
      </c>
      <c r="Z200" s="12">
        <f t="shared" si="3"/>
        <v>13735</v>
      </c>
      <c r="AA200" s="4">
        <v>45717</v>
      </c>
      <c r="AB200" s="3" t="s">
        <v>48</v>
      </c>
      <c r="AC200" s="3">
        <v>199</v>
      </c>
      <c r="AD200">
        <v>1969</v>
      </c>
      <c r="AE200" s="3" t="str">
        <f>VLOOKUP(AD200,'Formas de pagamentos'!$A$2:$B$7,2,0)</f>
        <v>Cartão Crédito</v>
      </c>
      <c r="AF200" s="3" t="s">
        <v>48</v>
      </c>
      <c r="AG200" s="3" t="s">
        <v>50</v>
      </c>
      <c r="AH200" s="3">
        <v>1990</v>
      </c>
      <c r="AI200" s="3">
        <v>1990</v>
      </c>
      <c r="AJ200" s="3" t="s">
        <v>211</v>
      </c>
      <c r="AK200" s="5" t="s">
        <v>118</v>
      </c>
    </row>
    <row r="201" spans="1:37" x14ac:dyDescent="0.25">
      <c r="A201" s="19">
        <v>200</v>
      </c>
      <c r="B201" s="20" t="s">
        <v>1309</v>
      </c>
      <c r="C201" s="20" t="s">
        <v>675</v>
      </c>
      <c r="D201" s="20" t="s">
        <v>1310</v>
      </c>
      <c r="E201" s="21">
        <v>4131368130</v>
      </c>
      <c r="F201" s="17" t="str" cm="1">
        <f t="array" aca="1" ref="F201" ca="1">INDEX(estados_cidades_bairros!$B$2:$E$2701,RANDBETWEEN(1,COUNTA(estados_cidades_bairros!$E$2:$E$2701)),1)</f>
        <v>Rio Grande do Norte</v>
      </c>
      <c r="G201" s="17" t="str">
        <f ca="1">VLOOKUP(F201,estados_cidades_bairros!$B$2:$E$2701,2,0)</f>
        <v>RN</v>
      </c>
      <c r="H201" s="17" t="str" cm="1">
        <f t="array" aca="1" ref="H201" ca="1">INDEX(estados_cidades_bairros!$C$2:$E$2701,SUM(MATCH(G201,estados_cidades_bairros!$C:$C,0)+RANDBETWEEN(1,100)),2)</f>
        <v>Viana de Rocha</v>
      </c>
      <c r="I201" s="17" t="str" cm="1">
        <f t="array" aca="1" ref="I201" ca="1">INDEX(estados_cidades_bairros!$D$2:$E$2701,SUM(MATCH(H201,estados_cidades_bairros!$D$2:$D$2701,0)+RANDBETWEEN(1,5)),2)</f>
        <v>Campo Miguel Alves</v>
      </c>
      <c r="J201" s="28"/>
      <c r="K201" s="20">
        <v>5</v>
      </c>
      <c r="L201" s="20" t="s">
        <v>1312</v>
      </c>
      <c r="M201" s="17" t="str" cm="1">
        <f t="array" aca="1" ref="M201" ca="1">INDEX(estados_cidades_bairros!$B$2:$E$2701,RANDBETWEEN(1,COUNTA(estados_cidades_bairros!$E$2:$E$2701)),1)</f>
        <v>Ceará</v>
      </c>
      <c r="N201" s="17" t="str">
        <f ca="1">VLOOKUP(M201,estados_cidades_bairros!$B$2:$E$2701,2,0)</f>
        <v>CE</v>
      </c>
      <c r="O201" s="17" t="str" cm="1">
        <f t="array" aca="1" ref="O201" ca="1">INDEX(estados_cidades_bairros!$C$2:$E$2701,SUM(MATCH(N201,estados_cidades_bairros!$C:$C,0)+RANDBETWEEN(1,100)),2)</f>
        <v>Alves Alegre</v>
      </c>
      <c r="P201" s="17" t="str" cm="1">
        <f t="array" aca="1" ref="P201" ca="1">INDEX(estados_cidades_bairros!$D$2:$E$2701,SUM(MATCH(O201,estados_cidades_bairros!$D$2:$D$2701,0)+RANDBETWEEN(1,5)),2)</f>
        <v>Loteamento Luiz Otávio Melo</v>
      </c>
      <c r="Q201" s="38" t="s">
        <v>41</v>
      </c>
      <c r="R201" s="20">
        <v>5</v>
      </c>
      <c r="S201" s="6">
        <v>200</v>
      </c>
      <c r="T201" s="6">
        <v>200</v>
      </c>
      <c r="U201" s="6">
        <v>5</v>
      </c>
      <c r="V201">
        <v>5</v>
      </c>
      <c r="W201" s="3" t="str">
        <f>VLOOKUP(V201,produtos!$A$2:$E$49,2,0)</f>
        <v>Smartwatch Apple Watch Series 8</v>
      </c>
      <c r="X201" s="12">
        <f>VLOOKUP(V201,produtos!$A$2:$E$49,4,0)</f>
        <v>3223</v>
      </c>
      <c r="Y201">
        <v>2</v>
      </c>
      <c r="Z201" s="12">
        <f t="shared" si="3"/>
        <v>6446</v>
      </c>
      <c r="AA201" s="7">
        <v>45677</v>
      </c>
      <c r="AB201" s="6" t="s">
        <v>48</v>
      </c>
      <c r="AC201" s="6">
        <v>200</v>
      </c>
      <c r="AD201">
        <v>6056</v>
      </c>
      <c r="AE201" s="3" t="str">
        <f>VLOOKUP(AD201,'Formas de pagamentos'!$A$2:$B$7,2,0)</f>
        <v>Cheque</v>
      </c>
      <c r="AF201" s="6" t="s">
        <v>89</v>
      </c>
      <c r="AG201" s="6" t="s">
        <v>50</v>
      </c>
      <c r="AH201" s="6"/>
      <c r="AI201" s="6"/>
      <c r="AJ201" s="6"/>
      <c r="AK201" s="8"/>
    </row>
    <row r="202" spans="1:37" x14ac:dyDescent="0.25">
      <c r="A202" s="16">
        <v>201</v>
      </c>
      <c r="B202" s="17" t="s">
        <v>1314</v>
      </c>
      <c r="C202" s="17" t="s">
        <v>95</v>
      </c>
      <c r="D202" s="17" t="s">
        <v>1315</v>
      </c>
      <c r="E202" s="18" t="s">
        <v>1316</v>
      </c>
      <c r="F202" s="17" t="str" cm="1">
        <f t="array" aca="1" ref="F202" ca="1">INDEX(estados_cidades_bairros!$B$2:$E$2701,RANDBETWEEN(1,COUNTA(estados_cidades_bairros!$E$2:$E$2701)),1)</f>
        <v>Rondônia</v>
      </c>
      <c r="G202" s="17" t="str">
        <f ca="1">VLOOKUP(F202,estados_cidades_bairros!$B$2:$E$2701,2,0)</f>
        <v>RO</v>
      </c>
      <c r="H202" s="17" t="str" cm="1">
        <f t="array" aca="1" ref="H202" ca="1">INDEX(estados_cidades_bairros!$C$2:$E$2701,SUM(MATCH(G202,estados_cidades_bairros!$C:$C,0)+RANDBETWEEN(1,100)),2)</f>
        <v>Carvalho de Minas</v>
      </c>
      <c r="I202" s="17" t="str" cm="1">
        <f t="array" aca="1" ref="I202" ca="1">INDEX(estados_cidades_bairros!$D$2:$E$2701,SUM(MATCH(H202,estados_cidades_bairros!$D$2:$D$2701,0)+RANDBETWEEN(1,5)),2)</f>
        <v>Trevo Evelyn Carvalho</v>
      </c>
      <c r="J202" s="28"/>
      <c r="K202" s="17">
        <v>16</v>
      </c>
      <c r="L202" s="17" t="s">
        <v>1317</v>
      </c>
      <c r="M202" s="17" t="str" cm="1">
        <f t="array" aca="1" ref="M202" ca="1">INDEX(estados_cidades_bairros!$B$2:$E$2701,RANDBETWEEN(1,COUNTA(estados_cidades_bairros!$E$2:$E$2701)),1)</f>
        <v>Rondônia</v>
      </c>
      <c r="N202" s="17" t="str">
        <f ca="1">VLOOKUP(M202,estados_cidades_bairros!$B$2:$E$2701,2,0)</f>
        <v>RO</v>
      </c>
      <c r="O202" s="17" t="str" cm="1">
        <f t="array" aca="1" ref="O202" ca="1">INDEX(estados_cidades_bairros!$C$2:$E$2701,SUM(MATCH(N202,estados_cidades_bairros!$C:$C,0)+RANDBETWEEN(1,100)),2)</f>
        <v>Lima de da Cruz</v>
      </c>
      <c r="P202" s="17" t="str" cm="1">
        <f t="array" aca="1" ref="P202" ca="1">INDEX(estados_cidades_bairros!$D$2:$E$2701,SUM(MATCH(O202,estados_cidades_bairros!$D$2:$D$2701,0)+RANDBETWEEN(1,5)),2)</f>
        <v>Área de Martins</v>
      </c>
      <c r="Q202" s="26" t="s">
        <v>47</v>
      </c>
      <c r="R202" s="17">
        <v>1</v>
      </c>
      <c r="S202" s="3">
        <v>201</v>
      </c>
      <c r="T202" s="3">
        <v>201</v>
      </c>
      <c r="U202" s="3">
        <v>16</v>
      </c>
      <c r="V202">
        <v>10</v>
      </c>
      <c r="W202" s="3" t="str">
        <f>VLOOKUP(V202,produtos!$A$2:$E$49,2,0)</f>
        <v>TV Samsung 50'' 4K QLED</v>
      </c>
      <c r="X202" s="12">
        <f>VLOOKUP(V202,produtos!$A$2:$E$49,4,0)</f>
        <v>497</v>
      </c>
      <c r="Y202">
        <v>5</v>
      </c>
      <c r="Z202" s="12">
        <f t="shared" si="3"/>
        <v>2485</v>
      </c>
      <c r="AA202" s="4">
        <v>45695</v>
      </c>
      <c r="AB202" s="3" t="s">
        <v>64</v>
      </c>
      <c r="AC202" s="3">
        <v>201</v>
      </c>
      <c r="AD202">
        <v>7072</v>
      </c>
      <c r="AE202" s="3" t="str">
        <f>VLOOKUP(AD202,'Formas de pagamentos'!$A$2:$B$7,2,0)</f>
        <v>Dinheiro</v>
      </c>
      <c r="AF202" s="3" t="s">
        <v>116</v>
      </c>
      <c r="AG202" s="3" t="s">
        <v>50</v>
      </c>
      <c r="AH202" s="3"/>
      <c r="AI202" s="3"/>
      <c r="AJ202" s="3"/>
      <c r="AK202" s="5"/>
    </row>
    <row r="203" spans="1:37" x14ac:dyDescent="0.25">
      <c r="A203" s="19">
        <v>202</v>
      </c>
      <c r="B203" s="20" t="s">
        <v>1320</v>
      </c>
      <c r="C203" s="20" t="s">
        <v>1321</v>
      </c>
      <c r="D203" s="20" t="s">
        <v>1322</v>
      </c>
      <c r="E203" s="21">
        <v>2148637715</v>
      </c>
      <c r="F203" s="17" t="str" cm="1">
        <f t="array" aca="1" ref="F203" ca="1">INDEX(estados_cidades_bairros!$B$2:$E$2701,RANDBETWEEN(1,COUNTA(estados_cidades_bairros!$E$2:$E$2701)),1)</f>
        <v>Paraná</v>
      </c>
      <c r="G203" s="17" t="str">
        <f ca="1">VLOOKUP(F203,estados_cidades_bairros!$B$2:$E$2701,2,0)</f>
        <v>PR</v>
      </c>
      <c r="H203" s="17" t="str" cm="1">
        <f t="array" aca="1" ref="H203" ca="1">INDEX(estados_cidades_bairros!$C$2:$E$2701,SUM(MATCH(G203,estados_cidades_bairros!$C:$C,0)+RANDBETWEEN(1,100)),2)</f>
        <v>Cardoso da Praia</v>
      </c>
      <c r="I203" s="17" t="str" cm="1">
        <f t="array" aca="1" ref="I203" ca="1">INDEX(estados_cidades_bairros!$D$2:$E$2701,SUM(MATCH(H203,estados_cidades_bairros!$D$2:$D$2701,0)+RANDBETWEEN(1,5)),2)</f>
        <v>Praça Lopes</v>
      </c>
      <c r="J203" s="28"/>
      <c r="K203" s="20">
        <v>22</v>
      </c>
      <c r="L203" s="20" t="s">
        <v>1324</v>
      </c>
      <c r="M203" s="17" t="str" cm="1">
        <f t="array" aca="1" ref="M203" ca="1">INDEX(estados_cidades_bairros!$B$2:$E$2701,RANDBETWEEN(1,COUNTA(estados_cidades_bairros!$E$2:$E$2701)),1)</f>
        <v>Amapá</v>
      </c>
      <c r="N203" s="17" t="str">
        <f ca="1">VLOOKUP(M203,estados_cidades_bairros!$B$2:$E$2701,2,0)</f>
        <v>AP</v>
      </c>
      <c r="O203" s="17" t="str" cm="1">
        <f t="array" aca="1" ref="O203" ca="1">INDEX(estados_cidades_bairros!$C$2:$E$2701,SUM(MATCH(N203,estados_cidades_bairros!$C:$C,0)+RANDBETWEEN(1,100)),2)</f>
        <v>Fernandes de Castro</v>
      </c>
      <c r="P203" s="17" t="str" cm="1">
        <f t="array" aca="1" ref="P203" ca="1">INDEX(estados_cidades_bairros!$D$2:$E$2701,SUM(MATCH(O203,estados_cidades_bairros!$D$2:$D$2701,0)+RANDBETWEEN(1,5)),2)</f>
        <v>Praia da Costa</v>
      </c>
      <c r="Q203" s="38" t="s">
        <v>41</v>
      </c>
      <c r="R203" s="20">
        <v>4</v>
      </c>
      <c r="S203" s="6">
        <v>202</v>
      </c>
      <c r="T203" s="6">
        <v>202</v>
      </c>
      <c r="U203" s="6">
        <v>22</v>
      </c>
      <c r="V203">
        <v>30</v>
      </c>
      <c r="W203" s="3" t="str">
        <f>VLOOKUP(V203,produtos!$A$2:$E$49,2,0)</f>
        <v>Guarda-roupa Casal 6 Portas</v>
      </c>
      <c r="X203" s="12">
        <f>VLOOKUP(V203,produtos!$A$2:$E$49,4,0)</f>
        <v>3900</v>
      </c>
      <c r="Y203">
        <v>5</v>
      </c>
      <c r="Z203" s="12">
        <f t="shared" si="3"/>
        <v>19500</v>
      </c>
      <c r="AA203" s="7">
        <v>45720</v>
      </c>
      <c r="AB203" s="6" t="s">
        <v>64</v>
      </c>
      <c r="AC203" s="6">
        <v>202</v>
      </c>
      <c r="AD203">
        <v>6056</v>
      </c>
      <c r="AE203" s="3" t="str">
        <f>VLOOKUP(AD203,'Formas de pagamentos'!$A$2:$B$7,2,0)</f>
        <v>Cheque</v>
      </c>
      <c r="AF203" s="6" t="s">
        <v>116</v>
      </c>
      <c r="AG203" s="6" t="s">
        <v>50</v>
      </c>
      <c r="AH203" s="6"/>
      <c r="AI203" s="6"/>
      <c r="AJ203" s="6"/>
      <c r="AK203" s="8"/>
    </row>
    <row r="204" spans="1:37" x14ac:dyDescent="0.25">
      <c r="A204" s="16">
        <v>203</v>
      </c>
      <c r="B204" s="17" t="s">
        <v>336</v>
      </c>
      <c r="C204" s="17" t="s">
        <v>485</v>
      </c>
      <c r="D204" s="17" t="s">
        <v>1327</v>
      </c>
      <c r="E204" s="18" t="s">
        <v>1328</v>
      </c>
      <c r="F204" s="17" t="str" cm="1">
        <f t="array" aca="1" ref="F204" ca="1">INDEX(estados_cidades_bairros!$B$2:$E$2701,RANDBETWEEN(1,COUNTA(estados_cidades_bairros!$E$2:$E$2701)),1)</f>
        <v>Pará</v>
      </c>
      <c r="G204" s="17" t="str">
        <f ca="1">VLOOKUP(F204,estados_cidades_bairros!$B$2:$E$2701,2,0)</f>
        <v>PA</v>
      </c>
      <c r="H204" s="17" t="str" cm="1">
        <f t="array" aca="1" ref="H204" ca="1">INDEX(estados_cidades_bairros!$C$2:$E$2701,SUM(MATCH(G204,estados_cidades_bairros!$C:$C,0)+RANDBETWEEN(1,100)),2)</f>
        <v>Cavalcanti</v>
      </c>
      <c r="I204" s="17" t="str" cm="1">
        <f t="array" aca="1" ref="I204" ca="1">INDEX(estados_cidades_bairros!$D$2:$E$2701,SUM(MATCH(H204,estados_cidades_bairros!$D$2:$D$2701,0)+RANDBETWEEN(1,5)),2)</f>
        <v>Colônia de da Rocha</v>
      </c>
      <c r="J204" s="28"/>
      <c r="K204" s="17">
        <v>5</v>
      </c>
      <c r="L204" s="17" t="s">
        <v>1330</v>
      </c>
      <c r="M204" s="17" t="str" cm="1">
        <f t="array" aca="1" ref="M204" ca="1">INDEX(estados_cidades_bairros!$B$2:$E$2701,RANDBETWEEN(1,COUNTA(estados_cidades_bairros!$E$2:$E$2701)),1)</f>
        <v>Piauí</v>
      </c>
      <c r="N204" s="17" t="str">
        <f ca="1">VLOOKUP(M204,estados_cidades_bairros!$B$2:$E$2701,2,0)</f>
        <v>PI</v>
      </c>
      <c r="O204" s="17" t="str" cm="1">
        <f t="array" aca="1" ref="O204" ca="1">INDEX(estados_cidades_bairros!$C$2:$E$2701,SUM(MATCH(N204,estados_cidades_bairros!$C:$C,0)+RANDBETWEEN(1,100)),2)</f>
        <v>Santos da Serra</v>
      </c>
      <c r="P204" s="17" t="str" cm="1">
        <f t="array" aca="1" ref="P204" ca="1">INDEX(estados_cidades_bairros!$D$2:$E$2701,SUM(MATCH(O204,estados_cidades_bairros!$D$2:$D$2701,0)+RANDBETWEEN(1,5)),2)</f>
        <v>Residencial da Luz</v>
      </c>
      <c r="Q204" s="26" t="s">
        <v>41</v>
      </c>
      <c r="R204" s="17">
        <v>3</v>
      </c>
      <c r="S204" s="3">
        <v>203</v>
      </c>
      <c r="T204" s="3">
        <v>203</v>
      </c>
      <c r="U204" s="3">
        <v>5</v>
      </c>
      <c r="V204">
        <v>24</v>
      </c>
      <c r="W204" s="3" t="str">
        <f>VLOOKUP(V204,produtos!$A$2:$E$49,2,0)</f>
        <v>Aspirador de Pó Electrolux Vertical</v>
      </c>
      <c r="X204" s="12">
        <f>VLOOKUP(V204,produtos!$A$2:$E$49,4,0)</f>
        <v>2640</v>
      </c>
      <c r="Y204">
        <v>4</v>
      </c>
      <c r="Z204" s="12">
        <f t="shared" si="3"/>
        <v>10560</v>
      </c>
      <c r="AA204" s="4">
        <v>45673</v>
      </c>
      <c r="AB204" s="3" t="s">
        <v>115</v>
      </c>
      <c r="AC204" s="3">
        <v>203</v>
      </c>
      <c r="AD204">
        <v>5950</v>
      </c>
      <c r="AE204" s="3" t="str">
        <f>VLOOKUP(AD204,'Formas de pagamentos'!$A$2:$B$7,2,0)</f>
        <v>Cartão Débito</v>
      </c>
      <c r="AF204" s="3" t="s">
        <v>48</v>
      </c>
      <c r="AG204" s="3" t="s">
        <v>50</v>
      </c>
      <c r="AH204" s="3"/>
      <c r="AI204" s="3"/>
      <c r="AJ204" s="3"/>
      <c r="AK204" s="5"/>
    </row>
    <row r="205" spans="1:37" x14ac:dyDescent="0.25">
      <c r="A205" s="19">
        <v>204</v>
      </c>
      <c r="B205" s="20" t="s">
        <v>686</v>
      </c>
      <c r="C205" s="20" t="s">
        <v>113</v>
      </c>
      <c r="D205" s="20" t="s">
        <v>1332</v>
      </c>
      <c r="E205" s="21" t="s">
        <v>1333</v>
      </c>
      <c r="F205" s="17" t="str" cm="1">
        <f t="array" aca="1" ref="F205" ca="1">INDEX(estados_cidades_bairros!$B$2:$E$2701,RANDBETWEEN(1,COUNTA(estados_cidades_bairros!$E$2:$E$2701)),1)</f>
        <v>Roraima</v>
      </c>
      <c r="G205" s="17" t="str">
        <f ca="1">VLOOKUP(F205,estados_cidades_bairros!$B$2:$E$2701,2,0)</f>
        <v>RR</v>
      </c>
      <c r="H205" s="17" t="str" cm="1">
        <f t="array" aca="1" ref="H205" ca="1">INDEX(estados_cidades_bairros!$C$2:$E$2701,SUM(MATCH(G205,estados_cidades_bairros!$C:$C,0)+RANDBETWEEN(1,100)),2)</f>
        <v>Duarte</v>
      </c>
      <c r="I205" s="17" t="str" cm="1">
        <f t="array" aca="1" ref="I205" ca="1">INDEX(estados_cidades_bairros!$D$2:$E$2701,SUM(MATCH(H205,estados_cidades_bairros!$D$2:$D$2701,0)+RANDBETWEEN(1,5)),2)</f>
        <v>Trevo Santos</v>
      </c>
      <c r="J205" s="28"/>
      <c r="K205" s="20">
        <v>3</v>
      </c>
      <c r="L205" s="20" t="s">
        <v>1335</v>
      </c>
      <c r="M205" s="17" t="str" cm="1">
        <f t="array" aca="1" ref="M205" ca="1">INDEX(estados_cidades_bairros!$B$2:$E$2701,RANDBETWEEN(1,COUNTA(estados_cidades_bairros!$E$2:$E$2701)),1)</f>
        <v>Espírito Santo</v>
      </c>
      <c r="N205" s="17" t="str">
        <f ca="1">VLOOKUP(M205,estados_cidades_bairros!$B$2:$E$2701,2,0)</f>
        <v>ES</v>
      </c>
      <c r="O205" s="17" t="str" cm="1">
        <f t="array" aca="1" ref="O205" ca="1">INDEX(estados_cidades_bairros!$C$2:$E$2701,SUM(MATCH(N205,estados_cidades_bairros!$C:$C,0)+RANDBETWEEN(1,100)),2)</f>
        <v>Dias</v>
      </c>
      <c r="P205" s="17" t="str" cm="1">
        <f t="array" aca="1" ref="P205" ca="1">INDEX(estados_cidades_bairros!$D$2:$E$2701,SUM(MATCH(O205,estados_cidades_bairros!$D$2:$D$2701,0)+RANDBETWEEN(1,5)),2)</f>
        <v>Aeroporto Davi Luiz Alves</v>
      </c>
      <c r="Q205" s="38" t="s">
        <v>41</v>
      </c>
      <c r="R205" s="20">
        <v>2</v>
      </c>
      <c r="S205" s="6">
        <v>204</v>
      </c>
      <c r="T205" s="6">
        <v>204</v>
      </c>
      <c r="U205" s="6">
        <v>3</v>
      </c>
      <c r="V205">
        <v>2</v>
      </c>
      <c r="W205" s="3" t="str">
        <f>VLOOKUP(V205,produtos!$A$2:$E$49,2,0)</f>
        <v>Smartphone iPhone 14</v>
      </c>
      <c r="X205" s="12">
        <f>VLOOKUP(V205,produtos!$A$2:$E$49,4,0)</f>
        <v>4209</v>
      </c>
      <c r="Y205">
        <v>5</v>
      </c>
      <c r="Z205" s="12">
        <f t="shared" si="3"/>
        <v>21045</v>
      </c>
      <c r="AA205" s="7">
        <v>45693</v>
      </c>
      <c r="AB205" s="6" t="s">
        <v>64</v>
      </c>
      <c r="AC205" s="6">
        <v>204</v>
      </c>
      <c r="AD205">
        <v>2471</v>
      </c>
      <c r="AE205" s="3" t="str">
        <f>VLOOKUP(AD205,'Formas de pagamentos'!$A$2:$B$7,2,0)</f>
        <v>Boleto</v>
      </c>
      <c r="AF205" s="6" t="s">
        <v>89</v>
      </c>
      <c r="AG205" s="6" t="s">
        <v>50</v>
      </c>
      <c r="AH205" s="6"/>
      <c r="AI205" s="6"/>
      <c r="AJ205" s="6"/>
      <c r="AK205" s="8"/>
    </row>
    <row r="206" spans="1:37" x14ac:dyDescent="0.25">
      <c r="A206" s="16">
        <v>205</v>
      </c>
      <c r="B206" s="17" t="s">
        <v>311</v>
      </c>
      <c r="C206" s="17" t="s">
        <v>95</v>
      </c>
      <c r="D206" s="17" t="s">
        <v>1338</v>
      </c>
      <c r="E206" s="18">
        <v>8006454547</v>
      </c>
      <c r="F206" s="17" t="str" cm="1">
        <f t="array" aca="1" ref="F206" ca="1">INDEX(estados_cidades_bairros!$B$2:$E$2701,RANDBETWEEN(1,COUNTA(estados_cidades_bairros!$E$2:$E$2701)),1)</f>
        <v>Minas Gerais</v>
      </c>
      <c r="G206" s="17" t="str">
        <f ca="1">VLOOKUP(F206,estados_cidades_bairros!$B$2:$E$2701,2,0)</f>
        <v>MG</v>
      </c>
      <c r="H206" s="17" t="str" cm="1">
        <f t="array" aca="1" ref="H206" ca="1">INDEX(estados_cidades_bairros!$C$2:$E$2701,SUM(MATCH(G206,estados_cidades_bairros!$C:$C,0)+RANDBETWEEN(1,100)),2)</f>
        <v>Caldeira Verde</v>
      </c>
      <c r="I206" s="17" t="str" cm="1">
        <f t="array" aca="1" ref="I206" ca="1">INDEX(estados_cidades_bairros!$D$2:$E$2701,SUM(MATCH(H206,estados_cidades_bairros!$D$2:$D$2701,0)+RANDBETWEEN(1,5)),2)</f>
        <v>Estação de da Paz</v>
      </c>
      <c r="J206" s="28"/>
      <c r="K206" s="17">
        <v>6</v>
      </c>
      <c r="L206" s="17" t="s">
        <v>1340</v>
      </c>
      <c r="M206" s="17" t="str" cm="1">
        <f t="array" aca="1" ref="M206" ca="1">INDEX(estados_cidades_bairros!$B$2:$E$2701,RANDBETWEEN(1,COUNTA(estados_cidades_bairros!$E$2:$E$2701)),1)</f>
        <v>Amazonas</v>
      </c>
      <c r="N206" s="17" t="str">
        <f ca="1">VLOOKUP(M206,estados_cidades_bairros!$B$2:$E$2701,2,0)</f>
        <v>AM</v>
      </c>
      <c r="O206" s="17" t="str" cm="1">
        <f t="array" aca="1" ref="O206" ca="1">INDEX(estados_cidades_bairros!$C$2:$E$2701,SUM(MATCH(N206,estados_cidades_bairros!$C:$C,0)+RANDBETWEEN(1,100)),2)</f>
        <v>Melo</v>
      </c>
      <c r="P206" s="17" t="str" cm="1">
        <f t="array" aca="1" ref="P206" ca="1">INDEX(estados_cidades_bairros!$D$2:$E$2701,SUM(MATCH(O206,estados_cidades_bairros!$D$2:$D$2701,0)+RANDBETWEEN(1,5)),2)</f>
        <v>Condomínio Melo</v>
      </c>
      <c r="Q206" s="26" t="s">
        <v>41</v>
      </c>
      <c r="R206" s="17">
        <v>5</v>
      </c>
      <c r="S206" s="3">
        <v>205</v>
      </c>
      <c r="T206" s="3">
        <v>205</v>
      </c>
      <c r="U206" s="3">
        <v>6</v>
      </c>
      <c r="V206">
        <v>34</v>
      </c>
      <c r="W206" s="3" t="str">
        <f>VLOOKUP(V206,produtos!$A$2:$E$49,2,0)</f>
        <v>Cadeira Gamer ThunderX3</v>
      </c>
      <c r="X206" s="12">
        <f>VLOOKUP(V206,produtos!$A$2:$E$49,4,0)</f>
        <v>2450</v>
      </c>
      <c r="Y206">
        <v>2</v>
      </c>
      <c r="Z206" s="12">
        <f t="shared" si="3"/>
        <v>4900</v>
      </c>
      <c r="AA206" s="4">
        <v>45693</v>
      </c>
      <c r="AB206" s="3" t="s">
        <v>64</v>
      </c>
      <c r="AC206" s="3">
        <v>205</v>
      </c>
      <c r="AD206">
        <v>2951</v>
      </c>
      <c r="AE206" s="3" t="str">
        <f>VLOOKUP(AD206,'Formas de pagamentos'!$A$2:$B$7,2,0)</f>
        <v>Pix</v>
      </c>
      <c r="AF206" s="3" t="s">
        <v>89</v>
      </c>
      <c r="AG206" s="3" t="s">
        <v>50</v>
      </c>
      <c r="AH206" s="3"/>
      <c r="AI206" s="3"/>
      <c r="AJ206" s="3"/>
      <c r="AK206" s="5"/>
    </row>
    <row r="207" spans="1:37" x14ac:dyDescent="0.25">
      <c r="A207" s="19">
        <v>206</v>
      </c>
      <c r="B207" s="20" t="s">
        <v>1342</v>
      </c>
      <c r="C207" s="20" t="s">
        <v>76</v>
      </c>
      <c r="D207" s="20" t="s">
        <v>1343</v>
      </c>
      <c r="E207" s="21" t="s">
        <v>1344</v>
      </c>
      <c r="F207" s="17" t="str" cm="1">
        <f t="array" aca="1" ref="F207" ca="1">INDEX(estados_cidades_bairros!$B$2:$E$2701,RANDBETWEEN(1,COUNTA(estados_cidades_bairros!$E$2:$E$2701)),1)</f>
        <v>Goiás</v>
      </c>
      <c r="G207" s="17" t="str">
        <f ca="1">VLOOKUP(F207,estados_cidades_bairros!$B$2:$E$2701,2,0)</f>
        <v>GO</v>
      </c>
      <c r="H207" s="17" t="str" cm="1">
        <f t="array" aca="1" ref="H207" ca="1">INDEX(estados_cidades_bairros!$C$2:$E$2701,SUM(MATCH(G207,estados_cidades_bairros!$C:$C,0)+RANDBETWEEN(1,100)),2)</f>
        <v>Caldeira Alegre</v>
      </c>
      <c r="I207" s="17" t="str" cm="1">
        <f t="array" aca="1" ref="I207" ca="1">INDEX(estados_cidades_bairros!$D$2:$E$2701,SUM(MATCH(H207,estados_cidades_bairros!$D$2:$D$2701,0)+RANDBETWEEN(1,5)),2)</f>
        <v>Ladeira de Cardoso</v>
      </c>
      <c r="J207" s="28"/>
      <c r="K207" s="20">
        <v>12</v>
      </c>
      <c r="L207" s="20" t="s">
        <v>1346</v>
      </c>
      <c r="M207" s="17" t="str" cm="1">
        <f t="array" aca="1" ref="M207" ca="1">INDEX(estados_cidades_bairros!$B$2:$E$2701,RANDBETWEEN(1,COUNTA(estados_cidades_bairros!$E$2:$E$2701)),1)</f>
        <v>Paraná</v>
      </c>
      <c r="N207" s="17" t="str">
        <f ca="1">VLOOKUP(M207,estados_cidades_bairros!$B$2:$E$2701,2,0)</f>
        <v>PR</v>
      </c>
      <c r="O207" s="17" t="str" cm="1">
        <f t="array" aca="1" ref="O207" ca="1">INDEX(estados_cidades_bairros!$C$2:$E$2701,SUM(MATCH(N207,estados_cidades_bairros!$C:$C,0)+RANDBETWEEN(1,100)),2)</f>
        <v>Rezende dos Dourados</v>
      </c>
      <c r="P207" s="17" t="str" cm="1">
        <f t="array" aca="1" ref="P207" ca="1">INDEX(estados_cidades_bairros!$D$2:$E$2701,SUM(MATCH(O207,estados_cidades_bairros!$D$2:$D$2701,0)+RANDBETWEEN(1,5)),2)</f>
        <v>Esplanada Enrico Gomes</v>
      </c>
      <c r="Q207" s="38" t="s">
        <v>78</v>
      </c>
      <c r="R207" s="20">
        <v>1</v>
      </c>
      <c r="S207" s="6">
        <v>206</v>
      </c>
      <c r="T207" s="6">
        <v>206</v>
      </c>
      <c r="U207" s="6">
        <v>12</v>
      </c>
      <c r="V207">
        <v>15</v>
      </c>
      <c r="W207" s="3" t="str">
        <f>VLOOKUP(V207,produtos!$A$2:$E$49,2,0)</f>
        <v>Kindle Paperwhite 11ª Geração</v>
      </c>
      <c r="X207" s="12">
        <f>VLOOKUP(V207,produtos!$A$2:$E$49,4,0)</f>
        <v>302</v>
      </c>
      <c r="Y207">
        <v>2</v>
      </c>
      <c r="Z207" s="12">
        <f t="shared" si="3"/>
        <v>604</v>
      </c>
      <c r="AA207" s="7">
        <v>45726</v>
      </c>
      <c r="AB207" s="6" t="s">
        <v>88</v>
      </c>
      <c r="AC207" s="6">
        <v>206</v>
      </c>
      <c r="AD207">
        <v>5950</v>
      </c>
      <c r="AE207" s="3" t="str">
        <f>VLOOKUP(AD207,'Formas de pagamentos'!$A$2:$B$7,2,0)</f>
        <v>Cartão Débito</v>
      </c>
      <c r="AF207" s="6" t="s">
        <v>48</v>
      </c>
      <c r="AG207" s="6" t="s">
        <v>50</v>
      </c>
      <c r="AH207" s="6"/>
      <c r="AI207" s="6"/>
      <c r="AJ207" s="6"/>
      <c r="AK207" s="8"/>
    </row>
    <row r="208" spans="1:37" x14ac:dyDescent="0.25">
      <c r="A208" s="16">
        <v>207</v>
      </c>
      <c r="B208" s="17" t="s">
        <v>1348</v>
      </c>
      <c r="C208" s="17" t="s">
        <v>370</v>
      </c>
      <c r="D208" s="17" t="s">
        <v>1349</v>
      </c>
      <c r="E208" s="18" t="s">
        <v>1350</v>
      </c>
      <c r="F208" s="17" t="str" cm="1">
        <f t="array" aca="1" ref="F208" ca="1">INDEX(estados_cidades_bairros!$B$2:$E$2701,RANDBETWEEN(1,COUNTA(estados_cidades_bairros!$E$2:$E$2701)),1)</f>
        <v>São Paulo</v>
      </c>
      <c r="G208" s="17" t="str">
        <f ca="1">VLOOKUP(F208,estados_cidades_bairros!$B$2:$E$2701,2,0)</f>
        <v>SP</v>
      </c>
      <c r="H208" s="17" t="str" cm="1">
        <f t="array" aca="1" ref="H208" ca="1">INDEX(estados_cidades_bairros!$C$2:$E$2701,SUM(MATCH(G208,estados_cidades_bairros!$C:$C,0)+RANDBETWEEN(1,100)),2)</f>
        <v>da Paz</v>
      </c>
      <c r="I208" s="17" t="str" cm="1">
        <f t="array" aca="1" ref="I208" ca="1">INDEX(estados_cidades_bairros!$D$2:$E$2701,SUM(MATCH(H208,estados_cidades_bairros!$D$2:$D$2701,0)+RANDBETWEEN(1,5)),2)</f>
        <v>Trevo de Pinto</v>
      </c>
      <c r="J208" s="28"/>
      <c r="K208" s="17">
        <v>46</v>
      </c>
      <c r="L208" s="17" t="s">
        <v>1352</v>
      </c>
      <c r="M208" s="17" t="str" cm="1">
        <f t="array" aca="1" ref="M208" ca="1">INDEX(estados_cidades_bairros!$B$2:$E$2701,RANDBETWEEN(1,COUNTA(estados_cidades_bairros!$E$2:$E$2701)),1)</f>
        <v>Maranhão</v>
      </c>
      <c r="N208" s="17" t="str">
        <f ca="1">VLOOKUP(M208,estados_cidades_bairros!$B$2:$E$2701,2,0)</f>
        <v>MA</v>
      </c>
      <c r="O208" s="17" t="str" cm="1">
        <f t="array" aca="1" ref="O208" ca="1">INDEX(estados_cidades_bairros!$C$2:$E$2701,SUM(MATCH(N208,estados_cidades_bairros!$C:$C,0)+RANDBETWEEN(1,100)),2)</f>
        <v>da Conceição</v>
      </c>
      <c r="P208" s="17" t="str" cm="1">
        <f t="array" aca="1" ref="P208" ca="1">INDEX(estados_cidades_bairros!$D$2:$E$2701,SUM(MATCH(O208,estados_cidades_bairros!$D$2:$D$2701,0)+RANDBETWEEN(1,5)),2)</f>
        <v>Área Teixeira</v>
      </c>
      <c r="Q208" s="26" t="s">
        <v>78</v>
      </c>
      <c r="R208" s="17">
        <v>4</v>
      </c>
      <c r="S208" s="3">
        <v>207</v>
      </c>
      <c r="T208" s="3">
        <v>207</v>
      </c>
      <c r="U208" s="3">
        <v>46</v>
      </c>
      <c r="V208">
        <v>33</v>
      </c>
      <c r="W208" s="3" t="str">
        <f>VLOOKUP(V208,produtos!$A$2:$E$49,2,0)</f>
        <v>Escrivaninha Office</v>
      </c>
      <c r="X208" s="12">
        <f>VLOOKUP(V208,produtos!$A$2:$E$49,4,0)</f>
        <v>2201</v>
      </c>
      <c r="Y208">
        <v>4</v>
      </c>
      <c r="Z208" s="12">
        <f t="shared" si="3"/>
        <v>8804</v>
      </c>
      <c r="AA208" s="4">
        <v>45697</v>
      </c>
      <c r="AB208" s="3" t="s">
        <v>88</v>
      </c>
      <c r="AC208" s="3">
        <v>207</v>
      </c>
      <c r="AD208">
        <v>5950</v>
      </c>
      <c r="AE208" s="3" t="str">
        <f>VLOOKUP(AD208,'Formas de pagamentos'!$A$2:$B$7,2,0)</f>
        <v>Cartão Débito</v>
      </c>
      <c r="AF208" s="3" t="s">
        <v>48</v>
      </c>
      <c r="AG208" s="3" t="s">
        <v>50</v>
      </c>
      <c r="AH208" s="3">
        <v>2070</v>
      </c>
      <c r="AI208" s="3">
        <v>2070</v>
      </c>
      <c r="AJ208" s="3" t="s">
        <v>117</v>
      </c>
      <c r="AK208" s="5" t="s">
        <v>132</v>
      </c>
    </row>
    <row r="209" spans="1:37" x14ac:dyDescent="0.25">
      <c r="A209" s="19">
        <v>208</v>
      </c>
      <c r="B209" s="20" t="s">
        <v>231</v>
      </c>
      <c r="C209" s="20" t="s">
        <v>56</v>
      </c>
      <c r="D209" s="20" t="s">
        <v>1353</v>
      </c>
      <c r="E209" s="21">
        <v>3189154162</v>
      </c>
      <c r="F209" s="17" t="str" cm="1">
        <f t="array" aca="1" ref="F209" ca="1">INDEX(estados_cidades_bairros!$B$2:$E$2701,RANDBETWEEN(1,COUNTA(estados_cidades_bairros!$E$2:$E$2701)),1)</f>
        <v>Mato Grosso</v>
      </c>
      <c r="G209" s="17" t="str">
        <f ca="1">VLOOKUP(F209,estados_cidades_bairros!$B$2:$E$2701,2,0)</f>
        <v>MT</v>
      </c>
      <c r="H209" s="17" t="str" cm="1">
        <f t="array" aca="1" ref="H209" ca="1">INDEX(estados_cidades_bairros!$C$2:$E$2701,SUM(MATCH(G209,estados_cidades_bairros!$C:$C,0)+RANDBETWEEN(1,100)),2)</f>
        <v>da Paz</v>
      </c>
      <c r="I209" s="17" t="str" cm="1">
        <f t="array" aca="1" ref="I209" ca="1">INDEX(estados_cidades_bairros!$D$2:$E$2701,SUM(MATCH(H209,estados_cidades_bairros!$D$2:$D$2701,0)+RANDBETWEEN(1,5)),2)</f>
        <v>Trevo de Pinto</v>
      </c>
      <c r="J209" s="28"/>
      <c r="K209" s="20">
        <v>2</v>
      </c>
      <c r="L209" s="20" t="s">
        <v>1355</v>
      </c>
      <c r="M209" s="17" t="str" cm="1">
        <f t="array" aca="1" ref="M209" ca="1">INDEX(estados_cidades_bairros!$B$2:$E$2701,RANDBETWEEN(1,COUNTA(estados_cidades_bairros!$E$2:$E$2701)),1)</f>
        <v>Mato Grosso</v>
      </c>
      <c r="N209" s="17" t="str">
        <f ca="1">VLOOKUP(M209,estados_cidades_bairros!$B$2:$E$2701,2,0)</f>
        <v>MT</v>
      </c>
      <c r="O209" s="17" t="str" cm="1">
        <f t="array" aca="1" ref="O209" ca="1">INDEX(estados_cidades_bairros!$C$2:$E$2701,SUM(MATCH(N209,estados_cidades_bairros!$C:$C,0)+RANDBETWEEN(1,100)),2)</f>
        <v>Araújo Paulista</v>
      </c>
      <c r="P209" s="17" t="str" cm="1">
        <f t="array" aca="1" ref="P209" ca="1">INDEX(estados_cidades_bairros!$D$2:$E$2701,SUM(MATCH(O209,estados_cidades_bairros!$D$2:$D$2701,0)+RANDBETWEEN(1,5)),2)</f>
        <v>Estrada da Mata</v>
      </c>
      <c r="Q209" s="38" t="s">
        <v>41</v>
      </c>
      <c r="R209" s="20">
        <v>2</v>
      </c>
      <c r="S209" s="6">
        <v>208</v>
      </c>
      <c r="T209" s="6">
        <v>208</v>
      </c>
      <c r="U209" s="6">
        <v>2</v>
      </c>
      <c r="V209">
        <v>16</v>
      </c>
      <c r="W209" s="3" t="str">
        <f>VLOOKUP(V209,produtos!$A$2:$E$49,2,0)</f>
        <v>Geladeira Brastemp Frost Free 375L</v>
      </c>
      <c r="X209" s="12">
        <f>VLOOKUP(V209,produtos!$A$2:$E$49,4,0)</f>
        <v>2523</v>
      </c>
      <c r="Y209">
        <v>4</v>
      </c>
      <c r="Z209" s="12">
        <f t="shared" si="3"/>
        <v>10092</v>
      </c>
      <c r="AA209" s="7">
        <v>45692</v>
      </c>
      <c r="AB209" s="6" t="s">
        <v>88</v>
      </c>
      <c r="AC209" s="6">
        <v>208</v>
      </c>
      <c r="AD209">
        <v>7072</v>
      </c>
      <c r="AE209" s="3" t="str">
        <f>VLOOKUP(AD209,'Formas de pagamentos'!$A$2:$B$7,2,0)</f>
        <v>Dinheiro</v>
      </c>
      <c r="AF209" s="6" t="s">
        <v>89</v>
      </c>
      <c r="AG209" s="6" t="s">
        <v>50</v>
      </c>
      <c r="AH209" s="6"/>
      <c r="AI209" s="6"/>
      <c r="AJ209" s="6"/>
      <c r="AK209" s="8"/>
    </row>
    <row r="210" spans="1:37" x14ac:dyDescent="0.25">
      <c r="A210" s="16">
        <v>209</v>
      </c>
      <c r="B210" s="17" t="s">
        <v>231</v>
      </c>
      <c r="C210" s="17" t="s">
        <v>71</v>
      </c>
      <c r="D210" s="17" t="s">
        <v>1357</v>
      </c>
      <c r="E210" s="18">
        <v>5106201232</v>
      </c>
      <c r="F210" s="17" t="str" cm="1">
        <f t="array" aca="1" ref="F210" ca="1">INDEX(estados_cidades_bairros!$B$2:$E$2701,RANDBETWEEN(1,COUNTA(estados_cidades_bairros!$E$2:$E$2701)),1)</f>
        <v>Goiás</v>
      </c>
      <c r="G210" s="17" t="str">
        <f ca="1">VLOOKUP(F210,estados_cidades_bairros!$B$2:$E$2701,2,0)</f>
        <v>GO</v>
      </c>
      <c r="H210" s="17" t="str" cm="1">
        <f t="array" aca="1" ref="H210" ca="1">INDEX(estados_cidades_bairros!$C$2:$E$2701,SUM(MATCH(G210,estados_cidades_bairros!$C:$C,0)+RANDBETWEEN(1,100)),2)</f>
        <v>Nunes</v>
      </c>
      <c r="I210" s="17" t="str" cm="1">
        <f t="array" aca="1" ref="I210" ca="1">INDEX(estados_cidades_bairros!$D$2:$E$2701,SUM(MATCH(H210,estados_cidades_bairros!$D$2:$D$2701,0)+RANDBETWEEN(1,5)),2)</f>
        <v>Trecho de Freitas</v>
      </c>
      <c r="J210" s="28"/>
      <c r="K210" s="17">
        <v>20</v>
      </c>
      <c r="L210" s="17" t="s">
        <v>1359</v>
      </c>
      <c r="M210" s="17" t="str" cm="1">
        <f t="array" aca="1" ref="M210" ca="1">INDEX(estados_cidades_bairros!$B$2:$E$2701,RANDBETWEEN(1,COUNTA(estados_cidades_bairros!$E$2:$E$2701)),1)</f>
        <v>Mato Grosso do Sul</v>
      </c>
      <c r="N210" s="17" t="str">
        <f ca="1">VLOOKUP(M210,estados_cidades_bairros!$B$2:$E$2701,2,0)</f>
        <v>MS</v>
      </c>
      <c r="O210" s="17" t="str" cm="1">
        <f t="array" aca="1" ref="O210" ca="1">INDEX(estados_cidades_bairros!$C$2:$E$2701,SUM(MATCH(N210,estados_cidades_bairros!$C:$C,0)+RANDBETWEEN(1,100)),2)</f>
        <v>Jesus da Praia</v>
      </c>
      <c r="P210" s="17" t="str" cm="1">
        <f t="array" aca="1" ref="P210" ca="1">INDEX(estados_cidades_bairros!$D$2:$E$2701,SUM(MATCH(O210,estados_cidades_bairros!$D$2:$D$2701,0)+RANDBETWEEN(1,5)),2)</f>
        <v>Avenida Vieira</v>
      </c>
      <c r="Q210" s="26" t="s">
        <v>78</v>
      </c>
      <c r="R210" s="17">
        <v>3</v>
      </c>
      <c r="S210" s="3">
        <v>209</v>
      </c>
      <c r="T210" s="3">
        <v>209</v>
      </c>
      <c r="U210" s="3">
        <v>20</v>
      </c>
      <c r="V210">
        <v>21</v>
      </c>
      <c r="W210" s="3" t="str">
        <f>VLOOKUP(V210,produtos!$A$2:$E$49,2,0)</f>
        <v>Micro-ondas Panasonic 32L</v>
      </c>
      <c r="X210" s="12">
        <f>VLOOKUP(V210,produtos!$A$2:$E$49,4,0)</f>
        <v>895</v>
      </c>
      <c r="Y210">
        <v>4</v>
      </c>
      <c r="Z210" s="12">
        <f t="shared" si="3"/>
        <v>3580</v>
      </c>
      <c r="AA210" s="4">
        <v>45686</v>
      </c>
      <c r="AB210" s="3" t="s">
        <v>115</v>
      </c>
      <c r="AC210" s="3">
        <v>209</v>
      </c>
      <c r="AD210">
        <v>5950</v>
      </c>
      <c r="AE210" s="3" t="str">
        <f>VLOOKUP(AD210,'Formas de pagamentos'!$A$2:$B$7,2,0)</f>
        <v>Cartão Débito</v>
      </c>
      <c r="AF210" s="3" t="s">
        <v>48</v>
      </c>
      <c r="AG210" s="3" t="s">
        <v>50</v>
      </c>
      <c r="AH210" s="3"/>
      <c r="AI210" s="3"/>
      <c r="AJ210" s="3"/>
      <c r="AK210" s="5"/>
    </row>
    <row r="211" spans="1:37" x14ac:dyDescent="0.25">
      <c r="A211" s="19">
        <v>210</v>
      </c>
      <c r="B211" s="20" t="s">
        <v>1087</v>
      </c>
      <c r="C211" s="20" t="s">
        <v>186</v>
      </c>
      <c r="D211" s="20" t="s">
        <v>1361</v>
      </c>
      <c r="E211" s="21" t="s">
        <v>1362</v>
      </c>
      <c r="F211" s="17" t="str" cm="1">
        <f t="array" aca="1" ref="F211" ca="1">INDEX(estados_cidades_bairros!$B$2:$E$2701,RANDBETWEEN(1,COUNTA(estados_cidades_bairros!$E$2:$E$2701)),1)</f>
        <v>Acre</v>
      </c>
      <c r="G211" s="17" t="str">
        <f ca="1">VLOOKUP(F211,estados_cidades_bairros!$B$2:$E$2701,2,0)</f>
        <v>AC</v>
      </c>
      <c r="H211" s="17" t="str" cm="1">
        <f t="array" aca="1" ref="H211" ca="1">INDEX(estados_cidades_bairros!$C$2:$E$2701,SUM(MATCH(G211,estados_cidades_bairros!$C:$C,0)+RANDBETWEEN(1,100)),2)</f>
        <v>Martins</v>
      </c>
      <c r="I211" s="17" t="str" cm="1">
        <f t="array" aca="1" ref="I211" ca="1">INDEX(estados_cidades_bairros!$D$2:$E$2701,SUM(MATCH(H211,estados_cidades_bairros!$D$2:$D$2701,0)+RANDBETWEEN(1,5)),2)</f>
        <v>Condomínio de Pires</v>
      </c>
      <c r="J211" s="28"/>
      <c r="K211" s="20">
        <v>41</v>
      </c>
      <c r="L211" s="20" t="s">
        <v>1363</v>
      </c>
      <c r="M211" s="17" t="str" cm="1">
        <f t="array" aca="1" ref="M211" ca="1">INDEX(estados_cidades_bairros!$B$2:$E$2701,RANDBETWEEN(1,COUNTA(estados_cidades_bairros!$E$2:$E$2701)),1)</f>
        <v>Rio Grande do Norte</v>
      </c>
      <c r="N211" s="17" t="str">
        <f ca="1">VLOOKUP(M211,estados_cidades_bairros!$B$2:$E$2701,2,0)</f>
        <v>RN</v>
      </c>
      <c r="O211" s="17" t="str" cm="1">
        <f t="array" aca="1" ref="O211" ca="1">INDEX(estados_cidades_bairros!$C$2:$E$2701,SUM(MATCH(N211,estados_cidades_bairros!$C:$C,0)+RANDBETWEEN(1,100)),2)</f>
        <v>Cunha</v>
      </c>
      <c r="P211" s="17" t="str" cm="1">
        <f t="array" aca="1" ref="P211" ca="1">INDEX(estados_cidades_bairros!$D$2:$E$2701,SUM(MATCH(O211,estados_cidades_bairros!$D$2:$D$2701,0)+RANDBETWEEN(1,5)),2)</f>
        <v>Condomínio João Gabriel Peixoto</v>
      </c>
      <c r="Q211" s="38" t="s">
        <v>41</v>
      </c>
      <c r="R211" s="20">
        <v>2</v>
      </c>
      <c r="S211" s="6">
        <v>210</v>
      </c>
      <c r="T211" s="6">
        <v>210</v>
      </c>
      <c r="U211" s="6">
        <v>41</v>
      </c>
      <c r="V211">
        <v>6</v>
      </c>
      <c r="W211" s="3" t="str">
        <f>VLOOKUP(V211,produtos!$A$2:$E$49,2,0)</f>
        <v>Smartwatch Samsung Galaxy Watch 5</v>
      </c>
      <c r="X211" s="12">
        <f>VLOOKUP(V211,produtos!$A$2:$E$49,4,0)</f>
        <v>1612</v>
      </c>
      <c r="Y211">
        <v>4</v>
      </c>
      <c r="Z211" s="12">
        <f t="shared" si="3"/>
        <v>6448</v>
      </c>
      <c r="AA211" s="7">
        <v>45721</v>
      </c>
      <c r="AB211" s="6" t="s">
        <v>88</v>
      </c>
      <c r="AC211" s="6">
        <v>210</v>
      </c>
      <c r="AD211">
        <v>7072</v>
      </c>
      <c r="AE211" s="3" t="str">
        <f>VLOOKUP(AD211,'Formas de pagamentos'!$A$2:$B$7,2,0)</f>
        <v>Dinheiro</v>
      </c>
      <c r="AF211" s="6" t="s">
        <v>89</v>
      </c>
      <c r="AG211" s="6" t="s">
        <v>50</v>
      </c>
      <c r="AH211" s="6">
        <v>2100</v>
      </c>
      <c r="AI211" s="6">
        <v>2100</v>
      </c>
      <c r="AJ211" s="6" t="s">
        <v>117</v>
      </c>
      <c r="AK211" s="8" t="s">
        <v>212</v>
      </c>
    </row>
    <row r="212" spans="1:37" x14ac:dyDescent="0.25">
      <c r="A212" s="16">
        <v>211</v>
      </c>
      <c r="B212" s="17" t="s">
        <v>1364</v>
      </c>
      <c r="C212" s="17" t="s">
        <v>206</v>
      </c>
      <c r="D212" s="17" t="s">
        <v>1365</v>
      </c>
      <c r="E212" s="18" t="s">
        <v>1366</v>
      </c>
      <c r="F212" s="17" t="str" cm="1">
        <f t="array" aca="1" ref="F212" ca="1">INDEX(estados_cidades_bairros!$B$2:$E$2701,RANDBETWEEN(1,COUNTA(estados_cidades_bairros!$E$2:$E$2701)),1)</f>
        <v>Distrito Federal</v>
      </c>
      <c r="G212" s="17" t="str">
        <f ca="1">VLOOKUP(F212,estados_cidades_bairros!$B$2:$E$2701,2,0)</f>
        <v>DF</v>
      </c>
      <c r="H212" s="17" t="str" cm="1">
        <f t="array" aca="1" ref="H212" ca="1">INDEX(estados_cidades_bairros!$C$2:$E$2701,SUM(MATCH(G212,estados_cidades_bairros!$C:$C,0)+RANDBETWEEN(1,100)),2)</f>
        <v>Almeida Paulista</v>
      </c>
      <c r="I212" s="17" t="str" cm="1">
        <f t="array" aca="1" ref="I212" ca="1">INDEX(estados_cidades_bairros!$D$2:$E$2701,SUM(MATCH(H212,estados_cidades_bairros!$D$2:$D$2701,0)+RANDBETWEEN(1,5)),2)</f>
        <v>Esplanada Breno Freitas</v>
      </c>
      <c r="J212" s="28"/>
      <c r="K212" s="17">
        <v>4</v>
      </c>
      <c r="L212" s="17" t="s">
        <v>1369</v>
      </c>
      <c r="M212" s="17" t="str" cm="1">
        <f t="array" aca="1" ref="M212" ca="1">INDEX(estados_cidades_bairros!$B$2:$E$2701,RANDBETWEEN(1,COUNTA(estados_cidades_bairros!$E$2:$E$2701)),1)</f>
        <v>Paraná</v>
      </c>
      <c r="N212" s="17" t="str">
        <f ca="1">VLOOKUP(M212,estados_cidades_bairros!$B$2:$E$2701,2,0)</f>
        <v>PR</v>
      </c>
      <c r="O212" s="17" t="str" cm="1">
        <f t="array" aca="1" ref="O212" ca="1">INDEX(estados_cidades_bairros!$C$2:$E$2701,SUM(MATCH(N212,estados_cidades_bairros!$C:$C,0)+RANDBETWEEN(1,100)),2)</f>
        <v>Cardoso da Praia</v>
      </c>
      <c r="P212" s="17" t="str" cm="1">
        <f t="array" aca="1" ref="P212" ca="1">INDEX(estados_cidades_bairros!$D$2:$E$2701,SUM(MATCH(O212,estados_cidades_bairros!$D$2:$D$2701,0)+RANDBETWEEN(1,5)),2)</f>
        <v>Praça Lopes</v>
      </c>
      <c r="Q212" s="26" t="s">
        <v>47</v>
      </c>
      <c r="R212" s="17">
        <v>3</v>
      </c>
      <c r="S212" s="3">
        <v>211</v>
      </c>
      <c r="T212" s="3">
        <v>211</v>
      </c>
      <c r="U212" s="3">
        <v>4</v>
      </c>
      <c r="V212">
        <v>43</v>
      </c>
      <c r="W212" s="3" t="str">
        <f>VLOOKUP(V212,produtos!$A$2:$E$49,2,0)</f>
        <v>HD Externo 1TB Seagate</v>
      </c>
      <c r="X212" s="12">
        <f>VLOOKUP(V212,produtos!$A$2:$E$49,4,0)</f>
        <v>391</v>
      </c>
      <c r="Y212">
        <v>1</v>
      </c>
      <c r="Z212" s="12">
        <f t="shared" si="3"/>
        <v>391</v>
      </c>
      <c r="AA212" s="4">
        <v>45688</v>
      </c>
      <c r="AB212" s="3" t="s">
        <v>64</v>
      </c>
      <c r="AC212" s="3">
        <v>211</v>
      </c>
      <c r="AD212">
        <v>2951</v>
      </c>
      <c r="AE212" s="3" t="str">
        <f>VLOOKUP(AD212,'Formas de pagamentos'!$A$2:$B$7,2,0)</f>
        <v>Pix</v>
      </c>
      <c r="AF212" s="3" t="s">
        <v>116</v>
      </c>
      <c r="AG212" s="3" t="s">
        <v>50</v>
      </c>
      <c r="AH212" s="3">
        <v>2110</v>
      </c>
      <c r="AI212" s="3">
        <v>2110</v>
      </c>
      <c r="AJ212" s="3" t="s">
        <v>117</v>
      </c>
      <c r="AK212" s="5" t="s">
        <v>118</v>
      </c>
    </row>
    <row r="213" spans="1:37" x14ac:dyDescent="0.25">
      <c r="A213" s="19">
        <v>212</v>
      </c>
      <c r="B213" s="20" t="s">
        <v>546</v>
      </c>
      <c r="C213" s="20" t="s">
        <v>273</v>
      </c>
      <c r="D213" s="20" t="s">
        <v>1371</v>
      </c>
      <c r="E213" s="21">
        <v>8474239169</v>
      </c>
      <c r="F213" s="17" t="str" cm="1">
        <f t="array" aca="1" ref="F213" ca="1">INDEX(estados_cidades_bairros!$B$2:$E$2701,RANDBETWEEN(1,COUNTA(estados_cidades_bairros!$E$2:$E$2701)),1)</f>
        <v>Roraima</v>
      </c>
      <c r="G213" s="17" t="str">
        <f ca="1">VLOOKUP(F213,estados_cidades_bairros!$B$2:$E$2701,2,0)</f>
        <v>RR</v>
      </c>
      <c r="H213" s="17" t="str" cm="1">
        <f t="array" aca="1" ref="H213" ca="1">INDEX(estados_cidades_bairros!$C$2:$E$2701,SUM(MATCH(G213,estados_cidades_bairros!$C:$C,0)+RANDBETWEEN(1,100)),2)</f>
        <v>Almeida de da Luz</v>
      </c>
      <c r="I213" s="17" t="str" cm="1">
        <f t="array" aca="1" ref="I213" ca="1">INDEX(estados_cidades_bairros!$D$2:$E$2701,SUM(MATCH(H213,estados_cidades_bairros!$D$2:$D$2701,0)+RANDBETWEEN(1,5)),2)</f>
        <v>Residencial Azevedo</v>
      </c>
      <c r="J213" s="28"/>
      <c r="K213" s="20">
        <v>18</v>
      </c>
      <c r="L213" s="20" t="s">
        <v>1374</v>
      </c>
      <c r="M213" s="17" t="str" cm="1">
        <f t="array" aca="1" ref="M213" ca="1">INDEX(estados_cidades_bairros!$B$2:$E$2701,RANDBETWEEN(1,COUNTA(estados_cidades_bairros!$E$2:$E$2701)),1)</f>
        <v>Paraná</v>
      </c>
      <c r="N213" s="17" t="str">
        <f ca="1">VLOOKUP(M213,estados_cidades_bairros!$B$2:$E$2701,2,0)</f>
        <v>PR</v>
      </c>
      <c r="O213" s="17" t="str" cm="1">
        <f t="array" aca="1" ref="O213" ca="1">INDEX(estados_cidades_bairros!$C$2:$E$2701,SUM(MATCH(N213,estados_cidades_bairros!$C:$C,0)+RANDBETWEEN(1,100)),2)</f>
        <v>Fogaça</v>
      </c>
      <c r="P213" s="17" t="str" cm="1">
        <f t="array" aca="1" ref="P213" ca="1">INDEX(estados_cidades_bairros!$D$2:$E$2701,SUM(MATCH(O213,estados_cidades_bairros!$D$2:$D$2701,0)+RANDBETWEEN(1,5)),2)</f>
        <v>Vila de Melo</v>
      </c>
      <c r="Q213" s="38" t="s">
        <v>41</v>
      </c>
      <c r="R213" s="20">
        <v>5</v>
      </c>
      <c r="S213" s="6">
        <v>212</v>
      </c>
      <c r="T213" s="6">
        <v>212</v>
      </c>
      <c r="U213" s="6">
        <v>18</v>
      </c>
      <c r="V213">
        <v>12</v>
      </c>
      <c r="W213" s="3" t="str">
        <f>VLOOKUP(V213,produtos!$A$2:$E$49,2,0)</f>
        <v>Câmera Canon EOS Rebel T7</v>
      </c>
      <c r="X213" s="12">
        <f>VLOOKUP(V213,produtos!$A$2:$E$49,4,0)</f>
        <v>4447</v>
      </c>
      <c r="Y213">
        <v>4</v>
      </c>
      <c r="Z213" s="12">
        <f t="shared" si="3"/>
        <v>17788</v>
      </c>
      <c r="AA213" s="7">
        <v>45691</v>
      </c>
      <c r="AB213" s="6" t="s">
        <v>64</v>
      </c>
      <c r="AC213" s="6">
        <v>212</v>
      </c>
      <c r="AD213">
        <v>6056</v>
      </c>
      <c r="AE213" s="3" t="str">
        <f>VLOOKUP(AD213,'Formas de pagamentos'!$A$2:$B$7,2,0)</f>
        <v>Cheque</v>
      </c>
      <c r="AF213" s="6" t="s">
        <v>48</v>
      </c>
      <c r="AG213" s="6" t="s">
        <v>50</v>
      </c>
      <c r="AH213" s="6">
        <v>2120</v>
      </c>
      <c r="AI213" s="6">
        <v>2120</v>
      </c>
      <c r="AJ213" s="6" t="s">
        <v>262</v>
      </c>
      <c r="AK213" s="8" t="s">
        <v>132</v>
      </c>
    </row>
    <row r="214" spans="1:37" x14ac:dyDescent="0.25">
      <c r="A214" s="16">
        <v>213</v>
      </c>
      <c r="B214" s="17" t="s">
        <v>1376</v>
      </c>
      <c r="C214" s="17" t="s">
        <v>178</v>
      </c>
      <c r="D214" s="17" t="s">
        <v>1377</v>
      </c>
      <c r="E214" s="18" t="s">
        <v>1378</v>
      </c>
      <c r="F214" s="17" t="str" cm="1">
        <f t="array" aca="1" ref="F214" ca="1">INDEX(estados_cidades_bairros!$B$2:$E$2701,RANDBETWEEN(1,COUNTA(estados_cidades_bairros!$E$2:$E$2701)),1)</f>
        <v>São Paulo</v>
      </c>
      <c r="G214" s="17" t="str">
        <f ca="1">VLOOKUP(F214,estados_cidades_bairros!$B$2:$E$2701,2,0)</f>
        <v>SP</v>
      </c>
      <c r="H214" s="17" t="str" cm="1">
        <f t="array" aca="1" ref="H214" ca="1">INDEX(estados_cidades_bairros!$C$2:$E$2701,SUM(MATCH(G214,estados_cidades_bairros!$C:$C,0)+RANDBETWEEN(1,100)),2)</f>
        <v>Dias de Barros</v>
      </c>
      <c r="I214" s="17" t="str" cm="1">
        <f t="array" aca="1" ref="I214" ca="1">INDEX(estados_cidades_bairros!$D$2:$E$2701,SUM(MATCH(H214,estados_cidades_bairros!$D$2:$D$2701,0)+RANDBETWEEN(1,5)),2)</f>
        <v>Morro Almeida</v>
      </c>
      <c r="J214" s="28"/>
      <c r="K214" s="17">
        <v>5</v>
      </c>
      <c r="L214" s="17" t="s">
        <v>1380</v>
      </c>
      <c r="M214" s="17" t="str" cm="1">
        <f t="array" aca="1" ref="M214" ca="1">INDEX(estados_cidades_bairros!$B$2:$E$2701,RANDBETWEEN(1,COUNTA(estados_cidades_bairros!$E$2:$E$2701)),1)</f>
        <v>Rio de Janeiro</v>
      </c>
      <c r="N214" s="17" t="str">
        <f ca="1">VLOOKUP(M214,estados_cidades_bairros!$B$2:$E$2701,2,0)</f>
        <v>RJ</v>
      </c>
      <c r="O214" s="17" t="str" cm="1">
        <f t="array" aca="1" ref="O214" ca="1">INDEX(estados_cidades_bairros!$C$2:$E$2701,SUM(MATCH(N214,estados_cidades_bairros!$C:$C,0)+RANDBETWEEN(1,100)),2)</f>
        <v>Aragão</v>
      </c>
      <c r="P214" s="17" t="str" cm="1">
        <f t="array" aca="1" ref="P214" ca="1">INDEX(estados_cidades_bairros!$D$2:$E$2701,SUM(MATCH(O214,estados_cidades_bairros!$D$2:$D$2701,0)+RANDBETWEEN(1,5)),2)</f>
        <v>Viela de Cardoso</v>
      </c>
      <c r="Q214" s="26" t="s">
        <v>41</v>
      </c>
      <c r="R214" s="17">
        <v>1</v>
      </c>
      <c r="S214" s="3">
        <v>213</v>
      </c>
      <c r="T214" s="3">
        <v>213</v>
      </c>
      <c r="U214" s="3">
        <v>5</v>
      </c>
      <c r="V214">
        <v>3</v>
      </c>
      <c r="W214" s="3" t="str">
        <f>VLOOKUP(V214,produtos!$A$2:$E$49,2,0)</f>
        <v>Fone de Ouvido Bluetooth JBL</v>
      </c>
      <c r="X214" s="12">
        <f>VLOOKUP(V214,produtos!$A$2:$E$49,4,0)</f>
        <v>3531</v>
      </c>
      <c r="Y214">
        <v>1</v>
      </c>
      <c r="Z214" s="12">
        <f t="shared" si="3"/>
        <v>3531</v>
      </c>
      <c r="AA214" s="4">
        <v>45727</v>
      </c>
      <c r="AB214" s="3" t="s">
        <v>48</v>
      </c>
      <c r="AC214" s="3">
        <v>213</v>
      </c>
      <c r="AD214">
        <v>5950</v>
      </c>
      <c r="AE214" s="3" t="str">
        <f>VLOOKUP(AD214,'Formas de pagamentos'!$A$2:$B$7,2,0)</f>
        <v>Cartão Débito</v>
      </c>
      <c r="AF214" s="3" t="s">
        <v>89</v>
      </c>
      <c r="AG214" s="3" t="s">
        <v>50</v>
      </c>
      <c r="AH214" s="3"/>
      <c r="AI214" s="3"/>
      <c r="AJ214" s="3"/>
      <c r="AK214" s="5"/>
    </row>
    <row r="215" spans="1:37" x14ac:dyDescent="0.25">
      <c r="A215" s="19">
        <v>214</v>
      </c>
      <c r="B215" s="20" t="s">
        <v>1383</v>
      </c>
      <c r="C215" s="20" t="s">
        <v>156</v>
      </c>
      <c r="D215" s="20" t="s">
        <v>1384</v>
      </c>
      <c r="E215" s="21">
        <v>5127185587</v>
      </c>
      <c r="F215" s="17" t="str" cm="1">
        <f t="array" aca="1" ref="F215" ca="1">INDEX(estados_cidades_bairros!$B$2:$E$2701,RANDBETWEEN(1,COUNTA(estados_cidades_bairros!$E$2:$E$2701)),1)</f>
        <v>Paraná</v>
      </c>
      <c r="G215" s="17" t="str">
        <f ca="1">VLOOKUP(F215,estados_cidades_bairros!$B$2:$E$2701,2,0)</f>
        <v>PR</v>
      </c>
      <c r="H215" s="17" t="str" cm="1">
        <f t="array" aca="1" ref="H215" ca="1">INDEX(estados_cidades_bairros!$C$2:$E$2701,SUM(MATCH(G215,estados_cidades_bairros!$C:$C,0)+RANDBETWEEN(1,100)),2)</f>
        <v>da Paz</v>
      </c>
      <c r="I215" s="17" t="str" cm="1">
        <f t="array" aca="1" ref="I215" ca="1">INDEX(estados_cidades_bairros!$D$2:$E$2701,SUM(MATCH(H215,estados_cidades_bairros!$D$2:$D$2701,0)+RANDBETWEEN(1,5)),2)</f>
        <v>Residencial Manuela Mendes</v>
      </c>
      <c r="J215" s="28"/>
      <c r="K215" s="20">
        <v>1</v>
      </c>
      <c r="L215" s="20" t="s">
        <v>1385</v>
      </c>
      <c r="M215" s="17" t="str" cm="1">
        <f t="array" aca="1" ref="M215" ca="1">INDEX(estados_cidades_bairros!$B$2:$E$2701,RANDBETWEEN(1,COUNTA(estados_cidades_bairros!$E$2:$E$2701)),1)</f>
        <v>Pará</v>
      </c>
      <c r="N215" s="17" t="str">
        <f ca="1">VLOOKUP(M215,estados_cidades_bairros!$B$2:$E$2701,2,0)</f>
        <v>PA</v>
      </c>
      <c r="O215" s="17" t="str" cm="1">
        <f t="array" aca="1" ref="O215" ca="1">INDEX(estados_cidades_bairros!$C$2:$E$2701,SUM(MATCH(N215,estados_cidades_bairros!$C:$C,0)+RANDBETWEEN(1,100)),2)</f>
        <v>Gonçalves</v>
      </c>
      <c r="P215" s="17" t="str" cm="1">
        <f t="array" aca="1" ref="P215" ca="1">INDEX(estados_cidades_bairros!$D$2:$E$2701,SUM(MATCH(O215,estados_cidades_bairros!$D$2:$D$2701,0)+RANDBETWEEN(1,5)),2)</f>
        <v>Campo Augusto Souza</v>
      </c>
      <c r="Q215" s="38" t="s">
        <v>47</v>
      </c>
      <c r="R215" s="20">
        <v>3</v>
      </c>
      <c r="S215" s="6">
        <v>214</v>
      </c>
      <c r="T215" s="6">
        <v>214</v>
      </c>
      <c r="U215" s="6">
        <v>1</v>
      </c>
      <c r="V215">
        <v>18</v>
      </c>
      <c r="W215" s="3" t="str">
        <f>VLOOKUP(V215,produtos!$A$2:$E$49,2,0)</f>
        <v>Fogão 4 Bocas Consul</v>
      </c>
      <c r="X215" s="12">
        <f>VLOOKUP(V215,produtos!$A$2:$E$49,4,0)</f>
        <v>638</v>
      </c>
      <c r="Y215">
        <v>5</v>
      </c>
      <c r="Z215" s="12">
        <f t="shared" si="3"/>
        <v>3190</v>
      </c>
      <c r="AA215" s="7">
        <v>45663</v>
      </c>
      <c r="AB215" s="6" t="s">
        <v>88</v>
      </c>
      <c r="AC215" s="6">
        <v>214</v>
      </c>
      <c r="AD215">
        <v>1969</v>
      </c>
      <c r="AE215" s="3" t="str">
        <f>VLOOKUP(AD215,'Formas de pagamentos'!$A$2:$B$7,2,0)</f>
        <v>Cartão Crédito</v>
      </c>
      <c r="AF215" s="6" t="s">
        <v>48</v>
      </c>
      <c r="AG215" s="6" t="s">
        <v>247</v>
      </c>
      <c r="AH215" s="6"/>
      <c r="AI215" s="6"/>
      <c r="AJ215" s="6"/>
      <c r="AK215" s="8"/>
    </row>
    <row r="216" spans="1:37" x14ac:dyDescent="0.25">
      <c r="A216" s="16">
        <v>215</v>
      </c>
      <c r="B216" s="17" t="s">
        <v>597</v>
      </c>
      <c r="C216" s="17" t="s">
        <v>525</v>
      </c>
      <c r="D216" s="17" t="s">
        <v>1386</v>
      </c>
      <c r="E216" s="18" t="s">
        <v>1387</v>
      </c>
      <c r="F216" s="17" t="str" cm="1">
        <f t="array" aca="1" ref="F216" ca="1">INDEX(estados_cidades_bairros!$B$2:$E$2701,RANDBETWEEN(1,COUNTA(estados_cidades_bairros!$E$2:$E$2701)),1)</f>
        <v>Rondônia</v>
      </c>
      <c r="G216" s="17" t="str">
        <f ca="1">VLOOKUP(F216,estados_cidades_bairros!$B$2:$E$2701,2,0)</f>
        <v>RO</v>
      </c>
      <c r="H216" s="17" t="str" cm="1">
        <f t="array" aca="1" ref="H216" ca="1">INDEX(estados_cidades_bairros!$C$2:$E$2701,SUM(MATCH(G216,estados_cidades_bairros!$C:$C,0)+RANDBETWEEN(1,100)),2)</f>
        <v>da Rosa de Pereira</v>
      </c>
      <c r="I216" s="17" t="str" cm="1">
        <f t="array" aca="1" ref="I216" ca="1">INDEX(estados_cidades_bairros!$D$2:$E$2701,SUM(MATCH(H216,estados_cidades_bairros!$D$2:$D$2701,0)+RANDBETWEEN(1,5)),2)</f>
        <v>Lago de Silveira</v>
      </c>
      <c r="J216" s="28"/>
      <c r="K216" s="17">
        <v>28</v>
      </c>
      <c r="L216" s="17" t="s">
        <v>1388</v>
      </c>
      <c r="M216" s="17" t="str" cm="1">
        <f t="array" aca="1" ref="M216" ca="1">INDEX(estados_cidades_bairros!$B$2:$E$2701,RANDBETWEEN(1,COUNTA(estados_cidades_bairros!$E$2:$E$2701)),1)</f>
        <v>Bahia</v>
      </c>
      <c r="N216" s="17" t="str">
        <f ca="1">VLOOKUP(M216,estados_cidades_bairros!$B$2:$E$2701,2,0)</f>
        <v>BA</v>
      </c>
      <c r="O216" s="17" t="str" cm="1">
        <f t="array" aca="1" ref="O216" ca="1">INDEX(estados_cidades_bairros!$C$2:$E$2701,SUM(MATCH(N216,estados_cidades_bairros!$C:$C,0)+RANDBETWEEN(1,100)),2)</f>
        <v>Ramos Paulista</v>
      </c>
      <c r="P216" s="17" t="str" cm="1">
        <f t="array" aca="1" ref="P216" ca="1">INDEX(estados_cidades_bairros!$D$2:$E$2701,SUM(MATCH(O216,estados_cidades_bairros!$D$2:$D$2701,0)+RANDBETWEEN(1,5)),2)</f>
        <v>Estação de Caldeira</v>
      </c>
      <c r="Q216" s="26" t="s">
        <v>78</v>
      </c>
      <c r="R216" s="17">
        <v>4</v>
      </c>
      <c r="S216" s="3">
        <v>215</v>
      </c>
      <c r="T216" s="3">
        <v>215</v>
      </c>
      <c r="U216" s="3">
        <v>28</v>
      </c>
      <c r="V216">
        <v>15</v>
      </c>
      <c r="W216" s="3" t="str">
        <f>VLOOKUP(V216,produtos!$A$2:$E$49,2,0)</f>
        <v>Kindle Paperwhite 11ª Geração</v>
      </c>
      <c r="X216" s="12">
        <f>VLOOKUP(V216,produtos!$A$2:$E$49,4,0)</f>
        <v>302</v>
      </c>
      <c r="Y216">
        <v>2</v>
      </c>
      <c r="Z216" s="12">
        <f t="shared" si="3"/>
        <v>604</v>
      </c>
      <c r="AA216" s="4">
        <v>45699</v>
      </c>
      <c r="AB216" s="3" t="s">
        <v>64</v>
      </c>
      <c r="AC216" s="3">
        <v>215</v>
      </c>
      <c r="AD216">
        <v>2951</v>
      </c>
      <c r="AE216" s="3" t="str">
        <f>VLOOKUP(AD216,'Formas de pagamentos'!$A$2:$B$7,2,0)</f>
        <v>Pix</v>
      </c>
      <c r="AF216" s="3" t="s">
        <v>116</v>
      </c>
      <c r="AG216" s="3" t="s">
        <v>50</v>
      </c>
      <c r="AH216" s="3"/>
      <c r="AI216" s="3"/>
      <c r="AJ216" s="3"/>
      <c r="AK216" s="5"/>
    </row>
    <row r="217" spans="1:37" x14ac:dyDescent="0.25">
      <c r="A217" s="19">
        <v>216</v>
      </c>
      <c r="B217" s="20" t="s">
        <v>256</v>
      </c>
      <c r="C217" s="20" t="s">
        <v>705</v>
      </c>
      <c r="D217" s="20" t="s">
        <v>1390</v>
      </c>
      <c r="E217" s="21" t="s">
        <v>1391</v>
      </c>
      <c r="F217" s="17" t="str" cm="1">
        <f t="array" aca="1" ref="F217" ca="1">INDEX(estados_cidades_bairros!$B$2:$E$2701,RANDBETWEEN(1,COUNTA(estados_cidades_bairros!$E$2:$E$2701)),1)</f>
        <v>Espírito Santo</v>
      </c>
      <c r="G217" s="17" t="str">
        <f ca="1">VLOOKUP(F217,estados_cidades_bairros!$B$2:$E$2701,2,0)</f>
        <v>ES</v>
      </c>
      <c r="H217" s="17" t="str" cm="1">
        <f t="array" aca="1" ref="H217" ca="1">INDEX(estados_cidades_bairros!$C$2:$E$2701,SUM(MATCH(G217,estados_cidades_bairros!$C:$C,0)+RANDBETWEEN(1,100)),2)</f>
        <v>Fogaça de Minas</v>
      </c>
      <c r="I217" s="17" t="str" cm="1">
        <f t="array" aca="1" ref="I217" ca="1">INDEX(estados_cidades_bairros!$D$2:$E$2701,SUM(MATCH(H217,estados_cidades_bairros!$D$2:$D$2701,0)+RANDBETWEEN(1,5)),2)</f>
        <v>Campo Yuri Dias</v>
      </c>
      <c r="J217" s="28"/>
      <c r="K217" s="20">
        <v>40</v>
      </c>
      <c r="L217" s="20" t="s">
        <v>1392</v>
      </c>
      <c r="M217" s="17" t="str" cm="1">
        <f t="array" aca="1" ref="M217" ca="1">INDEX(estados_cidades_bairros!$B$2:$E$2701,RANDBETWEEN(1,COUNTA(estados_cidades_bairros!$E$2:$E$2701)),1)</f>
        <v>Rio de Janeiro</v>
      </c>
      <c r="N217" s="17" t="str">
        <f ca="1">VLOOKUP(M217,estados_cidades_bairros!$B$2:$E$2701,2,0)</f>
        <v>RJ</v>
      </c>
      <c r="O217" s="17" t="str" cm="1">
        <f t="array" aca="1" ref="O217" ca="1">INDEX(estados_cidades_bairros!$C$2:$E$2701,SUM(MATCH(N217,estados_cidades_bairros!$C:$C,0)+RANDBETWEEN(1,100)),2)</f>
        <v>Santos</v>
      </c>
      <c r="P217" s="17" t="str" cm="1">
        <f t="array" aca="1" ref="P217" ca="1">INDEX(estados_cidades_bairros!$D$2:$E$2701,SUM(MATCH(O217,estados_cidades_bairros!$D$2:$D$2701,0)+RANDBETWEEN(1,5)),2)</f>
        <v>Quadra Cunha</v>
      </c>
      <c r="Q217" s="38" t="s">
        <v>41</v>
      </c>
      <c r="R217" s="20">
        <v>2</v>
      </c>
      <c r="S217" s="6">
        <v>216</v>
      </c>
      <c r="T217" s="6">
        <v>216</v>
      </c>
      <c r="U217" s="6">
        <v>40</v>
      </c>
      <c r="V217">
        <v>25</v>
      </c>
      <c r="W217" s="3" t="str">
        <f>VLOOKUP(V217,produtos!$A$2:$E$49,2,0)</f>
        <v>Aspirador Robô Xiaomi Mi Robot</v>
      </c>
      <c r="X217" s="12">
        <f>VLOOKUP(V217,produtos!$A$2:$E$49,4,0)</f>
        <v>3449</v>
      </c>
      <c r="Y217">
        <v>2</v>
      </c>
      <c r="Z217" s="12">
        <f t="shared" si="3"/>
        <v>6898</v>
      </c>
      <c r="AA217" s="7">
        <v>45679</v>
      </c>
      <c r="AB217" s="6" t="s">
        <v>48</v>
      </c>
      <c r="AC217" s="6">
        <v>216</v>
      </c>
      <c r="AD217">
        <v>2951</v>
      </c>
      <c r="AE217" s="3" t="str">
        <f>VLOOKUP(AD217,'Formas de pagamentos'!$A$2:$B$7,2,0)</f>
        <v>Pix</v>
      </c>
      <c r="AF217" s="6" t="s">
        <v>116</v>
      </c>
      <c r="AG217" s="6" t="s">
        <v>50</v>
      </c>
      <c r="AH217" s="6"/>
      <c r="AI217" s="6"/>
      <c r="AJ217" s="6"/>
      <c r="AK217" s="8"/>
    </row>
    <row r="218" spans="1:37" x14ac:dyDescent="0.25">
      <c r="A218" s="16">
        <v>217</v>
      </c>
      <c r="B218" s="17" t="s">
        <v>1250</v>
      </c>
      <c r="C218" s="17" t="s">
        <v>282</v>
      </c>
      <c r="D218" s="17" t="s">
        <v>1393</v>
      </c>
      <c r="E218" s="18" t="s">
        <v>1394</v>
      </c>
      <c r="F218" s="17" t="str" cm="1">
        <f t="array" aca="1" ref="F218" ca="1">INDEX(estados_cidades_bairros!$B$2:$E$2701,RANDBETWEEN(1,COUNTA(estados_cidades_bairros!$E$2:$E$2701)),1)</f>
        <v>Rio Grande do Norte</v>
      </c>
      <c r="G218" s="17" t="str">
        <f ca="1">VLOOKUP(F218,estados_cidades_bairros!$B$2:$E$2701,2,0)</f>
        <v>RN</v>
      </c>
      <c r="H218" s="17" t="str" cm="1">
        <f t="array" aca="1" ref="H218" ca="1">INDEX(estados_cidades_bairros!$C$2:$E$2701,SUM(MATCH(G218,estados_cidades_bairros!$C:$C,0)+RANDBETWEEN(1,100)),2)</f>
        <v>Melo</v>
      </c>
      <c r="I218" s="17" t="str" cm="1">
        <f t="array" aca="1" ref="I218" ca="1">INDEX(estados_cidades_bairros!$D$2:$E$2701,SUM(MATCH(H218,estados_cidades_bairros!$D$2:$D$2701,0)+RANDBETWEEN(1,5)),2)</f>
        <v>Condomínio Melo</v>
      </c>
      <c r="J218" s="28"/>
      <c r="K218" s="17">
        <v>15</v>
      </c>
      <c r="L218" s="17" t="s">
        <v>1396</v>
      </c>
      <c r="M218" s="17" t="str" cm="1">
        <f t="array" aca="1" ref="M218" ca="1">INDEX(estados_cidades_bairros!$B$2:$E$2701,RANDBETWEEN(1,COUNTA(estados_cidades_bairros!$E$2:$E$2701)),1)</f>
        <v>Rio de Janeiro</v>
      </c>
      <c r="N218" s="17" t="str">
        <f ca="1">VLOOKUP(M218,estados_cidades_bairros!$B$2:$E$2701,2,0)</f>
        <v>RJ</v>
      </c>
      <c r="O218" s="17" t="str" cm="1">
        <f t="array" aca="1" ref="O218" ca="1">INDEX(estados_cidades_bairros!$C$2:$E$2701,SUM(MATCH(N218,estados_cidades_bairros!$C:$C,0)+RANDBETWEEN(1,100)),2)</f>
        <v>Santos</v>
      </c>
      <c r="P218" s="17" t="str" cm="1">
        <f t="array" aca="1" ref="P218" ca="1">INDEX(estados_cidades_bairros!$D$2:$E$2701,SUM(MATCH(O218,estados_cidades_bairros!$D$2:$D$2701,0)+RANDBETWEEN(1,5)),2)</f>
        <v>Quadra Cunha</v>
      </c>
      <c r="Q218" s="26" t="s">
        <v>41</v>
      </c>
      <c r="R218" s="17">
        <v>3</v>
      </c>
      <c r="S218" s="3">
        <v>217</v>
      </c>
      <c r="T218" s="3">
        <v>217</v>
      </c>
      <c r="U218" s="3">
        <v>15</v>
      </c>
      <c r="V218">
        <v>24</v>
      </c>
      <c r="W218" s="3" t="str">
        <f>VLOOKUP(V218,produtos!$A$2:$E$49,2,0)</f>
        <v>Aspirador de Pó Electrolux Vertical</v>
      </c>
      <c r="X218" s="12">
        <f>VLOOKUP(V218,produtos!$A$2:$E$49,4,0)</f>
        <v>2640</v>
      </c>
      <c r="Y218">
        <v>4</v>
      </c>
      <c r="Z218" s="12">
        <f t="shared" si="3"/>
        <v>10560</v>
      </c>
      <c r="AA218" s="4">
        <v>45663</v>
      </c>
      <c r="AB218" s="3" t="s">
        <v>64</v>
      </c>
      <c r="AC218" s="3">
        <v>217</v>
      </c>
      <c r="AD218">
        <v>1969</v>
      </c>
      <c r="AE218" s="3" t="str">
        <f>VLOOKUP(AD218,'Formas de pagamentos'!$A$2:$B$7,2,0)</f>
        <v>Cartão Crédito</v>
      </c>
      <c r="AF218" s="3" t="s">
        <v>116</v>
      </c>
      <c r="AG218" s="3" t="s">
        <v>50</v>
      </c>
      <c r="AH218" s="3"/>
      <c r="AI218" s="3"/>
      <c r="AJ218" s="3"/>
      <c r="AK218" s="5"/>
    </row>
    <row r="219" spans="1:37" x14ac:dyDescent="0.25">
      <c r="A219" s="19">
        <v>218</v>
      </c>
      <c r="B219" s="20" t="s">
        <v>1154</v>
      </c>
      <c r="C219" s="20" t="s">
        <v>525</v>
      </c>
      <c r="D219" s="20" t="s">
        <v>1397</v>
      </c>
      <c r="E219" s="21" t="s">
        <v>1398</v>
      </c>
      <c r="F219" s="17" t="str" cm="1">
        <f t="array" aca="1" ref="F219" ca="1">INDEX(estados_cidades_bairros!$B$2:$E$2701,RANDBETWEEN(1,COUNTA(estados_cidades_bairros!$E$2:$E$2701)),1)</f>
        <v>Amazonas</v>
      </c>
      <c r="G219" s="17" t="str">
        <f ca="1">VLOOKUP(F219,estados_cidades_bairros!$B$2:$E$2701,2,0)</f>
        <v>AM</v>
      </c>
      <c r="H219" s="17" t="str" cm="1">
        <f t="array" aca="1" ref="H219" ca="1">INDEX(estados_cidades_bairros!$C$2:$E$2701,SUM(MATCH(G219,estados_cidades_bairros!$C:$C,0)+RANDBETWEEN(1,100)),2)</f>
        <v>Ramos da Serra</v>
      </c>
      <c r="I219" s="17" t="str" cm="1">
        <f t="array" aca="1" ref="I219" ca="1">INDEX(estados_cidades_bairros!$D$2:$E$2701,SUM(MATCH(H219,estados_cidades_bairros!$D$2:$D$2701,0)+RANDBETWEEN(1,5)),2)</f>
        <v>Passarela Vinicius Lima</v>
      </c>
      <c r="J219" s="28"/>
      <c r="K219" s="20">
        <v>22</v>
      </c>
      <c r="L219" s="20" t="s">
        <v>1399</v>
      </c>
      <c r="M219" s="17" t="str" cm="1">
        <f t="array" aca="1" ref="M219" ca="1">INDEX(estados_cidades_bairros!$B$2:$E$2701,RANDBETWEEN(1,COUNTA(estados_cidades_bairros!$E$2:$E$2701)),1)</f>
        <v>Rio Grande do Sul</v>
      </c>
      <c r="N219" s="17" t="str">
        <f ca="1">VLOOKUP(M219,estados_cidades_bairros!$B$2:$E$2701,2,0)</f>
        <v>RS</v>
      </c>
      <c r="O219" s="17" t="str" cm="1">
        <f t="array" aca="1" ref="O219" ca="1">INDEX(estados_cidades_bairros!$C$2:$E$2701,SUM(MATCH(N219,estados_cidades_bairros!$C:$C,0)+RANDBETWEEN(1,100)),2)</f>
        <v>Martins</v>
      </c>
      <c r="P219" s="17" t="str" cm="1">
        <f t="array" aca="1" ref="P219" ca="1">INDEX(estados_cidades_bairros!$D$2:$E$2701,SUM(MATCH(O219,estados_cidades_bairros!$D$2:$D$2701,0)+RANDBETWEEN(1,5)),2)</f>
        <v>Feira Gustavo Pinto</v>
      </c>
      <c r="Q219" s="38" t="s">
        <v>47</v>
      </c>
      <c r="R219" s="20">
        <v>3</v>
      </c>
      <c r="S219" s="6">
        <v>218</v>
      </c>
      <c r="T219" s="6">
        <v>218</v>
      </c>
      <c r="U219" s="6">
        <v>22</v>
      </c>
      <c r="V219">
        <v>10</v>
      </c>
      <c r="W219" s="3" t="str">
        <f>VLOOKUP(V219,produtos!$A$2:$E$49,2,0)</f>
        <v>TV Samsung 50'' 4K QLED</v>
      </c>
      <c r="X219" s="12">
        <f>VLOOKUP(V219,produtos!$A$2:$E$49,4,0)</f>
        <v>497</v>
      </c>
      <c r="Y219">
        <v>4</v>
      </c>
      <c r="Z219" s="12">
        <f t="shared" si="3"/>
        <v>1988</v>
      </c>
      <c r="AA219" s="7">
        <v>45688</v>
      </c>
      <c r="AB219" s="6" t="s">
        <v>64</v>
      </c>
      <c r="AC219" s="6">
        <v>218</v>
      </c>
      <c r="AD219">
        <v>1969</v>
      </c>
      <c r="AE219" s="3" t="str">
        <f>VLOOKUP(AD219,'Formas de pagamentos'!$A$2:$B$7,2,0)</f>
        <v>Cartão Crédito</v>
      </c>
      <c r="AF219" s="6" t="s">
        <v>89</v>
      </c>
      <c r="AG219" s="6" t="s">
        <v>50</v>
      </c>
      <c r="AH219" s="6"/>
      <c r="AI219" s="6"/>
      <c r="AJ219" s="6"/>
      <c r="AK219" s="8"/>
    </row>
    <row r="220" spans="1:37" x14ac:dyDescent="0.25">
      <c r="A220" s="16">
        <v>219</v>
      </c>
      <c r="B220" s="17" t="s">
        <v>616</v>
      </c>
      <c r="C220" s="17" t="s">
        <v>766</v>
      </c>
      <c r="D220" s="17" t="s">
        <v>1401</v>
      </c>
      <c r="E220" s="18">
        <v>1132527349</v>
      </c>
      <c r="F220" s="17" t="str" cm="1">
        <f t="array" aca="1" ref="F220" ca="1">INDEX(estados_cidades_bairros!$B$2:$E$2701,RANDBETWEEN(1,COUNTA(estados_cidades_bairros!$E$2:$E$2701)),1)</f>
        <v>Paraíba</v>
      </c>
      <c r="G220" s="17" t="str">
        <f ca="1">VLOOKUP(F220,estados_cidades_bairros!$B$2:$E$2701,2,0)</f>
        <v>PB</v>
      </c>
      <c r="H220" s="17" t="str" cm="1">
        <f t="array" aca="1" ref="H220" ca="1">INDEX(estados_cidades_bairros!$C$2:$E$2701,SUM(MATCH(G220,estados_cidades_bairros!$C:$C,0)+RANDBETWEEN(1,100)),2)</f>
        <v>Jesus Alegre</v>
      </c>
      <c r="I220" s="17" t="str" cm="1">
        <f t="array" aca="1" ref="I220" ca="1">INDEX(estados_cidades_bairros!$D$2:$E$2701,SUM(MATCH(H220,estados_cidades_bairros!$D$2:$D$2701,0)+RANDBETWEEN(1,5)),2)</f>
        <v>Loteamento Gustavo Cunha</v>
      </c>
      <c r="J220" s="28"/>
      <c r="K220" s="17">
        <v>43</v>
      </c>
      <c r="L220" s="17" t="s">
        <v>1402</v>
      </c>
      <c r="M220" s="17" t="str" cm="1">
        <f t="array" aca="1" ref="M220" ca="1">INDEX(estados_cidades_bairros!$B$2:$E$2701,RANDBETWEEN(1,COUNTA(estados_cidades_bairros!$E$2:$E$2701)),1)</f>
        <v>Roraima</v>
      </c>
      <c r="N220" s="17" t="str">
        <f ca="1">VLOOKUP(M220,estados_cidades_bairros!$B$2:$E$2701,2,0)</f>
        <v>RR</v>
      </c>
      <c r="O220" s="17" t="str" cm="1">
        <f t="array" aca="1" ref="O220" ca="1">INDEX(estados_cidades_bairros!$C$2:$E$2701,SUM(MATCH(N220,estados_cidades_bairros!$C:$C,0)+RANDBETWEEN(1,100)),2)</f>
        <v>Viana</v>
      </c>
      <c r="P220" s="17" t="str" cm="1">
        <f t="array" aca="1" ref="P220" ca="1">INDEX(estados_cidades_bairros!$D$2:$E$2701,SUM(MATCH(O220,estados_cidades_bairros!$D$2:$D$2701,0)+RANDBETWEEN(1,5)),2)</f>
        <v>Favela Miguel Teixeira</v>
      </c>
      <c r="Q220" s="26" t="s">
        <v>41</v>
      </c>
      <c r="R220" s="17">
        <v>2</v>
      </c>
      <c r="S220" s="3">
        <v>219</v>
      </c>
      <c r="T220" s="3">
        <v>219</v>
      </c>
      <c r="U220" s="3">
        <v>43</v>
      </c>
      <c r="V220">
        <v>37</v>
      </c>
      <c r="W220" s="3" t="str">
        <f>VLOOKUP(V220,produtos!$A$2:$E$49,2,0)</f>
        <v>Notebook Lenovo Ideapad Ryzen 5</v>
      </c>
      <c r="X220" s="12">
        <f>VLOOKUP(V220,produtos!$A$2:$E$49,4,0)</f>
        <v>1283</v>
      </c>
      <c r="Y220">
        <v>1</v>
      </c>
      <c r="Z220" s="12">
        <f t="shared" si="3"/>
        <v>1283</v>
      </c>
      <c r="AA220" s="4">
        <v>45694</v>
      </c>
      <c r="AB220" s="3" t="s">
        <v>48</v>
      </c>
      <c r="AC220" s="3">
        <v>219</v>
      </c>
      <c r="AD220">
        <v>6056</v>
      </c>
      <c r="AE220" s="3" t="str">
        <f>VLOOKUP(AD220,'Formas de pagamentos'!$A$2:$B$7,2,0)</f>
        <v>Cheque</v>
      </c>
      <c r="AF220" s="3" t="s">
        <v>48</v>
      </c>
      <c r="AG220" s="3" t="s">
        <v>50</v>
      </c>
      <c r="AH220" s="3"/>
      <c r="AI220" s="3"/>
      <c r="AJ220" s="3"/>
      <c r="AK220" s="5"/>
    </row>
    <row r="221" spans="1:37" x14ac:dyDescent="0.25">
      <c r="A221" s="19">
        <v>220</v>
      </c>
      <c r="B221" s="20" t="s">
        <v>1246</v>
      </c>
      <c r="C221" s="20" t="s">
        <v>1225</v>
      </c>
      <c r="D221" s="20" t="s">
        <v>1405</v>
      </c>
      <c r="E221" s="21" t="s">
        <v>1406</v>
      </c>
      <c r="F221" s="17" t="str" cm="1">
        <f t="array" aca="1" ref="F221" ca="1">INDEX(estados_cidades_bairros!$B$2:$E$2701,RANDBETWEEN(1,COUNTA(estados_cidades_bairros!$E$2:$E$2701)),1)</f>
        <v>São Paulo</v>
      </c>
      <c r="G221" s="17" t="str">
        <f ca="1">VLOOKUP(F221,estados_cidades_bairros!$B$2:$E$2701,2,0)</f>
        <v>SP</v>
      </c>
      <c r="H221" s="17" t="str" cm="1">
        <f t="array" aca="1" ref="H221" ca="1">INDEX(estados_cidades_bairros!$C$2:$E$2701,SUM(MATCH(G221,estados_cidades_bairros!$C:$C,0)+RANDBETWEEN(1,100)),2)</f>
        <v>Pinto</v>
      </c>
      <c r="I221" s="17" t="str" cm="1">
        <f t="array" aca="1" ref="I221" ca="1">INDEX(estados_cidades_bairros!$D$2:$E$2701,SUM(MATCH(H221,estados_cidades_bairros!$D$2:$D$2701,0)+RANDBETWEEN(1,5)),2)</f>
        <v>Praça Renan da Mata</v>
      </c>
      <c r="J221" s="28"/>
      <c r="K221" s="20">
        <v>41</v>
      </c>
      <c r="L221" s="20" t="s">
        <v>1409</v>
      </c>
      <c r="M221" s="17" t="str" cm="1">
        <f t="array" aca="1" ref="M221" ca="1">INDEX(estados_cidades_bairros!$B$2:$E$2701,RANDBETWEEN(1,COUNTA(estados_cidades_bairros!$E$2:$E$2701)),1)</f>
        <v>Acre</v>
      </c>
      <c r="N221" s="17" t="str">
        <f ca="1">VLOOKUP(M221,estados_cidades_bairros!$B$2:$E$2701,2,0)</f>
        <v>AC</v>
      </c>
      <c r="O221" s="17" t="str" cm="1">
        <f t="array" aca="1" ref="O221" ca="1">INDEX(estados_cidades_bairros!$C$2:$E$2701,SUM(MATCH(N221,estados_cidades_bairros!$C:$C,0)+RANDBETWEEN(1,100)),2)</f>
        <v>Cunha Alegre</v>
      </c>
      <c r="P221" s="17" t="str" cm="1">
        <f t="array" aca="1" ref="P221" ca="1">INDEX(estados_cidades_bairros!$D$2:$E$2701,SUM(MATCH(O221,estados_cidades_bairros!$D$2:$D$2701,0)+RANDBETWEEN(1,5)),2)</f>
        <v>Núcleo Matheus Duarte</v>
      </c>
      <c r="Q221" s="38" t="s">
        <v>47</v>
      </c>
      <c r="R221" s="20">
        <v>1</v>
      </c>
      <c r="S221" s="6">
        <v>220</v>
      </c>
      <c r="T221" s="6">
        <v>220</v>
      </c>
      <c r="U221" s="6">
        <v>41</v>
      </c>
      <c r="V221">
        <v>37</v>
      </c>
      <c r="W221" s="3" t="str">
        <f>VLOOKUP(V221,produtos!$A$2:$E$49,2,0)</f>
        <v>Notebook Lenovo Ideapad Ryzen 5</v>
      </c>
      <c r="X221" s="12">
        <f>VLOOKUP(V221,produtos!$A$2:$E$49,4,0)</f>
        <v>1283</v>
      </c>
      <c r="Y221">
        <v>5</v>
      </c>
      <c r="Z221" s="12">
        <f t="shared" si="3"/>
        <v>6415</v>
      </c>
      <c r="AA221" s="7">
        <v>45701</v>
      </c>
      <c r="AB221" s="6" t="s">
        <v>115</v>
      </c>
      <c r="AC221" s="6">
        <v>220</v>
      </c>
      <c r="AD221">
        <v>1969</v>
      </c>
      <c r="AE221" s="3" t="str">
        <f>VLOOKUP(AD221,'Formas de pagamentos'!$A$2:$B$7,2,0)</f>
        <v>Cartão Crédito</v>
      </c>
      <c r="AF221" s="6" t="s">
        <v>116</v>
      </c>
      <c r="AG221" s="6" t="s">
        <v>50</v>
      </c>
      <c r="AH221" s="6">
        <v>2200</v>
      </c>
      <c r="AI221" s="6">
        <v>2200</v>
      </c>
      <c r="AJ221" s="6" t="s">
        <v>117</v>
      </c>
      <c r="AK221" s="8" t="s">
        <v>118</v>
      </c>
    </row>
    <row r="222" spans="1:37" x14ac:dyDescent="0.25">
      <c r="A222" s="16">
        <v>221</v>
      </c>
      <c r="B222" s="17" t="s">
        <v>231</v>
      </c>
      <c r="C222" s="17" t="s">
        <v>71</v>
      </c>
      <c r="D222" s="17" t="s">
        <v>1410</v>
      </c>
      <c r="E222" s="18" t="s">
        <v>1411</v>
      </c>
      <c r="F222" s="17" t="str" cm="1">
        <f t="array" aca="1" ref="F222" ca="1">INDEX(estados_cidades_bairros!$B$2:$E$2701,RANDBETWEEN(1,COUNTA(estados_cidades_bairros!$E$2:$E$2701)),1)</f>
        <v>Acre</v>
      </c>
      <c r="G222" s="17" t="str">
        <f ca="1">VLOOKUP(F222,estados_cidades_bairros!$B$2:$E$2701,2,0)</f>
        <v>AC</v>
      </c>
      <c r="H222" s="17" t="str" cm="1">
        <f t="array" aca="1" ref="H222" ca="1">INDEX(estados_cidades_bairros!$C$2:$E$2701,SUM(MATCH(G222,estados_cidades_bairros!$C:$C,0)+RANDBETWEEN(1,100)),2)</f>
        <v>Martins de Oliveira</v>
      </c>
      <c r="I222" s="17" t="str" cm="1">
        <f t="array" aca="1" ref="I222" ca="1">INDEX(estados_cidades_bairros!$D$2:$E$2701,SUM(MATCH(H222,estados_cidades_bairros!$D$2:$D$2701,0)+RANDBETWEEN(1,5)),2)</f>
        <v>Condomínio de da Paz</v>
      </c>
      <c r="J222" s="28"/>
      <c r="K222" s="17">
        <v>49</v>
      </c>
      <c r="L222" s="17" t="s">
        <v>1414</v>
      </c>
      <c r="M222" s="17" t="str" cm="1">
        <f t="array" aca="1" ref="M222" ca="1">INDEX(estados_cidades_bairros!$B$2:$E$2701,RANDBETWEEN(1,COUNTA(estados_cidades_bairros!$E$2:$E$2701)),1)</f>
        <v>Amapá</v>
      </c>
      <c r="N222" s="17" t="str">
        <f ca="1">VLOOKUP(M222,estados_cidades_bairros!$B$2:$E$2701,2,0)</f>
        <v>AP</v>
      </c>
      <c r="O222" s="17" t="str" cm="1">
        <f t="array" aca="1" ref="O222" ca="1">INDEX(estados_cidades_bairros!$C$2:$E$2701,SUM(MATCH(N222,estados_cidades_bairros!$C:$C,0)+RANDBETWEEN(1,100)),2)</f>
        <v>Fernandes de Castro</v>
      </c>
      <c r="P222" s="17" t="str" cm="1">
        <f t="array" aca="1" ref="P222" ca="1">INDEX(estados_cidades_bairros!$D$2:$E$2701,SUM(MATCH(O222,estados_cidades_bairros!$D$2:$D$2701,0)+RANDBETWEEN(1,5)),2)</f>
        <v>Travessa de Sales</v>
      </c>
      <c r="Q222" s="26" t="s">
        <v>41</v>
      </c>
      <c r="R222" s="17">
        <v>5</v>
      </c>
      <c r="S222" s="3">
        <v>221</v>
      </c>
      <c r="T222" s="3">
        <v>221</v>
      </c>
      <c r="U222" s="3">
        <v>49</v>
      </c>
      <c r="V222">
        <v>9</v>
      </c>
      <c r="W222" s="3" t="str">
        <f>VLOOKUP(V222,produtos!$A$2:$E$49,2,0)</f>
        <v>TV LG 55'' 4K OLED</v>
      </c>
      <c r="X222" s="12">
        <f>VLOOKUP(V222,produtos!$A$2:$E$49,4,0)</f>
        <v>4023</v>
      </c>
      <c r="Y222">
        <v>2</v>
      </c>
      <c r="Z222" s="12">
        <f t="shared" si="3"/>
        <v>8046</v>
      </c>
      <c r="AA222" s="4">
        <v>45683</v>
      </c>
      <c r="AB222" s="3" t="s">
        <v>88</v>
      </c>
      <c r="AC222" s="3">
        <v>221</v>
      </c>
      <c r="AD222">
        <v>2951</v>
      </c>
      <c r="AE222" s="3" t="str">
        <f>VLOOKUP(AD222,'Formas de pagamentos'!$A$2:$B$7,2,0)</f>
        <v>Pix</v>
      </c>
      <c r="AF222" s="3" t="s">
        <v>116</v>
      </c>
      <c r="AG222" s="3" t="s">
        <v>50</v>
      </c>
      <c r="AH222" s="3"/>
      <c r="AI222" s="3"/>
      <c r="AJ222" s="3"/>
      <c r="AK222" s="5"/>
    </row>
    <row r="223" spans="1:37" x14ac:dyDescent="0.25">
      <c r="A223" s="19">
        <v>222</v>
      </c>
      <c r="B223" s="20" t="s">
        <v>662</v>
      </c>
      <c r="C223" s="20" t="s">
        <v>76</v>
      </c>
      <c r="D223" s="20" t="s">
        <v>1417</v>
      </c>
      <c r="E223" s="21" t="s">
        <v>1418</v>
      </c>
      <c r="F223" s="17" t="str" cm="1">
        <f t="array" aca="1" ref="F223" ca="1">INDEX(estados_cidades_bairros!$B$2:$E$2701,RANDBETWEEN(1,COUNTA(estados_cidades_bairros!$E$2:$E$2701)),1)</f>
        <v>Paraná</v>
      </c>
      <c r="G223" s="17" t="str">
        <f ca="1">VLOOKUP(F223,estados_cidades_bairros!$B$2:$E$2701,2,0)</f>
        <v>PR</v>
      </c>
      <c r="H223" s="17" t="str" cm="1">
        <f t="array" aca="1" ref="H223" ca="1">INDEX(estados_cidades_bairros!$C$2:$E$2701,SUM(MATCH(G223,estados_cidades_bairros!$C:$C,0)+RANDBETWEEN(1,100)),2)</f>
        <v>da Mata</v>
      </c>
      <c r="I223" s="17" t="str" cm="1">
        <f t="array" aca="1" ref="I223" ca="1">INDEX(estados_cidades_bairros!$D$2:$E$2701,SUM(MATCH(H223,estados_cidades_bairros!$D$2:$D$2701,0)+RANDBETWEEN(1,5)),2)</f>
        <v>Chácara de Farias</v>
      </c>
      <c r="J223" s="28"/>
      <c r="K223" s="20">
        <v>49</v>
      </c>
      <c r="L223" s="20" t="s">
        <v>1419</v>
      </c>
      <c r="M223" s="17" t="str" cm="1">
        <f t="array" aca="1" ref="M223" ca="1">INDEX(estados_cidades_bairros!$B$2:$E$2701,RANDBETWEEN(1,COUNTA(estados_cidades_bairros!$E$2:$E$2701)),1)</f>
        <v>Rio de Janeiro</v>
      </c>
      <c r="N223" s="17" t="str">
        <f ca="1">VLOOKUP(M223,estados_cidades_bairros!$B$2:$E$2701,2,0)</f>
        <v>RJ</v>
      </c>
      <c r="O223" s="17" t="str" cm="1">
        <f t="array" aca="1" ref="O223" ca="1">INDEX(estados_cidades_bairros!$C$2:$E$2701,SUM(MATCH(N223,estados_cidades_bairros!$C:$C,0)+RANDBETWEEN(1,100)),2)</f>
        <v>Aragão</v>
      </c>
      <c r="P223" s="17" t="str" cm="1">
        <f t="array" aca="1" ref="P223" ca="1">INDEX(estados_cidades_bairros!$D$2:$E$2701,SUM(MATCH(O223,estados_cidades_bairros!$D$2:$D$2701,0)+RANDBETWEEN(1,5)),2)</f>
        <v>Parque de Cavalcanti</v>
      </c>
      <c r="Q223" s="38" t="s">
        <v>41</v>
      </c>
      <c r="R223" s="20">
        <v>2</v>
      </c>
      <c r="S223" s="6">
        <v>222</v>
      </c>
      <c r="T223" s="6">
        <v>222</v>
      </c>
      <c r="U223" s="6">
        <v>49</v>
      </c>
      <c r="V223">
        <v>17</v>
      </c>
      <c r="W223" s="3" t="str">
        <f>VLOOKUP(V223,produtos!$A$2:$E$49,2,0)</f>
        <v>Geladeira Electrolux Frost Free 431L</v>
      </c>
      <c r="X223" s="12">
        <f>VLOOKUP(V223,produtos!$A$2:$E$49,4,0)</f>
        <v>1058</v>
      </c>
      <c r="Y223">
        <v>3</v>
      </c>
      <c r="Z223" s="12">
        <f t="shared" si="3"/>
        <v>3174</v>
      </c>
      <c r="AA223" s="7">
        <v>45661</v>
      </c>
      <c r="AB223" s="6" t="s">
        <v>64</v>
      </c>
      <c r="AC223" s="6">
        <v>222</v>
      </c>
      <c r="AD223">
        <v>1969</v>
      </c>
      <c r="AE223" s="3" t="str">
        <f>VLOOKUP(AD223,'Formas de pagamentos'!$A$2:$B$7,2,0)</f>
        <v>Cartão Crédito</v>
      </c>
      <c r="AF223" s="6" t="s">
        <v>89</v>
      </c>
      <c r="AG223" s="6" t="s">
        <v>50</v>
      </c>
      <c r="AH223" s="6">
        <v>2220</v>
      </c>
      <c r="AI223" s="6">
        <v>2220</v>
      </c>
      <c r="AJ223" s="6" t="s">
        <v>211</v>
      </c>
      <c r="AK223" s="8" t="s">
        <v>212</v>
      </c>
    </row>
    <row r="224" spans="1:37" x14ac:dyDescent="0.25">
      <c r="A224" s="16">
        <v>223</v>
      </c>
      <c r="B224" s="17" t="s">
        <v>1276</v>
      </c>
      <c r="C224" s="17" t="s">
        <v>481</v>
      </c>
      <c r="D224" s="17" t="s">
        <v>1422</v>
      </c>
      <c r="E224" s="18" t="s">
        <v>1423</v>
      </c>
      <c r="F224" s="17" t="str" cm="1">
        <f t="array" aca="1" ref="F224" ca="1">INDEX(estados_cidades_bairros!$B$2:$E$2701,RANDBETWEEN(1,COUNTA(estados_cidades_bairros!$E$2:$E$2701)),1)</f>
        <v>Espírito Santo</v>
      </c>
      <c r="G224" s="17" t="str">
        <f ca="1">VLOOKUP(F224,estados_cidades_bairros!$B$2:$E$2701,2,0)</f>
        <v>ES</v>
      </c>
      <c r="H224" s="17" t="str" cm="1">
        <f t="array" aca="1" ref="H224" ca="1">INDEX(estados_cidades_bairros!$C$2:$E$2701,SUM(MATCH(G224,estados_cidades_bairros!$C:$C,0)+RANDBETWEEN(1,100)),2)</f>
        <v>Dias</v>
      </c>
      <c r="I224" s="17" t="str" cm="1">
        <f t="array" aca="1" ref="I224" ca="1">INDEX(estados_cidades_bairros!$D$2:$E$2701,SUM(MATCH(H224,estados_cidades_bairros!$D$2:$D$2701,0)+RANDBETWEEN(1,5)),2)</f>
        <v>Aeroporto Davi Luiz Alves</v>
      </c>
      <c r="J224" s="28"/>
      <c r="K224" s="17">
        <v>14</v>
      </c>
      <c r="L224" s="17" t="s">
        <v>1425</v>
      </c>
      <c r="M224" s="17" t="str" cm="1">
        <f t="array" aca="1" ref="M224" ca="1">INDEX(estados_cidades_bairros!$B$2:$E$2701,RANDBETWEEN(1,COUNTA(estados_cidades_bairros!$E$2:$E$2701)),1)</f>
        <v>Bahia</v>
      </c>
      <c r="N224" s="17" t="str">
        <f ca="1">VLOOKUP(M224,estados_cidades_bairros!$B$2:$E$2701,2,0)</f>
        <v>BA</v>
      </c>
      <c r="O224" s="17" t="str" cm="1">
        <f t="array" aca="1" ref="O224" ca="1">INDEX(estados_cidades_bairros!$C$2:$E$2701,SUM(MATCH(N224,estados_cidades_bairros!$C:$C,0)+RANDBETWEEN(1,100)),2)</f>
        <v>Ramos Paulista</v>
      </c>
      <c r="P224" s="17" t="str" cm="1">
        <f t="array" aca="1" ref="P224" ca="1">INDEX(estados_cidades_bairros!$D$2:$E$2701,SUM(MATCH(O224,estados_cidades_bairros!$D$2:$D$2701,0)+RANDBETWEEN(1,5)),2)</f>
        <v>Estação de Caldeira</v>
      </c>
      <c r="Q224" s="26" t="s">
        <v>78</v>
      </c>
      <c r="R224" s="17">
        <v>1</v>
      </c>
      <c r="S224" s="3">
        <v>223</v>
      </c>
      <c r="T224" s="3">
        <v>223</v>
      </c>
      <c r="U224" s="3">
        <v>14</v>
      </c>
      <c r="V224">
        <v>11</v>
      </c>
      <c r="W224" s="3" t="str">
        <f>VLOOKUP(V224,produtos!$A$2:$E$49,2,0)</f>
        <v>Câmera GoPro Hero 11</v>
      </c>
      <c r="X224" s="12">
        <f>VLOOKUP(V224,produtos!$A$2:$E$49,4,0)</f>
        <v>1722</v>
      </c>
      <c r="Y224">
        <v>5</v>
      </c>
      <c r="Z224" s="12">
        <f t="shared" si="3"/>
        <v>8610</v>
      </c>
      <c r="AA224" s="4">
        <v>45705</v>
      </c>
      <c r="AB224" s="3" t="s">
        <v>88</v>
      </c>
      <c r="AC224" s="3">
        <v>223</v>
      </c>
      <c r="AD224">
        <v>1969</v>
      </c>
      <c r="AE224" s="3" t="str">
        <f>VLOOKUP(AD224,'Formas de pagamentos'!$A$2:$B$7,2,0)</f>
        <v>Cartão Crédito</v>
      </c>
      <c r="AF224" s="3" t="s">
        <v>116</v>
      </c>
      <c r="AG224" s="3" t="s">
        <v>50</v>
      </c>
      <c r="AH224" s="3">
        <v>2230</v>
      </c>
      <c r="AI224" s="3">
        <v>2230</v>
      </c>
      <c r="AJ224" s="3" t="s">
        <v>262</v>
      </c>
      <c r="AK224" s="5" t="s">
        <v>118</v>
      </c>
    </row>
    <row r="225" spans="1:37" x14ac:dyDescent="0.25">
      <c r="A225" s="19">
        <v>224</v>
      </c>
      <c r="B225" s="20" t="s">
        <v>1426</v>
      </c>
      <c r="C225" s="20" t="s">
        <v>370</v>
      </c>
      <c r="D225" s="20" t="s">
        <v>1427</v>
      </c>
      <c r="E225" s="21" t="s">
        <v>1428</v>
      </c>
      <c r="F225" s="17" t="str" cm="1">
        <f t="array" aca="1" ref="F225" ca="1">INDEX(estados_cidades_bairros!$B$2:$E$2701,RANDBETWEEN(1,COUNTA(estados_cidades_bairros!$E$2:$E$2701)),1)</f>
        <v>Alagoas</v>
      </c>
      <c r="G225" s="17" t="str">
        <f ca="1">VLOOKUP(F225,estados_cidades_bairros!$B$2:$E$2701,2,0)</f>
        <v>AL</v>
      </c>
      <c r="H225" s="17" t="str" cm="1">
        <f t="array" aca="1" ref="H225" ca="1">INDEX(estados_cidades_bairros!$C$2:$E$2701,SUM(MATCH(G225,estados_cidades_bairros!$C:$C,0)+RANDBETWEEN(1,100)),2)</f>
        <v>Teixeira de Correia</v>
      </c>
      <c r="I225" s="17" t="str" cm="1">
        <f t="array" aca="1" ref="I225" ca="1">INDEX(estados_cidades_bairros!$D$2:$E$2701,SUM(MATCH(H225,estados_cidades_bairros!$D$2:$D$2701,0)+RANDBETWEEN(1,5)),2)</f>
        <v>Condomínio Luiz Henrique da Paz</v>
      </c>
      <c r="J225" s="28"/>
      <c r="K225" s="20">
        <v>17</v>
      </c>
      <c r="L225" s="20" t="s">
        <v>1431</v>
      </c>
      <c r="M225" s="17" t="str" cm="1">
        <f t="array" aca="1" ref="M225" ca="1">INDEX(estados_cidades_bairros!$B$2:$E$2701,RANDBETWEEN(1,COUNTA(estados_cidades_bairros!$E$2:$E$2701)),1)</f>
        <v>Pará</v>
      </c>
      <c r="N225" s="17" t="str">
        <f ca="1">VLOOKUP(M225,estados_cidades_bairros!$B$2:$E$2701,2,0)</f>
        <v>PA</v>
      </c>
      <c r="O225" s="17" t="str" cm="1">
        <f t="array" aca="1" ref="O225" ca="1">INDEX(estados_cidades_bairros!$C$2:$E$2701,SUM(MATCH(N225,estados_cidades_bairros!$C:$C,0)+RANDBETWEEN(1,100)),2)</f>
        <v>da Costa</v>
      </c>
      <c r="P225" s="17" t="str" cm="1">
        <f t="array" aca="1" ref="P225" ca="1">INDEX(estados_cidades_bairros!$D$2:$E$2701,SUM(MATCH(O225,estados_cidades_bairros!$D$2:$D$2701,0)+RANDBETWEEN(1,5)),2)</f>
        <v>Conjunto Silva</v>
      </c>
      <c r="Q225" s="38" t="s">
        <v>78</v>
      </c>
      <c r="R225" s="20">
        <v>2</v>
      </c>
      <c r="S225" s="6">
        <v>224</v>
      </c>
      <c r="T225" s="6">
        <v>224</v>
      </c>
      <c r="U225" s="6">
        <v>17</v>
      </c>
      <c r="V225">
        <v>18</v>
      </c>
      <c r="W225" s="3" t="str">
        <f>VLOOKUP(V225,produtos!$A$2:$E$49,2,0)</f>
        <v>Fogão 4 Bocas Consul</v>
      </c>
      <c r="X225" s="12">
        <f>VLOOKUP(V225,produtos!$A$2:$E$49,4,0)</f>
        <v>638</v>
      </c>
      <c r="Y225">
        <v>4</v>
      </c>
      <c r="Z225" s="12">
        <f t="shared" si="3"/>
        <v>2552</v>
      </c>
      <c r="AA225" s="7">
        <v>45726</v>
      </c>
      <c r="AB225" s="6" t="s">
        <v>115</v>
      </c>
      <c r="AC225" s="6">
        <v>224</v>
      </c>
      <c r="AD225">
        <v>5950</v>
      </c>
      <c r="AE225" s="3" t="str">
        <f>VLOOKUP(AD225,'Formas de pagamentos'!$A$2:$B$7,2,0)</f>
        <v>Cartão Débito</v>
      </c>
      <c r="AF225" s="6" t="s">
        <v>116</v>
      </c>
      <c r="AG225" s="6" t="s">
        <v>50</v>
      </c>
      <c r="AH225" s="6"/>
      <c r="AI225" s="6"/>
      <c r="AJ225" s="6"/>
      <c r="AK225" s="8"/>
    </row>
    <row r="226" spans="1:37" x14ac:dyDescent="0.25">
      <c r="A226" s="16">
        <v>225</v>
      </c>
      <c r="B226" s="17" t="s">
        <v>881</v>
      </c>
      <c r="C226" s="17" t="s">
        <v>675</v>
      </c>
      <c r="D226" s="17" t="s">
        <v>1433</v>
      </c>
      <c r="E226" s="18" t="s">
        <v>1434</v>
      </c>
      <c r="F226" s="17" t="str" cm="1">
        <f t="array" aca="1" ref="F226" ca="1">INDEX(estados_cidades_bairros!$B$2:$E$2701,RANDBETWEEN(1,COUNTA(estados_cidades_bairros!$E$2:$E$2701)),1)</f>
        <v>Roraima</v>
      </c>
      <c r="G226" s="17" t="str">
        <f ca="1">VLOOKUP(F226,estados_cidades_bairros!$B$2:$E$2701,2,0)</f>
        <v>RR</v>
      </c>
      <c r="H226" s="17" t="str" cm="1">
        <f t="array" aca="1" ref="H226" ca="1">INDEX(estados_cidades_bairros!$C$2:$E$2701,SUM(MATCH(G226,estados_cidades_bairros!$C:$C,0)+RANDBETWEEN(1,100)),2)</f>
        <v>Porto da Serra</v>
      </c>
      <c r="I226" s="17" t="str" cm="1">
        <f t="array" aca="1" ref="I226" ca="1">INDEX(estados_cidades_bairros!$D$2:$E$2701,SUM(MATCH(H226,estados_cidades_bairros!$D$2:$D$2701,0)+RANDBETWEEN(1,5)),2)</f>
        <v>Chácara Isadora Oliveira</v>
      </c>
      <c r="J226" s="28"/>
      <c r="K226" s="17">
        <v>27</v>
      </c>
      <c r="L226" s="17" t="s">
        <v>1436</v>
      </c>
      <c r="M226" s="17" t="str" cm="1">
        <f t="array" aca="1" ref="M226" ca="1">INDEX(estados_cidades_bairros!$B$2:$E$2701,RANDBETWEEN(1,COUNTA(estados_cidades_bairros!$E$2:$E$2701)),1)</f>
        <v>Alagoas</v>
      </c>
      <c r="N226" s="17" t="str">
        <f ca="1">VLOOKUP(M226,estados_cidades_bairros!$B$2:$E$2701,2,0)</f>
        <v>AL</v>
      </c>
      <c r="O226" s="17" t="str" cm="1">
        <f t="array" aca="1" ref="O226" ca="1">INDEX(estados_cidades_bairros!$C$2:$E$2701,SUM(MATCH(N226,estados_cidades_bairros!$C:$C,0)+RANDBETWEEN(1,100)),2)</f>
        <v>Nogueira de da Cruz</v>
      </c>
      <c r="P226" s="17" t="str" cm="1">
        <f t="array" aca="1" ref="P226" ca="1">INDEX(estados_cidades_bairros!$D$2:$E$2701,SUM(MATCH(O226,estados_cidades_bairros!$D$2:$D$2701,0)+RANDBETWEEN(1,5)),2)</f>
        <v>Viela Sales</v>
      </c>
      <c r="Q226" s="26" t="s">
        <v>41</v>
      </c>
      <c r="R226" s="17">
        <v>4</v>
      </c>
      <c r="S226" s="3">
        <v>225</v>
      </c>
      <c r="T226" s="3">
        <v>225</v>
      </c>
      <c r="U226" s="3">
        <v>27</v>
      </c>
      <c r="V226">
        <v>7</v>
      </c>
      <c r="W226" s="3" t="str">
        <f>VLOOKUP(V226,produtos!$A$2:$E$49,2,0)</f>
        <v>Tablet Samsung Galaxy Tab S8</v>
      </c>
      <c r="X226" s="12">
        <f>VLOOKUP(V226,produtos!$A$2:$E$49,4,0)</f>
        <v>2648</v>
      </c>
      <c r="Y226">
        <v>2</v>
      </c>
      <c r="Z226" s="12">
        <f t="shared" si="3"/>
        <v>5296</v>
      </c>
      <c r="AA226" s="4">
        <v>45671</v>
      </c>
      <c r="AB226" s="3" t="s">
        <v>88</v>
      </c>
      <c r="AC226" s="3">
        <v>225</v>
      </c>
      <c r="AD226">
        <v>6056</v>
      </c>
      <c r="AE226" s="3" t="str">
        <f>VLOOKUP(AD226,'Formas de pagamentos'!$A$2:$B$7,2,0)</f>
        <v>Cheque</v>
      </c>
      <c r="AF226" s="3" t="s">
        <v>48</v>
      </c>
      <c r="AG226" s="3" t="s">
        <v>50</v>
      </c>
      <c r="AH226" s="3"/>
      <c r="AI226" s="3"/>
      <c r="AJ226" s="3"/>
      <c r="AK226" s="5"/>
    </row>
    <row r="227" spans="1:37" x14ac:dyDescent="0.25">
      <c r="A227" s="19">
        <v>226</v>
      </c>
      <c r="B227" s="20" t="s">
        <v>1438</v>
      </c>
      <c r="C227" s="20" t="s">
        <v>617</v>
      </c>
      <c r="D227" s="20" t="s">
        <v>1439</v>
      </c>
      <c r="E227" s="21">
        <v>8134265265</v>
      </c>
      <c r="F227" s="17" t="str" cm="1">
        <f t="array" aca="1" ref="F227" ca="1">INDEX(estados_cidades_bairros!$B$2:$E$2701,RANDBETWEEN(1,COUNTA(estados_cidades_bairros!$E$2:$E$2701)),1)</f>
        <v>Paraná</v>
      </c>
      <c r="G227" s="17" t="str">
        <f ca="1">VLOOKUP(F227,estados_cidades_bairros!$B$2:$E$2701,2,0)</f>
        <v>PR</v>
      </c>
      <c r="H227" s="17" t="str" cm="1">
        <f t="array" aca="1" ref="H227" ca="1">INDEX(estados_cidades_bairros!$C$2:$E$2701,SUM(MATCH(G227,estados_cidades_bairros!$C:$C,0)+RANDBETWEEN(1,100)),2)</f>
        <v>Cunha</v>
      </c>
      <c r="I227" s="17" t="str" cm="1">
        <f t="array" aca="1" ref="I227" ca="1">INDEX(estados_cidades_bairros!$D$2:$E$2701,SUM(MATCH(H227,estados_cidades_bairros!$D$2:$D$2701,0)+RANDBETWEEN(1,5)),2)</f>
        <v>Viaduto Jesus</v>
      </c>
      <c r="J227" s="28"/>
      <c r="K227" s="20">
        <v>37</v>
      </c>
      <c r="L227" s="20" t="s">
        <v>1441</v>
      </c>
      <c r="M227" s="17" t="str" cm="1">
        <f t="array" aca="1" ref="M227" ca="1">INDEX(estados_cidades_bairros!$B$2:$E$2701,RANDBETWEEN(1,COUNTA(estados_cidades_bairros!$E$2:$E$2701)),1)</f>
        <v>Rio de Janeiro</v>
      </c>
      <c r="N227" s="17" t="str">
        <f ca="1">VLOOKUP(M227,estados_cidades_bairros!$B$2:$E$2701,2,0)</f>
        <v>RJ</v>
      </c>
      <c r="O227" s="17" t="str" cm="1">
        <f t="array" aca="1" ref="O227" ca="1">INDEX(estados_cidades_bairros!$C$2:$E$2701,SUM(MATCH(N227,estados_cidades_bairros!$C:$C,0)+RANDBETWEEN(1,100)),2)</f>
        <v>da Cruz</v>
      </c>
      <c r="P227" s="17" t="str" cm="1">
        <f t="array" aca="1" ref="P227" ca="1">INDEX(estados_cidades_bairros!$D$2:$E$2701,SUM(MATCH(O227,estados_cidades_bairros!$D$2:$D$2701,0)+RANDBETWEEN(1,5)),2)</f>
        <v>Campo de Castro</v>
      </c>
      <c r="Q227" s="38" t="s">
        <v>78</v>
      </c>
      <c r="R227" s="20">
        <v>5</v>
      </c>
      <c r="S227" s="6">
        <v>226</v>
      </c>
      <c r="T227" s="6">
        <v>226</v>
      </c>
      <c r="U227" s="6">
        <v>37</v>
      </c>
      <c r="V227">
        <v>13</v>
      </c>
      <c r="W227" s="3" t="str">
        <f>VLOOKUP(V227,produtos!$A$2:$E$49,2,0)</f>
        <v>Carregador Portátil Xiaomi 20000mAh</v>
      </c>
      <c r="X227" s="12">
        <f>VLOOKUP(V227,produtos!$A$2:$E$49,4,0)</f>
        <v>3889</v>
      </c>
      <c r="Y227">
        <v>4</v>
      </c>
      <c r="Z227" s="12">
        <f t="shared" si="3"/>
        <v>15556</v>
      </c>
      <c r="AA227" s="7">
        <v>45714</v>
      </c>
      <c r="AB227" s="6" t="s">
        <v>115</v>
      </c>
      <c r="AC227" s="6">
        <v>226</v>
      </c>
      <c r="AD227">
        <v>2471</v>
      </c>
      <c r="AE227" s="3" t="str">
        <f>VLOOKUP(AD227,'Formas de pagamentos'!$A$2:$B$7,2,0)</f>
        <v>Boleto</v>
      </c>
      <c r="AF227" s="6" t="s">
        <v>89</v>
      </c>
      <c r="AG227" s="6" t="s">
        <v>50</v>
      </c>
      <c r="AH227" s="6"/>
      <c r="AI227" s="6"/>
      <c r="AJ227" s="6"/>
      <c r="AK227" s="8"/>
    </row>
    <row r="228" spans="1:37" x14ac:dyDescent="0.25">
      <c r="A228" s="16">
        <v>227</v>
      </c>
      <c r="B228" s="17" t="s">
        <v>1144</v>
      </c>
      <c r="C228" s="17" t="s">
        <v>91</v>
      </c>
      <c r="D228" s="17" t="s">
        <v>1442</v>
      </c>
      <c r="E228" s="18" t="s">
        <v>1443</v>
      </c>
      <c r="F228" s="17" t="str" cm="1">
        <f t="array" aca="1" ref="F228" ca="1">INDEX(estados_cidades_bairros!$B$2:$E$2701,RANDBETWEEN(1,COUNTA(estados_cidades_bairros!$E$2:$E$2701)),1)</f>
        <v>Piauí</v>
      </c>
      <c r="G228" s="17" t="str">
        <f ca="1">VLOOKUP(F228,estados_cidades_bairros!$B$2:$E$2701,2,0)</f>
        <v>PI</v>
      </c>
      <c r="H228" s="17" t="str" cm="1">
        <f t="array" aca="1" ref="H228" ca="1">INDEX(estados_cidades_bairros!$C$2:$E$2701,SUM(MATCH(G228,estados_cidades_bairros!$C:$C,0)+RANDBETWEEN(1,100)),2)</f>
        <v>Ferreira Verde</v>
      </c>
      <c r="I228" s="17" t="str" cm="1">
        <f t="array" aca="1" ref="I228" ca="1">INDEX(estados_cidades_bairros!$D$2:$E$2701,SUM(MATCH(H228,estados_cidades_bairros!$D$2:$D$2701,0)+RANDBETWEEN(1,5)),2)</f>
        <v>Jardim de Nunes</v>
      </c>
      <c r="J228" s="28"/>
      <c r="K228" s="17">
        <v>41</v>
      </c>
      <c r="L228" s="17" t="s">
        <v>1445</v>
      </c>
      <c r="M228" s="17" t="str" cm="1">
        <f t="array" aca="1" ref="M228" ca="1">INDEX(estados_cidades_bairros!$B$2:$E$2701,RANDBETWEEN(1,COUNTA(estados_cidades_bairros!$E$2:$E$2701)),1)</f>
        <v>Paraíba</v>
      </c>
      <c r="N228" s="17" t="str">
        <f ca="1">VLOOKUP(M228,estados_cidades_bairros!$B$2:$E$2701,2,0)</f>
        <v>PB</v>
      </c>
      <c r="O228" s="17" t="str" cm="1">
        <f t="array" aca="1" ref="O228" ca="1">INDEX(estados_cidades_bairros!$C$2:$E$2701,SUM(MATCH(N228,estados_cidades_bairros!$C:$C,0)+RANDBETWEEN(1,100)),2)</f>
        <v>Moreira do Oeste</v>
      </c>
      <c r="P228" s="17" t="str" cm="1">
        <f t="array" aca="1" ref="P228" ca="1">INDEX(estados_cidades_bairros!$D$2:$E$2701,SUM(MATCH(O228,estados_cidades_bairros!$D$2:$D$2701,0)+RANDBETWEEN(1,5)),2)</f>
        <v>Fazenda Lopes</v>
      </c>
      <c r="Q228" s="26" t="s">
        <v>41</v>
      </c>
      <c r="R228" s="17">
        <v>3</v>
      </c>
      <c r="S228" s="3">
        <v>227</v>
      </c>
      <c r="T228" s="3">
        <v>227</v>
      </c>
      <c r="U228" s="3">
        <v>41</v>
      </c>
      <c r="V228">
        <v>10</v>
      </c>
      <c r="W228" s="3" t="str">
        <f>VLOOKUP(V228,produtos!$A$2:$E$49,2,0)</f>
        <v>TV Samsung 50'' 4K QLED</v>
      </c>
      <c r="X228" s="12">
        <f>VLOOKUP(V228,produtos!$A$2:$E$49,4,0)</f>
        <v>497</v>
      </c>
      <c r="Y228">
        <v>5</v>
      </c>
      <c r="Z228" s="12">
        <f t="shared" si="3"/>
        <v>2485</v>
      </c>
      <c r="AA228" s="4">
        <v>45663</v>
      </c>
      <c r="AB228" s="3" t="s">
        <v>115</v>
      </c>
      <c r="AC228" s="3">
        <v>227</v>
      </c>
      <c r="AD228">
        <v>7072</v>
      </c>
      <c r="AE228" s="3" t="str">
        <f>VLOOKUP(AD228,'Formas de pagamentos'!$A$2:$B$7,2,0)</f>
        <v>Dinheiro</v>
      </c>
      <c r="AF228" s="3" t="s">
        <v>89</v>
      </c>
      <c r="AG228" s="3" t="s">
        <v>50</v>
      </c>
      <c r="AH228" s="3"/>
      <c r="AI228" s="3"/>
      <c r="AJ228" s="3"/>
      <c r="AK228" s="5"/>
    </row>
    <row r="229" spans="1:37" x14ac:dyDescent="0.25">
      <c r="A229" s="19">
        <v>228</v>
      </c>
      <c r="B229" s="20" t="s">
        <v>1446</v>
      </c>
      <c r="C229" s="20" t="s">
        <v>113</v>
      </c>
      <c r="D229" s="20" t="s">
        <v>1447</v>
      </c>
      <c r="E229" s="21" t="s">
        <v>1448</v>
      </c>
      <c r="F229" s="17" t="str" cm="1">
        <f t="array" aca="1" ref="F229" ca="1">INDEX(estados_cidades_bairros!$B$2:$E$2701,RANDBETWEEN(1,COUNTA(estados_cidades_bairros!$E$2:$E$2701)),1)</f>
        <v>Roraima</v>
      </c>
      <c r="G229" s="17" t="str">
        <f ca="1">VLOOKUP(F229,estados_cidades_bairros!$B$2:$E$2701,2,0)</f>
        <v>RR</v>
      </c>
      <c r="H229" s="17" t="str" cm="1">
        <f t="array" aca="1" ref="H229" ca="1">INDEX(estados_cidades_bairros!$C$2:$E$2701,SUM(MATCH(G229,estados_cidades_bairros!$C:$C,0)+RANDBETWEEN(1,100)),2)</f>
        <v>Farias de da Cruz</v>
      </c>
      <c r="I229" s="17" t="str" cm="1">
        <f t="array" aca="1" ref="I229" ca="1">INDEX(estados_cidades_bairros!$D$2:$E$2701,SUM(MATCH(H229,estados_cidades_bairros!$D$2:$D$2701,0)+RANDBETWEEN(1,5)),2)</f>
        <v>Colônia de Lima</v>
      </c>
      <c r="J229" s="28"/>
      <c r="K229" s="20">
        <v>21</v>
      </c>
      <c r="L229" s="20" t="s">
        <v>1450</v>
      </c>
      <c r="M229" s="17" t="str" cm="1">
        <f t="array" aca="1" ref="M229" ca="1">INDEX(estados_cidades_bairros!$B$2:$E$2701,RANDBETWEEN(1,COUNTA(estados_cidades_bairros!$E$2:$E$2701)),1)</f>
        <v>Pernambuco</v>
      </c>
      <c r="N229" s="17" t="str">
        <f ca="1">VLOOKUP(M229,estados_cidades_bairros!$B$2:$E$2701,2,0)</f>
        <v>PE</v>
      </c>
      <c r="O229" s="17" t="str" cm="1">
        <f t="array" aca="1" ref="O229" ca="1">INDEX(estados_cidades_bairros!$C$2:$E$2701,SUM(MATCH(N229,estados_cidades_bairros!$C:$C,0)+RANDBETWEEN(1,100)),2)</f>
        <v>Fernandes Paulista</v>
      </c>
      <c r="P229" s="17" t="str" cm="1">
        <f t="array" aca="1" ref="P229" ca="1">INDEX(estados_cidades_bairros!$D$2:$E$2701,SUM(MATCH(O229,estados_cidades_bairros!$D$2:$D$2701,0)+RANDBETWEEN(1,5)),2)</f>
        <v>Distrito Rodrigues</v>
      </c>
      <c r="Q229" s="38" t="s">
        <v>41</v>
      </c>
      <c r="R229" s="20">
        <v>2</v>
      </c>
      <c r="S229" s="6">
        <v>228</v>
      </c>
      <c r="T229" s="6">
        <v>228</v>
      </c>
      <c r="U229" s="6">
        <v>21</v>
      </c>
      <c r="V229">
        <v>3</v>
      </c>
      <c r="W229" s="3" t="str">
        <f>VLOOKUP(V229,produtos!$A$2:$E$49,2,0)</f>
        <v>Fone de Ouvido Bluetooth JBL</v>
      </c>
      <c r="X229" s="12">
        <f>VLOOKUP(V229,produtos!$A$2:$E$49,4,0)</f>
        <v>3531</v>
      </c>
      <c r="Y229">
        <v>1</v>
      </c>
      <c r="Z229" s="12">
        <f t="shared" si="3"/>
        <v>3531</v>
      </c>
      <c r="AA229" s="7">
        <v>45692</v>
      </c>
      <c r="AB229" s="6" t="s">
        <v>115</v>
      </c>
      <c r="AC229" s="6">
        <v>228</v>
      </c>
      <c r="AD229">
        <v>2471</v>
      </c>
      <c r="AE229" s="3" t="str">
        <f>VLOOKUP(AD229,'Formas de pagamentos'!$A$2:$B$7,2,0)</f>
        <v>Boleto</v>
      </c>
      <c r="AF229" s="6" t="s">
        <v>89</v>
      </c>
      <c r="AG229" s="6" t="s">
        <v>50</v>
      </c>
      <c r="AH229" s="6"/>
      <c r="AI229" s="6"/>
      <c r="AJ229" s="6"/>
      <c r="AK229" s="8"/>
    </row>
    <row r="230" spans="1:37" x14ac:dyDescent="0.25">
      <c r="A230" s="16">
        <v>229</v>
      </c>
      <c r="B230" s="17" t="s">
        <v>1452</v>
      </c>
      <c r="C230" s="17" t="s">
        <v>525</v>
      </c>
      <c r="D230" s="17" t="s">
        <v>1453</v>
      </c>
      <c r="E230" s="18" t="s">
        <v>1454</v>
      </c>
      <c r="F230" s="17" t="str" cm="1">
        <f t="array" aca="1" ref="F230" ca="1">INDEX(estados_cidades_bairros!$B$2:$E$2701,RANDBETWEEN(1,COUNTA(estados_cidades_bairros!$E$2:$E$2701)),1)</f>
        <v>Paraíba</v>
      </c>
      <c r="G230" s="17" t="str">
        <f ca="1">VLOOKUP(F230,estados_cidades_bairros!$B$2:$E$2701,2,0)</f>
        <v>PB</v>
      </c>
      <c r="H230" s="17" t="str" cm="1">
        <f t="array" aca="1" ref="H230" ca="1">INDEX(estados_cidades_bairros!$C$2:$E$2701,SUM(MATCH(G230,estados_cidades_bairros!$C:$C,0)+RANDBETWEEN(1,100)),2)</f>
        <v>Costa</v>
      </c>
      <c r="I230" s="17" t="str" cm="1">
        <f t="array" aca="1" ref="I230" ca="1">INDEX(estados_cidades_bairros!$D$2:$E$2701,SUM(MATCH(H230,estados_cidades_bairros!$D$2:$D$2701,0)+RANDBETWEEN(1,5)),2)</f>
        <v>Viela de Gomes</v>
      </c>
      <c r="J230" s="28"/>
      <c r="K230" s="17">
        <v>36</v>
      </c>
      <c r="L230" s="17" t="s">
        <v>1455</v>
      </c>
      <c r="M230" s="17" t="str" cm="1">
        <f t="array" aca="1" ref="M230" ca="1">INDEX(estados_cidades_bairros!$B$2:$E$2701,RANDBETWEEN(1,COUNTA(estados_cidades_bairros!$E$2:$E$2701)),1)</f>
        <v>Mato Grosso</v>
      </c>
      <c r="N230" s="17" t="str">
        <f ca="1">VLOOKUP(M230,estados_cidades_bairros!$B$2:$E$2701,2,0)</f>
        <v>MT</v>
      </c>
      <c r="O230" s="17" t="str" cm="1">
        <f t="array" aca="1" ref="O230" ca="1">INDEX(estados_cidades_bairros!$C$2:$E$2701,SUM(MATCH(N230,estados_cidades_bairros!$C:$C,0)+RANDBETWEEN(1,100)),2)</f>
        <v>Ribeiro</v>
      </c>
      <c r="P230" s="17" t="str" cm="1">
        <f t="array" aca="1" ref="P230" ca="1">INDEX(estados_cidades_bairros!$D$2:$E$2701,SUM(MATCH(O230,estados_cidades_bairros!$D$2:$D$2701,0)+RANDBETWEEN(1,5)),2)</f>
        <v>Pátio de Melo</v>
      </c>
      <c r="Q230" s="26" t="s">
        <v>47</v>
      </c>
      <c r="R230" s="17">
        <v>2</v>
      </c>
      <c r="S230" s="3">
        <v>229</v>
      </c>
      <c r="T230" s="3">
        <v>229</v>
      </c>
      <c r="U230" s="3">
        <v>36</v>
      </c>
      <c r="V230">
        <v>16</v>
      </c>
      <c r="W230" s="3" t="str">
        <f>VLOOKUP(V230,produtos!$A$2:$E$49,2,0)</f>
        <v>Geladeira Brastemp Frost Free 375L</v>
      </c>
      <c r="X230" s="12">
        <f>VLOOKUP(V230,produtos!$A$2:$E$49,4,0)</f>
        <v>2523</v>
      </c>
      <c r="Y230">
        <v>3</v>
      </c>
      <c r="Z230" s="12">
        <f t="shared" si="3"/>
        <v>7569</v>
      </c>
      <c r="AA230" s="4">
        <v>45722</v>
      </c>
      <c r="AB230" s="3" t="s">
        <v>64</v>
      </c>
      <c r="AC230" s="3">
        <v>229</v>
      </c>
      <c r="AD230">
        <v>5950</v>
      </c>
      <c r="AE230" s="3" t="str">
        <f>VLOOKUP(AD230,'Formas de pagamentos'!$A$2:$B$7,2,0)</f>
        <v>Cartão Débito</v>
      </c>
      <c r="AF230" s="3" t="s">
        <v>116</v>
      </c>
      <c r="AG230" s="3" t="s">
        <v>50</v>
      </c>
      <c r="AH230" s="3"/>
      <c r="AI230" s="3"/>
      <c r="AJ230" s="3"/>
      <c r="AK230" s="5"/>
    </row>
    <row r="231" spans="1:37" x14ac:dyDescent="0.25">
      <c r="A231" s="19">
        <v>230</v>
      </c>
      <c r="B231" s="20" t="s">
        <v>1348</v>
      </c>
      <c r="C231" s="20" t="s">
        <v>511</v>
      </c>
      <c r="D231" s="20" t="s">
        <v>1457</v>
      </c>
      <c r="E231" s="21">
        <v>3157522320</v>
      </c>
      <c r="F231" s="17" t="str" cm="1">
        <f t="array" aca="1" ref="F231" ca="1">INDEX(estados_cidades_bairros!$B$2:$E$2701,RANDBETWEEN(1,COUNTA(estados_cidades_bairros!$E$2:$E$2701)),1)</f>
        <v>Paraíba</v>
      </c>
      <c r="G231" s="17" t="str">
        <f ca="1">VLOOKUP(F231,estados_cidades_bairros!$B$2:$E$2701,2,0)</f>
        <v>PB</v>
      </c>
      <c r="H231" s="17" t="str" cm="1">
        <f t="array" aca="1" ref="H231" ca="1">INDEX(estados_cidades_bairros!$C$2:$E$2701,SUM(MATCH(G231,estados_cidades_bairros!$C:$C,0)+RANDBETWEEN(1,100)),2)</f>
        <v>Moreira do Oeste</v>
      </c>
      <c r="I231" s="17" t="str" cm="1">
        <f t="array" aca="1" ref="I231" ca="1">INDEX(estados_cidades_bairros!$D$2:$E$2701,SUM(MATCH(H231,estados_cidades_bairros!$D$2:$D$2701,0)+RANDBETWEEN(1,5)),2)</f>
        <v>Lago da Paz</v>
      </c>
      <c r="J231" s="28"/>
      <c r="K231" s="20">
        <v>19</v>
      </c>
      <c r="L231" s="20" t="s">
        <v>1460</v>
      </c>
      <c r="M231" s="17" t="str" cm="1">
        <f t="array" aca="1" ref="M231" ca="1">INDEX(estados_cidades_bairros!$B$2:$E$2701,RANDBETWEEN(1,COUNTA(estados_cidades_bairros!$E$2:$E$2701)),1)</f>
        <v>Distrito Federal</v>
      </c>
      <c r="N231" s="17" t="str">
        <f ca="1">VLOOKUP(M231,estados_cidades_bairros!$B$2:$E$2701,2,0)</f>
        <v>DF</v>
      </c>
      <c r="O231" s="17" t="str" cm="1">
        <f t="array" aca="1" ref="O231" ca="1">INDEX(estados_cidades_bairros!$C$2:$E$2701,SUM(MATCH(N231,estados_cidades_bairros!$C:$C,0)+RANDBETWEEN(1,100)),2)</f>
        <v>Barbosa</v>
      </c>
      <c r="P231" s="17" t="str" cm="1">
        <f t="array" aca="1" ref="P231" ca="1">INDEX(estados_cidades_bairros!$D$2:$E$2701,SUM(MATCH(O231,estados_cidades_bairros!$D$2:$D$2701,0)+RANDBETWEEN(1,5)),2)</f>
        <v>Núcleo Laís Fernandes</v>
      </c>
      <c r="Q231" s="38" t="s">
        <v>41</v>
      </c>
      <c r="R231" s="20">
        <v>1</v>
      </c>
      <c r="S231" s="6">
        <v>230</v>
      </c>
      <c r="T231" s="6">
        <v>230</v>
      </c>
      <c r="U231" s="6">
        <v>19</v>
      </c>
      <c r="V231">
        <v>43</v>
      </c>
      <c r="W231" s="3" t="str">
        <f>VLOOKUP(V231,produtos!$A$2:$E$49,2,0)</f>
        <v>HD Externo 1TB Seagate</v>
      </c>
      <c r="X231" s="12">
        <f>VLOOKUP(V231,produtos!$A$2:$E$49,4,0)</f>
        <v>391</v>
      </c>
      <c r="Y231">
        <v>3</v>
      </c>
      <c r="Z231" s="12">
        <f t="shared" si="3"/>
        <v>1173</v>
      </c>
      <c r="AA231" s="7">
        <v>45672</v>
      </c>
      <c r="AB231" s="6" t="s">
        <v>64</v>
      </c>
      <c r="AC231" s="6">
        <v>230</v>
      </c>
      <c r="AD231">
        <v>6056</v>
      </c>
      <c r="AE231" s="3" t="str">
        <f>VLOOKUP(AD231,'Formas de pagamentos'!$A$2:$B$7,2,0)</f>
        <v>Cheque</v>
      </c>
      <c r="AF231" s="6" t="s">
        <v>89</v>
      </c>
      <c r="AG231" s="6" t="s">
        <v>50</v>
      </c>
      <c r="AH231" s="6"/>
      <c r="AI231" s="6"/>
      <c r="AJ231" s="6"/>
      <c r="AK231" s="8"/>
    </row>
    <row r="232" spans="1:37" x14ac:dyDescent="0.25">
      <c r="A232" s="16">
        <v>231</v>
      </c>
      <c r="B232" s="17" t="s">
        <v>732</v>
      </c>
      <c r="C232" s="17" t="s">
        <v>481</v>
      </c>
      <c r="D232" s="17" t="s">
        <v>1462</v>
      </c>
      <c r="E232" s="18">
        <v>5150472101</v>
      </c>
      <c r="F232" s="17" t="str" cm="1">
        <f t="array" aca="1" ref="F232" ca="1">INDEX(estados_cidades_bairros!$B$2:$E$2701,RANDBETWEEN(1,COUNTA(estados_cidades_bairros!$E$2:$E$2701)),1)</f>
        <v>Paraná</v>
      </c>
      <c r="G232" s="17" t="str">
        <f ca="1">VLOOKUP(F232,estados_cidades_bairros!$B$2:$E$2701,2,0)</f>
        <v>PR</v>
      </c>
      <c r="H232" s="17" t="str" cm="1">
        <f t="array" aca="1" ref="H232" ca="1">INDEX(estados_cidades_bairros!$C$2:$E$2701,SUM(MATCH(G232,estados_cidades_bairros!$C:$C,0)+RANDBETWEEN(1,100)),2)</f>
        <v>da Mota do Norte</v>
      </c>
      <c r="I232" s="17" t="str" cm="1">
        <f t="array" aca="1" ref="I232" ca="1">INDEX(estados_cidades_bairros!$D$2:$E$2701,SUM(MATCH(H232,estados_cidades_bairros!$D$2:$D$2701,0)+RANDBETWEEN(1,5)),2)</f>
        <v>Favela Lima</v>
      </c>
      <c r="J232" s="28"/>
      <c r="K232" s="17">
        <v>14</v>
      </c>
      <c r="L232" s="17" t="s">
        <v>1465</v>
      </c>
      <c r="M232" s="17" t="str" cm="1">
        <f t="array" aca="1" ref="M232" ca="1">INDEX(estados_cidades_bairros!$B$2:$E$2701,RANDBETWEEN(1,COUNTA(estados_cidades_bairros!$E$2:$E$2701)),1)</f>
        <v>Acre</v>
      </c>
      <c r="N232" s="17" t="str">
        <f ca="1">VLOOKUP(M232,estados_cidades_bairros!$B$2:$E$2701,2,0)</f>
        <v>AC</v>
      </c>
      <c r="O232" s="17" t="str" cm="1">
        <f t="array" aca="1" ref="O232" ca="1">INDEX(estados_cidades_bairros!$C$2:$E$2701,SUM(MATCH(N232,estados_cidades_bairros!$C:$C,0)+RANDBETWEEN(1,100)),2)</f>
        <v>Cavalcanti</v>
      </c>
      <c r="P232" s="17" t="str" cm="1">
        <f t="array" aca="1" ref="P232" ca="1">INDEX(estados_cidades_bairros!$D$2:$E$2701,SUM(MATCH(O232,estados_cidades_bairros!$D$2:$D$2701,0)+RANDBETWEEN(1,5)),2)</f>
        <v>Colônia de da Rocha</v>
      </c>
      <c r="Q232" s="26" t="s">
        <v>41</v>
      </c>
      <c r="R232" s="17">
        <v>2</v>
      </c>
      <c r="S232" s="3">
        <v>231</v>
      </c>
      <c r="T232" s="3">
        <v>231</v>
      </c>
      <c r="U232" s="3">
        <v>14</v>
      </c>
      <c r="V232">
        <v>35</v>
      </c>
      <c r="W232" s="3" t="str">
        <f>VLOOKUP(V232,produtos!$A$2:$E$49,2,0)</f>
        <v>Cômoda 5 Gavetas</v>
      </c>
      <c r="X232" s="12">
        <f>VLOOKUP(V232,produtos!$A$2:$E$49,4,0)</f>
        <v>3975</v>
      </c>
      <c r="Y232">
        <v>2</v>
      </c>
      <c r="Z232" s="12">
        <f t="shared" si="3"/>
        <v>7950</v>
      </c>
      <c r="AA232" s="4">
        <v>45678</v>
      </c>
      <c r="AB232" s="3" t="s">
        <v>88</v>
      </c>
      <c r="AC232" s="3">
        <v>231</v>
      </c>
      <c r="AD232">
        <v>6056</v>
      </c>
      <c r="AE232" s="3" t="str">
        <f>VLOOKUP(AD232,'Formas de pagamentos'!$A$2:$B$7,2,0)</f>
        <v>Cheque</v>
      </c>
      <c r="AF232" s="3" t="s">
        <v>89</v>
      </c>
      <c r="AG232" s="3" t="s">
        <v>50</v>
      </c>
      <c r="AH232" s="3">
        <v>2310</v>
      </c>
      <c r="AI232" s="3">
        <v>2310</v>
      </c>
      <c r="AJ232" s="3" t="s">
        <v>117</v>
      </c>
      <c r="AK232" s="5" t="s">
        <v>118</v>
      </c>
    </row>
    <row r="233" spans="1:37" x14ac:dyDescent="0.25">
      <c r="A233" s="19">
        <v>232</v>
      </c>
      <c r="B233" s="20" t="s">
        <v>1090</v>
      </c>
      <c r="C233" s="20" t="s">
        <v>282</v>
      </c>
      <c r="D233" s="20" t="s">
        <v>1467</v>
      </c>
      <c r="E233" s="21" t="s">
        <v>1468</v>
      </c>
      <c r="F233" s="17" t="str" cm="1">
        <f t="array" aca="1" ref="F233" ca="1">INDEX(estados_cidades_bairros!$B$2:$E$2701,RANDBETWEEN(1,COUNTA(estados_cidades_bairros!$E$2:$E$2701)),1)</f>
        <v>Sergipe</v>
      </c>
      <c r="G233" s="17" t="str">
        <f ca="1">VLOOKUP(F233,estados_cidades_bairros!$B$2:$E$2701,2,0)</f>
        <v>SE</v>
      </c>
      <c r="H233" s="17" t="str" cm="1">
        <f t="array" aca="1" ref="H233" ca="1">INDEX(estados_cidades_bairros!$C$2:$E$2701,SUM(MATCH(G233,estados_cidades_bairros!$C:$C,0)+RANDBETWEEN(1,100)),2)</f>
        <v>Lima</v>
      </c>
      <c r="I233" s="17" t="str" cm="1">
        <f t="array" aca="1" ref="I233" ca="1">INDEX(estados_cidades_bairros!$D$2:$E$2701,SUM(MATCH(H233,estados_cidades_bairros!$D$2:$D$2701,0)+RANDBETWEEN(1,5)),2)</f>
        <v>Praia Mendes</v>
      </c>
      <c r="J233" s="28"/>
      <c r="K233" s="20">
        <v>49</v>
      </c>
      <c r="L233" s="20" t="s">
        <v>1469</v>
      </c>
      <c r="M233" s="17" t="str" cm="1">
        <f t="array" aca="1" ref="M233" ca="1">INDEX(estados_cidades_bairros!$B$2:$E$2701,RANDBETWEEN(1,COUNTA(estados_cidades_bairros!$E$2:$E$2701)),1)</f>
        <v>Goiás</v>
      </c>
      <c r="N233" s="17" t="str">
        <f ca="1">VLOOKUP(M233,estados_cidades_bairros!$B$2:$E$2701,2,0)</f>
        <v>GO</v>
      </c>
      <c r="O233" s="17" t="str" cm="1">
        <f t="array" aca="1" ref="O233" ca="1">INDEX(estados_cidades_bairros!$C$2:$E$2701,SUM(MATCH(N233,estados_cidades_bairros!$C:$C,0)+RANDBETWEEN(1,100)),2)</f>
        <v>Souza da Mata</v>
      </c>
      <c r="P233" s="17" t="str" cm="1">
        <f t="array" aca="1" ref="P233" ca="1">INDEX(estados_cidades_bairros!$D$2:$E$2701,SUM(MATCH(O233,estados_cidades_bairros!$D$2:$D$2701,0)+RANDBETWEEN(1,5)),2)</f>
        <v>Recanto Silveira</v>
      </c>
      <c r="Q233" s="38" t="s">
        <v>78</v>
      </c>
      <c r="R233" s="20">
        <v>3</v>
      </c>
      <c r="S233" s="6">
        <v>232</v>
      </c>
      <c r="T233" s="6">
        <v>232</v>
      </c>
      <c r="U233" s="6">
        <v>49</v>
      </c>
      <c r="V233">
        <v>29</v>
      </c>
      <c r="W233" s="3" t="str">
        <f>VLOOKUP(V233,produtos!$A$2:$E$49,2,0)</f>
        <v>Mesa de Jantar com 6 Cadeiras</v>
      </c>
      <c r="X233" s="12">
        <f>VLOOKUP(V233,produtos!$A$2:$E$49,4,0)</f>
        <v>2590</v>
      </c>
      <c r="Y233">
        <v>4</v>
      </c>
      <c r="Z233" s="12">
        <f t="shared" si="3"/>
        <v>10360</v>
      </c>
      <c r="AA233" s="7">
        <v>45660</v>
      </c>
      <c r="AB233" s="6" t="s">
        <v>48</v>
      </c>
      <c r="AC233" s="6">
        <v>232</v>
      </c>
      <c r="AD233">
        <v>6056</v>
      </c>
      <c r="AE233" s="3" t="str">
        <f>VLOOKUP(AD233,'Formas de pagamentos'!$A$2:$B$7,2,0)</f>
        <v>Cheque</v>
      </c>
      <c r="AF233" s="6" t="s">
        <v>89</v>
      </c>
      <c r="AG233" s="6" t="s">
        <v>50</v>
      </c>
      <c r="AH233" s="6"/>
      <c r="AI233" s="6"/>
      <c r="AJ233" s="6"/>
      <c r="AK233" s="8"/>
    </row>
    <row r="234" spans="1:37" x14ac:dyDescent="0.25">
      <c r="A234" s="16">
        <v>233</v>
      </c>
      <c r="B234" s="17" t="s">
        <v>90</v>
      </c>
      <c r="C234" s="17" t="s">
        <v>1091</v>
      </c>
      <c r="D234" s="17" t="s">
        <v>1472</v>
      </c>
      <c r="E234" s="18" t="s">
        <v>1473</v>
      </c>
      <c r="F234" s="17" t="str" cm="1">
        <f t="array" aca="1" ref="F234" ca="1">INDEX(estados_cidades_bairros!$B$2:$E$2701,RANDBETWEEN(1,COUNTA(estados_cidades_bairros!$E$2:$E$2701)),1)</f>
        <v>Roraima</v>
      </c>
      <c r="G234" s="17" t="str">
        <f ca="1">VLOOKUP(F234,estados_cidades_bairros!$B$2:$E$2701,2,0)</f>
        <v>RR</v>
      </c>
      <c r="H234" s="17" t="str" cm="1">
        <f t="array" aca="1" ref="H234" ca="1">INDEX(estados_cidades_bairros!$C$2:$E$2701,SUM(MATCH(G234,estados_cidades_bairros!$C:$C,0)+RANDBETWEEN(1,100)),2)</f>
        <v>Rocha da Mata</v>
      </c>
      <c r="I234" s="17" t="str" cm="1">
        <f t="array" aca="1" ref="I234" ca="1">INDEX(estados_cidades_bairros!$D$2:$E$2701,SUM(MATCH(H234,estados_cidades_bairros!$D$2:$D$2701,0)+RANDBETWEEN(1,5)),2)</f>
        <v>Vale Silveira</v>
      </c>
      <c r="J234" s="28"/>
      <c r="K234" s="17">
        <v>17</v>
      </c>
      <c r="L234" s="17" t="s">
        <v>1475</v>
      </c>
      <c r="M234" s="17" t="str" cm="1">
        <f t="array" aca="1" ref="M234" ca="1">INDEX(estados_cidades_bairros!$B$2:$E$2701,RANDBETWEEN(1,COUNTA(estados_cidades_bairros!$E$2:$E$2701)),1)</f>
        <v>Amapá</v>
      </c>
      <c r="N234" s="17" t="str">
        <f ca="1">VLOOKUP(M234,estados_cidades_bairros!$B$2:$E$2701,2,0)</f>
        <v>AP</v>
      </c>
      <c r="O234" s="17" t="str" cm="1">
        <f t="array" aca="1" ref="O234" ca="1">INDEX(estados_cidades_bairros!$C$2:$E$2701,SUM(MATCH(N234,estados_cidades_bairros!$C:$C,0)+RANDBETWEEN(1,100)),2)</f>
        <v>Peixoto</v>
      </c>
      <c r="P234" s="17" t="str" cm="1">
        <f t="array" aca="1" ref="P234" ca="1">INDEX(estados_cidades_bairros!$D$2:$E$2701,SUM(MATCH(O234,estados_cidades_bairros!$D$2:$D$2701,0)+RANDBETWEEN(1,5)),2)</f>
        <v>Morro Porto</v>
      </c>
      <c r="Q234" s="26" t="s">
        <v>47</v>
      </c>
      <c r="R234" s="17">
        <v>4</v>
      </c>
      <c r="S234" s="3">
        <v>233</v>
      </c>
      <c r="T234" s="3">
        <v>233</v>
      </c>
      <c r="U234" s="3">
        <v>17</v>
      </c>
      <c r="V234">
        <v>41</v>
      </c>
      <c r="W234" s="3" t="str">
        <f>VLOOKUP(V234,produtos!$A$2:$E$49,2,0)</f>
        <v>Impressora Multifuncional HP DeskJet</v>
      </c>
      <c r="X234" s="12">
        <f>VLOOKUP(V234,produtos!$A$2:$E$49,4,0)</f>
        <v>165</v>
      </c>
      <c r="Y234">
        <v>3</v>
      </c>
      <c r="Z234" s="12">
        <f t="shared" si="3"/>
        <v>495</v>
      </c>
      <c r="AA234" s="4">
        <v>45720</v>
      </c>
      <c r="AB234" s="3" t="s">
        <v>64</v>
      </c>
      <c r="AC234" s="3">
        <v>233</v>
      </c>
      <c r="AD234">
        <v>5950</v>
      </c>
      <c r="AE234" s="3" t="str">
        <f>VLOOKUP(AD234,'Formas de pagamentos'!$A$2:$B$7,2,0)</f>
        <v>Cartão Débito</v>
      </c>
      <c r="AF234" s="3" t="s">
        <v>116</v>
      </c>
      <c r="AG234" s="3" t="s">
        <v>50</v>
      </c>
      <c r="AH234" s="3"/>
      <c r="AI234" s="3"/>
      <c r="AJ234" s="3"/>
      <c r="AK234" s="5"/>
    </row>
    <row r="235" spans="1:37" x14ac:dyDescent="0.25">
      <c r="A235" s="19">
        <v>234</v>
      </c>
      <c r="B235" s="20" t="s">
        <v>429</v>
      </c>
      <c r="C235" s="20" t="s">
        <v>289</v>
      </c>
      <c r="D235" s="20" t="s">
        <v>1477</v>
      </c>
      <c r="E235" s="21" t="s">
        <v>1478</v>
      </c>
      <c r="F235" s="17" t="str" cm="1">
        <f t="array" aca="1" ref="F235" ca="1">INDEX(estados_cidades_bairros!$B$2:$E$2701,RANDBETWEEN(1,COUNTA(estados_cidades_bairros!$E$2:$E$2701)),1)</f>
        <v>Bahia</v>
      </c>
      <c r="G235" s="17" t="str">
        <f ca="1">VLOOKUP(F235,estados_cidades_bairros!$B$2:$E$2701,2,0)</f>
        <v>BA</v>
      </c>
      <c r="H235" s="17" t="str" cm="1">
        <f t="array" aca="1" ref="H235" ca="1">INDEX(estados_cidades_bairros!$C$2:$E$2701,SUM(MATCH(G235,estados_cidades_bairros!$C:$C,0)+RANDBETWEEN(1,100)),2)</f>
        <v>Melo</v>
      </c>
      <c r="I235" s="17" t="str" cm="1">
        <f t="array" aca="1" ref="I235" ca="1">INDEX(estados_cidades_bairros!$D$2:$E$2701,SUM(MATCH(H235,estados_cidades_bairros!$D$2:$D$2701,0)+RANDBETWEEN(1,5)),2)</f>
        <v>Esplanada João Gabriel Fogaça</v>
      </c>
      <c r="J235" s="28"/>
      <c r="K235" s="20">
        <v>26</v>
      </c>
      <c r="L235" s="20" t="s">
        <v>1479</v>
      </c>
      <c r="M235" s="17" t="str" cm="1">
        <f t="array" aca="1" ref="M235" ca="1">INDEX(estados_cidades_bairros!$B$2:$E$2701,RANDBETWEEN(1,COUNTA(estados_cidades_bairros!$E$2:$E$2701)),1)</f>
        <v>Amapá</v>
      </c>
      <c r="N235" s="17" t="str">
        <f ca="1">VLOOKUP(M235,estados_cidades_bairros!$B$2:$E$2701,2,0)</f>
        <v>AP</v>
      </c>
      <c r="O235" s="17" t="str" cm="1">
        <f t="array" aca="1" ref="O235" ca="1">INDEX(estados_cidades_bairros!$C$2:$E$2701,SUM(MATCH(N235,estados_cidades_bairros!$C:$C,0)+RANDBETWEEN(1,100)),2)</f>
        <v>Rezende da Prata</v>
      </c>
      <c r="P235" s="17" t="str" cm="1">
        <f t="array" aca="1" ref="P235" ca="1">INDEX(estados_cidades_bairros!$D$2:$E$2701,SUM(MATCH(O235,estados_cidades_bairros!$D$2:$D$2701,0)+RANDBETWEEN(1,5)),2)</f>
        <v>Rodovia Maria Luiza Cavalcanti</v>
      </c>
      <c r="Q235" s="38" t="s">
        <v>41</v>
      </c>
      <c r="R235" s="20">
        <v>5</v>
      </c>
      <c r="S235" s="6">
        <v>234</v>
      </c>
      <c r="T235" s="6">
        <v>234</v>
      </c>
      <c r="U235" s="6">
        <v>26</v>
      </c>
      <c r="V235">
        <v>19</v>
      </c>
      <c r="W235" s="3" t="str">
        <f>VLOOKUP(V235,produtos!$A$2:$E$49,2,0)</f>
        <v>Fogão 5 Bocas Electrolux</v>
      </c>
      <c r="X235" s="12">
        <f>VLOOKUP(V235,produtos!$A$2:$E$49,4,0)</f>
        <v>870</v>
      </c>
      <c r="Y235">
        <v>2</v>
      </c>
      <c r="Z235" s="12">
        <f t="shared" si="3"/>
        <v>1740</v>
      </c>
      <c r="AA235" s="7">
        <v>45698</v>
      </c>
      <c r="AB235" s="6" t="s">
        <v>64</v>
      </c>
      <c r="AC235" s="6">
        <v>234</v>
      </c>
      <c r="AD235">
        <v>2471</v>
      </c>
      <c r="AE235" s="3" t="str">
        <f>VLOOKUP(AD235,'Formas de pagamentos'!$A$2:$B$7,2,0)</f>
        <v>Boleto</v>
      </c>
      <c r="AF235" s="6" t="s">
        <v>116</v>
      </c>
      <c r="AG235" s="6" t="s">
        <v>50</v>
      </c>
      <c r="AH235" s="6">
        <v>2340</v>
      </c>
      <c r="AI235" s="6">
        <v>2340</v>
      </c>
      <c r="AJ235" s="6" t="s">
        <v>262</v>
      </c>
      <c r="AK235" s="8" t="s">
        <v>118</v>
      </c>
    </row>
    <row r="236" spans="1:37" x14ac:dyDescent="0.25">
      <c r="A236" s="16">
        <v>235</v>
      </c>
      <c r="B236" s="17" t="s">
        <v>1481</v>
      </c>
      <c r="C236" s="17" t="s">
        <v>80</v>
      </c>
      <c r="D236" s="17" t="s">
        <v>1482</v>
      </c>
      <c r="E236" s="18">
        <v>9005651571</v>
      </c>
      <c r="F236" s="17" t="str" cm="1">
        <f t="array" aca="1" ref="F236" ca="1">INDEX(estados_cidades_bairros!$B$2:$E$2701,RANDBETWEEN(1,COUNTA(estados_cidades_bairros!$E$2:$E$2701)),1)</f>
        <v>Distrito Federal</v>
      </c>
      <c r="G236" s="17" t="str">
        <f ca="1">VLOOKUP(F236,estados_cidades_bairros!$B$2:$E$2701,2,0)</f>
        <v>DF</v>
      </c>
      <c r="H236" s="17" t="str" cm="1">
        <f t="array" aca="1" ref="H236" ca="1">INDEX(estados_cidades_bairros!$C$2:$E$2701,SUM(MATCH(G236,estados_cidades_bairros!$C:$C,0)+RANDBETWEEN(1,100)),2)</f>
        <v>Rezende Verde</v>
      </c>
      <c r="I236" s="17" t="str" cm="1">
        <f t="array" aca="1" ref="I236" ca="1">INDEX(estados_cidades_bairros!$D$2:$E$2701,SUM(MATCH(H236,estados_cidades_bairros!$D$2:$D$2701,0)+RANDBETWEEN(1,5)),2)</f>
        <v>Avenida Oliveira</v>
      </c>
      <c r="J236" s="28"/>
      <c r="K236" s="17">
        <v>39</v>
      </c>
      <c r="L236" s="17" t="s">
        <v>1485</v>
      </c>
      <c r="M236" s="17" t="str" cm="1">
        <f t="array" aca="1" ref="M236" ca="1">INDEX(estados_cidades_bairros!$B$2:$E$2701,RANDBETWEEN(1,COUNTA(estados_cidades_bairros!$E$2:$E$2701)),1)</f>
        <v>Ceará</v>
      </c>
      <c r="N236" s="17" t="str">
        <f ca="1">VLOOKUP(M236,estados_cidades_bairros!$B$2:$E$2701,2,0)</f>
        <v>CE</v>
      </c>
      <c r="O236" s="17" t="str" cm="1">
        <f t="array" aca="1" ref="O236" ca="1">INDEX(estados_cidades_bairros!$C$2:$E$2701,SUM(MATCH(N236,estados_cidades_bairros!$C:$C,0)+RANDBETWEEN(1,100)),2)</f>
        <v>Souza do Amparo</v>
      </c>
      <c r="P236" s="17" t="str" cm="1">
        <f t="array" aca="1" ref="P236" ca="1">INDEX(estados_cidades_bairros!$D$2:$E$2701,SUM(MATCH(O236,estados_cidades_bairros!$D$2:$D$2701,0)+RANDBETWEEN(1,5)),2)</f>
        <v>Setor Cauê Correia</v>
      </c>
      <c r="Q236" s="26" t="s">
        <v>41</v>
      </c>
      <c r="R236" s="17">
        <v>5</v>
      </c>
      <c r="S236" s="3">
        <v>235</v>
      </c>
      <c r="T236" s="3">
        <v>235</v>
      </c>
      <c r="U236" s="3">
        <v>39</v>
      </c>
      <c r="V236">
        <v>24</v>
      </c>
      <c r="W236" s="3" t="str">
        <f>VLOOKUP(V236,produtos!$A$2:$E$49,2,0)</f>
        <v>Aspirador de Pó Electrolux Vertical</v>
      </c>
      <c r="X236" s="12">
        <f>VLOOKUP(V236,produtos!$A$2:$E$49,4,0)</f>
        <v>2640</v>
      </c>
      <c r="Y236">
        <v>3</v>
      </c>
      <c r="Z236" s="12">
        <f t="shared" si="3"/>
        <v>7920</v>
      </c>
      <c r="AA236" s="4">
        <v>45682</v>
      </c>
      <c r="AB236" s="3" t="s">
        <v>88</v>
      </c>
      <c r="AC236" s="3">
        <v>235</v>
      </c>
      <c r="AD236">
        <v>2471</v>
      </c>
      <c r="AE236" s="3" t="str">
        <f>VLOOKUP(AD236,'Formas de pagamentos'!$A$2:$B$7,2,0)</f>
        <v>Boleto</v>
      </c>
      <c r="AF236" s="3" t="s">
        <v>89</v>
      </c>
      <c r="AG236" s="3" t="s">
        <v>50</v>
      </c>
      <c r="AH236" s="3"/>
      <c r="AI236" s="3"/>
      <c r="AJ236" s="3"/>
      <c r="AK236" s="5"/>
    </row>
    <row r="237" spans="1:37" x14ac:dyDescent="0.25">
      <c r="A237" s="19">
        <v>236</v>
      </c>
      <c r="B237" s="20" t="s">
        <v>849</v>
      </c>
      <c r="C237" s="20" t="s">
        <v>337</v>
      </c>
      <c r="D237" s="20" t="s">
        <v>1487</v>
      </c>
      <c r="E237" s="21" t="s">
        <v>1488</v>
      </c>
      <c r="F237" s="17" t="str" cm="1">
        <f t="array" aca="1" ref="F237" ca="1">INDEX(estados_cidades_bairros!$B$2:$E$2701,RANDBETWEEN(1,COUNTA(estados_cidades_bairros!$E$2:$E$2701)),1)</f>
        <v>Paraná</v>
      </c>
      <c r="G237" s="17" t="str">
        <f ca="1">VLOOKUP(F237,estados_cidades_bairros!$B$2:$E$2701,2,0)</f>
        <v>PR</v>
      </c>
      <c r="H237" s="17" t="str" cm="1">
        <f t="array" aca="1" ref="H237" ca="1">INDEX(estados_cidades_bairros!$C$2:$E$2701,SUM(MATCH(G237,estados_cidades_bairros!$C:$C,0)+RANDBETWEEN(1,100)),2)</f>
        <v>Azevedo</v>
      </c>
      <c r="I237" s="17" t="str" cm="1">
        <f t="array" aca="1" ref="I237" ca="1">INDEX(estados_cidades_bairros!$D$2:$E$2701,SUM(MATCH(H237,estados_cidades_bairros!$D$2:$D$2701,0)+RANDBETWEEN(1,5)),2)</f>
        <v>Distrito Vitor Gabriel Aragão</v>
      </c>
      <c r="J237" s="28"/>
      <c r="K237" s="20">
        <v>34</v>
      </c>
      <c r="L237" s="20" t="s">
        <v>1490</v>
      </c>
      <c r="M237" s="17" t="str" cm="1">
        <f t="array" aca="1" ref="M237" ca="1">INDEX(estados_cidades_bairros!$B$2:$E$2701,RANDBETWEEN(1,COUNTA(estados_cidades_bairros!$E$2:$E$2701)),1)</f>
        <v>Distrito Federal</v>
      </c>
      <c r="N237" s="17" t="str">
        <f ca="1">VLOOKUP(M237,estados_cidades_bairros!$B$2:$E$2701,2,0)</f>
        <v>DF</v>
      </c>
      <c r="O237" s="17" t="str" cm="1">
        <f t="array" aca="1" ref="O237" ca="1">INDEX(estados_cidades_bairros!$C$2:$E$2701,SUM(MATCH(N237,estados_cidades_bairros!$C:$C,0)+RANDBETWEEN(1,100)),2)</f>
        <v>Farias</v>
      </c>
      <c r="P237" s="17" t="str" cm="1">
        <f t="array" aca="1" ref="P237" ca="1">INDEX(estados_cidades_bairros!$D$2:$E$2701,SUM(MATCH(O237,estados_cidades_bairros!$D$2:$D$2701,0)+RANDBETWEEN(1,5)),2)</f>
        <v>Vila de Rodrigues</v>
      </c>
      <c r="Q237" s="38" t="s">
        <v>78</v>
      </c>
      <c r="R237" s="20">
        <v>2</v>
      </c>
      <c r="S237" s="6">
        <v>236</v>
      </c>
      <c r="T237" s="6">
        <v>236</v>
      </c>
      <c r="U237" s="6">
        <v>34</v>
      </c>
      <c r="V237">
        <v>23</v>
      </c>
      <c r="W237" s="3" t="str">
        <f>VLOOKUP(V237,produtos!$A$2:$E$49,2,0)</f>
        <v>Máquina de Lavar Brastemp 12Kg</v>
      </c>
      <c r="X237" s="12">
        <f>VLOOKUP(V237,produtos!$A$2:$E$49,4,0)</f>
        <v>1738</v>
      </c>
      <c r="Y237">
        <v>1</v>
      </c>
      <c r="Z237" s="12">
        <f t="shared" si="3"/>
        <v>1738</v>
      </c>
      <c r="AA237" s="7">
        <v>45676</v>
      </c>
      <c r="AB237" s="6" t="s">
        <v>115</v>
      </c>
      <c r="AC237" s="6">
        <v>236</v>
      </c>
      <c r="AD237">
        <v>6056</v>
      </c>
      <c r="AE237" s="3" t="str">
        <f>VLOOKUP(AD237,'Formas de pagamentos'!$A$2:$B$7,2,0)</f>
        <v>Cheque</v>
      </c>
      <c r="AF237" s="6" t="s">
        <v>48</v>
      </c>
      <c r="AG237" s="6" t="s">
        <v>50</v>
      </c>
      <c r="AH237" s="6"/>
      <c r="AI237" s="6"/>
      <c r="AJ237" s="6"/>
      <c r="AK237" s="8"/>
    </row>
    <row r="238" spans="1:37" x14ac:dyDescent="0.25">
      <c r="A238" s="16">
        <v>237</v>
      </c>
      <c r="B238" s="17" t="s">
        <v>1491</v>
      </c>
      <c r="C238" s="17" t="s">
        <v>80</v>
      </c>
      <c r="D238" s="17" t="s">
        <v>1492</v>
      </c>
      <c r="E238" s="18" t="s">
        <v>1493</v>
      </c>
      <c r="F238" s="17" t="str" cm="1">
        <f t="array" aca="1" ref="F238" ca="1">INDEX(estados_cidades_bairros!$B$2:$E$2701,RANDBETWEEN(1,COUNTA(estados_cidades_bairros!$E$2:$E$2701)),1)</f>
        <v>Goiás</v>
      </c>
      <c r="G238" s="17" t="str">
        <f ca="1">VLOOKUP(F238,estados_cidades_bairros!$B$2:$E$2701,2,0)</f>
        <v>GO</v>
      </c>
      <c r="H238" s="17" t="str" cm="1">
        <f t="array" aca="1" ref="H238" ca="1">INDEX(estados_cidades_bairros!$C$2:$E$2701,SUM(MATCH(G238,estados_cidades_bairros!$C:$C,0)+RANDBETWEEN(1,100)),2)</f>
        <v>Gomes</v>
      </c>
      <c r="I238" s="17" t="str" cm="1">
        <f t="array" aca="1" ref="I238" ca="1">INDEX(estados_cidades_bairros!$D$2:$E$2701,SUM(MATCH(H238,estados_cidades_bairros!$D$2:$D$2701,0)+RANDBETWEEN(1,5)),2)</f>
        <v>Distrito de Moraes</v>
      </c>
      <c r="J238" s="28"/>
      <c r="K238" s="17">
        <v>24</v>
      </c>
      <c r="L238" s="17" t="s">
        <v>1495</v>
      </c>
      <c r="M238" s="17" t="str" cm="1">
        <f t="array" aca="1" ref="M238" ca="1">INDEX(estados_cidades_bairros!$B$2:$E$2701,RANDBETWEEN(1,COUNTA(estados_cidades_bairros!$E$2:$E$2701)),1)</f>
        <v>Amazonas</v>
      </c>
      <c r="N238" s="17" t="str">
        <f ca="1">VLOOKUP(M238,estados_cidades_bairros!$B$2:$E$2701,2,0)</f>
        <v>AM</v>
      </c>
      <c r="O238" s="17" t="str" cm="1">
        <f t="array" aca="1" ref="O238" ca="1">INDEX(estados_cidades_bairros!$C$2:$E$2701,SUM(MATCH(N238,estados_cidades_bairros!$C:$C,0)+RANDBETWEEN(1,100)),2)</f>
        <v>Melo</v>
      </c>
      <c r="P238" s="17" t="str" cm="1">
        <f t="array" aca="1" ref="P238" ca="1">INDEX(estados_cidades_bairros!$D$2:$E$2701,SUM(MATCH(O238,estados_cidades_bairros!$D$2:$D$2701,0)+RANDBETWEEN(1,5)),2)</f>
        <v>Jardim Maysa Farias</v>
      </c>
      <c r="Q238" s="26" t="s">
        <v>47</v>
      </c>
      <c r="R238" s="17">
        <v>2</v>
      </c>
      <c r="S238" s="3">
        <v>237</v>
      </c>
      <c r="T238" s="3">
        <v>237</v>
      </c>
      <c r="U238" s="3">
        <v>24</v>
      </c>
      <c r="V238">
        <v>43</v>
      </c>
      <c r="W238" s="3" t="str">
        <f>VLOOKUP(V238,produtos!$A$2:$E$49,2,0)</f>
        <v>HD Externo 1TB Seagate</v>
      </c>
      <c r="X238" s="12">
        <f>VLOOKUP(V238,produtos!$A$2:$E$49,4,0)</f>
        <v>391</v>
      </c>
      <c r="Y238">
        <v>3</v>
      </c>
      <c r="Z238" s="12">
        <f t="shared" si="3"/>
        <v>1173</v>
      </c>
      <c r="AA238" s="4">
        <v>45677</v>
      </c>
      <c r="AB238" s="3" t="s">
        <v>64</v>
      </c>
      <c r="AC238" s="3">
        <v>237</v>
      </c>
      <c r="AD238">
        <v>1969</v>
      </c>
      <c r="AE238" s="3" t="str">
        <f>VLOOKUP(AD238,'Formas de pagamentos'!$A$2:$B$7,2,0)</f>
        <v>Cartão Crédito</v>
      </c>
      <c r="AF238" s="3" t="s">
        <v>48</v>
      </c>
      <c r="AG238" s="3" t="s">
        <v>50</v>
      </c>
      <c r="AH238" s="3"/>
      <c r="AI238" s="3"/>
      <c r="AJ238" s="3"/>
      <c r="AK238" s="5"/>
    </row>
    <row r="239" spans="1:37" x14ac:dyDescent="0.25">
      <c r="A239" s="19">
        <v>238</v>
      </c>
      <c r="B239" s="20" t="s">
        <v>725</v>
      </c>
      <c r="C239" s="20" t="s">
        <v>209</v>
      </c>
      <c r="D239" s="20" t="s">
        <v>1498</v>
      </c>
      <c r="E239" s="21" t="s">
        <v>1499</v>
      </c>
      <c r="F239" s="17" t="str" cm="1">
        <f t="array" aca="1" ref="F239" ca="1">INDEX(estados_cidades_bairros!$B$2:$E$2701,RANDBETWEEN(1,COUNTA(estados_cidades_bairros!$E$2:$E$2701)),1)</f>
        <v>Rio Grande do Norte</v>
      </c>
      <c r="G239" s="17" t="str">
        <f ca="1">VLOOKUP(F239,estados_cidades_bairros!$B$2:$E$2701,2,0)</f>
        <v>RN</v>
      </c>
      <c r="H239" s="17" t="str" cm="1">
        <f t="array" aca="1" ref="H239" ca="1">INDEX(estados_cidades_bairros!$C$2:$E$2701,SUM(MATCH(G239,estados_cidades_bairros!$C:$C,0)+RANDBETWEEN(1,100)),2)</f>
        <v>Gonçalves</v>
      </c>
      <c r="I239" s="17" t="str" cm="1">
        <f t="array" aca="1" ref="I239" ca="1">INDEX(estados_cidades_bairros!$D$2:$E$2701,SUM(MATCH(H239,estados_cidades_bairros!$D$2:$D$2701,0)+RANDBETWEEN(1,5)),2)</f>
        <v>Estrada Vitor Hugo Pereira</v>
      </c>
      <c r="J239" s="28"/>
      <c r="K239" s="20">
        <v>40</v>
      </c>
      <c r="L239" s="20" t="s">
        <v>1500</v>
      </c>
      <c r="M239" s="17" t="str" cm="1">
        <f t="array" aca="1" ref="M239" ca="1">INDEX(estados_cidades_bairros!$B$2:$E$2701,RANDBETWEEN(1,COUNTA(estados_cidades_bairros!$E$2:$E$2701)),1)</f>
        <v>Espírito Santo</v>
      </c>
      <c r="N239" s="17" t="str">
        <f ca="1">VLOOKUP(M239,estados_cidades_bairros!$B$2:$E$2701,2,0)</f>
        <v>ES</v>
      </c>
      <c r="O239" s="17" t="str" cm="1">
        <f t="array" aca="1" ref="O239" ca="1">INDEX(estados_cidades_bairros!$C$2:$E$2701,SUM(MATCH(N239,estados_cidades_bairros!$C:$C,0)+RANDBETWEEN(1,100)),2)</f>
        <v>Martins das Pedras</v>
      </c>
      <c r="P239" s="17" t="str" cm="1">
        <f t="array" aca="1" ref="P239" ca="1">INDEX(estados_cidades_bairros!$D$2:$E$2701,SUM(MATCH(O239,estados_cidades_bairros!$D$2:$D$2701,0)+RANDBETWEEN(1,5)),2)</f>
        <v>Alameda Ian Silva</v>
      </c>
      <c r="Q239" s="38" t="s">
        <v>47</v>
      </c>
      <c r="R239" s="20">
        <v>4</v>
      </c>
      <c r="S239" s="6">
        <v>238</v>
      </c>
      <c r="T239" s="6">
        <v>238</v>
      </c>
      <c r="U239" s="6">
        <v>40</v>
      </c>
      <c r="V239">
        <v>35</v>
      </c>
      <c r="W239" s="3" t="str">
        <f>VLOOKUP(V239,produtos!$A$2:$E$49,2,0)</f>
        <v>Cômoda 5 Gavetas</v>
      </c>
      <c r="X239" s="12">
        <f>VLOOKUP(V239,produtos!$A$2:$E$49,4,0)</f>
        <v>3975</v>
      </c>
      <c r="Y239">
        <v>2</v>
      </c>
      <c r="Z239" s="12">
        <f t="shared" si="3"/>
        <v>7950</v>
      </c>
      <c r="AA239" s="7">
        <v>45686</v>
      </c>
      <c r="AB239" s="6" t="s">
        <v>115</v>
      </c>
      <c r="AC239" s="6">
        <v>238</v>
      </c>
      <c r="AD239">
        <v>2951</v>
      </c>
      <c r="AE239" s="3" t="str">
        <f>VLOOKUP(AD239,'Formas de pagamentos'!$A$2:$B$7,2,0)</f>
        <v>Pix</v>
      </c>
      <c r="AF239" s="6" t="s">
        <v>89</v>
      </c>
      <c r="AG239" s="6" t="s">
        <v>50</v>
      </c>
      <c r="AH239" s="6"/>
      <c r="AI239" s="6"/>
      <c r="AJ239" s="6"/>
      <c r="AK239" s="8"/>
    </row>
    <row r="240" spans="1:37" x14ac:dyDescent="0.25">
      <c r="A240" s="16">
        <v>239</v>
      </c>
      <c r="B240" s="17" t="s">
        <v>1501</v>
      </c>
      <c r="C240" s="17" t="s">
        <v>675</v>
      </c>
      <c r="D240" s="17" t="s">
        <v>1502</v>
      </c>
      <c r="E240" s="18" t="s">
        <v>1503</v>
      </c>
      <c r="F240" s="17" t="str" cm="1">
        <f t="array" aca="1" ref="F240" ca="1">INDEX(estados_cidades_bairros!$B$2:$E$2701,RANDBETWEEN(1,COUNTA(estados_cidades_bairros!$E$2:$E$2701)),1)</f>
        <v>Mato Grosso do Sul</v>
      </c>
      <c r="G240" s="17" t="str">
        <f ca="1">VLOOKUP(F240,estados_cidades_bairros!$B$2:$E$2701,2,0)</f>
        <v>MS</v>
      </c>
      <c r="H240" s="17" t="str" cm="1">
        <f t="array" aca="1" ref="H240" ca="1">INDEX(estados_cidades_bairros!$C$2:$E$2701,SUM(MATCH(G240,estados_cidades_bairros!$C:$C,0)+RANDBETWEEN(1,100)),2)</f>
        <v>Aragão do Norte</v>
      </c>
      <c r="I240" s="17" t="str" cm="1">
        <f t="array" aca="1" ref="I240" ca="1">INDEX(estados_cidades_bairros!$D$2:$E$2701,SUM(MATCH(H240,estados_cidades_bairros!$D$2:$D$2701,0)+RANDBETWEEN(1,5)),2)</f>
        <v>Rodovia de da Rosa</v>
      </c>
      <c r="J240" s="28"/>
      <c r="K240" s="17">
        <v>44</v>
      </c>
      <c r="L240" s="17" t="s">
        <v>1504</v>
      </c>
      <c r="M240" s="17" t="str" cm="1">
        <f t="array" aca="1" ref="M240" ca="1">INDEX(estados_cidades_bairros!$B$2:$E$2701,RANDBETWEEN(1,COUNTA(estados_cidades_bairros!$E$2:$E$2701)),1)</f>
        <v>São Paulo</v>
      </c>
      <c r="N240" s="17" t="str">
        <f ca="1">VLOOKUP(M240,estados_cidades_bairros!$B$2:$E$2701,2,0)</f>
        <v>SP</v>
      </c>
      <c r="O240" s="17" t="str" cm="1">
        <f t="array" aca="1" ref="O240" ca="1">INDEX(estados_cidades_bairros!$C$2:$E$2701,SUM(MATCH(N240,estados_cidades_bairros!$C:$C,0)+RANDBETWEEN(1,100)),2)</f>
        <v>Cardoso Verde</v>
      </c>
      <c r="P240" s="17" t="str" cm="1">
        <f t="array" aca="1" ref="P240" ca="1">INDEX(estados_cidades_bairros!$D$2:$E$2701,SUM(MATCH(O240,estados_cidades_bairros!$D$2:$D$2701,0)+RANDBETWEEN(1,5)),2)</f>
        <v>Feira de Cavalcanti</v>
      </c>
      <c r="Q240" s="26" t="s">
        <v>78</v>
      </c>
      <c r="R240" s="17">
        <v>3</v>
      </c>
      <c r="S240" s="3">
        <v>239</v>
      </c>
      <c r="T240" s="3">
        <v>239</v>
      </c>
      <c r="U240" s="3">
        <v>44</v>
      </c>
      <c r="V240">
        <v>34</v>
      </c>
      <c r="W240" s="3" t="str">
        <f>VLOOKUP(V240,produtos!$A$2:$E$49,2,0)</f>
        <v>Cadeira Gamer ThunderX3</v>
      </c>
      <c r="X240" s="12">
        <f>VLOOKUP(V240,produtos!$A$2:$E$49,4,0)</f>
        <v>2450</v>
      </c>
      <c r="Y240">
        <v>2</v>
      </c>
      <c r="Z240" s="12">
        <f t="shared" si="3"/>
        <v>4900</v>
      </c>
      <c r="AA240" s="4">
        <v>45722</v>
      </c>
      <c r="AB240" s="3" t="s">
        <v>88</v>
      </c>
      <c r="AC240" s="3">
        <v>239</v>
      </c>
      <c r="AD240">
        <v>7072</v>
      </c>
      <c r="AE240" s="3" t="str">
        <f>VLOOKUP(AD240,'Formas de pagamentos'!$A$2:$B$7,2,0)</f>
        <v>Dinheiro</v>
      </c>
      <c r="AF240" s="3" t="s">
        <v>48</v>
      </c>
      <c r="AG240" s="3" t="s">
        <v>50</v>
      </c>
      <c r="AH240" s="3"/>
      <c r="AI240" s="3"/>
      <c r="AJ240" s="3"/>
      <c r="AK240" s="5"/>
    </row>
    <row r="241" spans="1:37" x14ac:dyDescent="0.25">
      <c r="A241" s="19">
        <v>240</v>
      </c>
      <c r="B241" s="20" t="s">
        <v>1505</v>
      </c>
      <c r="C241" s="20" t="s">
        <v>240</v>
      </c>
      <c r="D241" s="20" t="s">
        <v>1506</v>
      </c>
      <c r="E241" s="21">
        <v>9006419236</v>
      </c>
      <c r="F241" s="17" t="str" cm="1">
        <f t="array" aca="1" ref="F241" ca="1">INDEX(estados_cidades_bairros!$B$2:$E$2701,RANDBETWEEN(1,COUNTA(estados_cidades_bairros!$E$2:$E$2701)),1)</f>
        <v>Distrito Federal</v>
      </c>
      <c r="G241" s="17" t="str">
        <f ca="1">VLOOKUP(F241,estados_cidades_bairros!$B$2:$E$2701,2,0)</f>
        <v>DF</v>
      </c>
      <c r="H241" s="17" t="str" cm="1">
        <f t="array" aca="1" ref="H241" ca="1">INDEX(estados_cidades_bairros!$C$2:$E$2701,SUM(MATCH(G241,estados_cidades_bairros!$C:$C,0)+RANDBETWEEN(1,100)),2)</f>
        <v>Rezende Verde</v>
      </c>
      <c r="I241" s="17" t="str" cm="1">
        <f t="array" aca="1" ref="I241" ca="1">INDEX(estados_cidades_bairros!$D$2:$E$2701,SUM(MATCH(H241,estados_cidades_bairros!$D$2:$D$2701,0)+RANDBETWEEN(1,5)),2)</f>
        <v>Sítio de Barbosa</v>
      </c>
      <c r="J241" s="28"/>
      <c r="K241" s="20">
        <v>33</v>
      </c>
      <c r="L241" s="20" t="s">
        <v>1508</v>
      </c>
      <c r="M241" s="17" t="str" cm="1">
        <f t="array" aca="1" ref="M241" ca="1">INDEX(estados_cidades_bairros!$B$2:$E$2701,RANDBETWEEN(1,COUNTA(estados_cidades_bairros!$E$2:$E$2701)),1)</f>
        <v>Pará</v>
      </c>
      <c r="N241" s="17" t="str">
        <f ca="1">VLOOKUP(M241,estados_cidades_bairros!$B$2:$E$2701,2,0)</f>
        <v>PA</v>
      </c>
      <c r="O241" s="17" t="str" cm="1">
        <f t="array" aca="1" ref="O241" ca="1">INDEX(estados_cidades_bairros!$C$2:$E$2701,SUM(MATCH(N241,estados_cidades_bairros!$C:$C,0)+RANDBETWEEN(1,100)),2)</f>
        <v>Moura</v>
      </c>
      <c r="P241" s="17" t="str" cm="1">
        <f t="array" aca="1" ref="P241" ca="1">INDEX(estados_cidades_bairros!$D$2:$E$2701,SUM(MATCH(O241,estados_cidades_bairros!$D$2:$D$2701,0)+RANDBETWEEN(1,5)),2)</f>
        <v>Estação Mendes</v>
      </c>
      <c r="Q241" s="38" t="s">
        <v>41</v>
      </c>
      <c r="R241" s="20">
        <v>1</v>
      </c>
      <c r="S241" s="6">
        <v>240</v>
      </c>
      <c r="T241" s="6">
        <v>240</v>
      </c>
      <c r="U241" s="6">
        <v>33</v>
      </c>
      <c r="V241">
        <v>26</v>
      </c>
      <c r="W241" s="3" t="str">
        <f>VLOOKUP(V241,produtos!$A$2:$E$49,2,0)</f>
        <v>Ar-condicionado Split LG 9000 BTUs</v>
      </c>
      <c r="X241" s="12">
        <f>VLOOKUP(V241,produtos!$A$2:$E$49,4,0)</f>
        <v>4313</v>
      </c>
      <c r="Y241">
        <v>2</v>
      </c>
      <c r="Z241" s="12">
        <f t="shared" si="3"/>
        <v>8626</v>
      </c>
      <c r="AA241" s="7">
        <v>45715</v>
      </c>
      <c r="AB241" s="6" t="s">
        <v>64</v>
      </c>
      <c r="AC241" s="6">
        <v>240</v>
      </c>
      <c r="AD241">
        <v>5950</v>
      </c>
      <c r="AE241" s="3" t="str">
        <f>VLOOKUP(AD241,'Formas de pagamentos'!$A$2:$B$7,2,0)</f>
        <v>Cartão Débito</v>
      </c>
      <c r="AF241" s="6" t="s">
        <v>116</v>
      </c>
      <c r="AG241" s="6" t="s">
        <v>50</v>
      </c>
      <c r="AH241" s="6"/>
      <c r="AI241" s="6"/>
      <c r="AJ241" s="6"/>
      <c r="AK241" s="8"/>
    </row>
    <row r="242" spans="1:37" x14ac:dyDescent="0.25">
      <c r="A242" s="16">
        <v>241</v>
      </c>
      <c r="B242" s="17" t="s">
        <v>849</v>
      </c>
      <c r="C242" s="17" t="s">
        <v>56</v>
      </c>
      <c r="D242" s="17" t="s">
        <v>1510</v>
      </c>
      <c r="E242" s="18">
        <v>8147876662</v>
      </c>
      <c r="F242" s="17" t="str" cm="1">
        <f t="array" aca="1" ref="F242" ca="1">INDEX(estados_cidades_bairros!$B$2:$E$2701,RANDBETWEEN(1,COUNTA(estados_cidades_bairros!$E$2:$E$2701)),1)</f>
        <v>Rio Grande do Sul</v>
      </c>
      <c r="G242" s="17" t="str">
        <f ca="1">VLOOKUP(F242,estados_cidades_bairros!$B$2:$E$2701,2,0)</f>
        <v>RS</v>
      </c>
      <c r="H242" s="17" t="str" cm="1">
        <f t="array" aca="1" ref="H242" ca="1">INDEX(estados_cidades_bairros!$C$2:$E$2701,SUM(MATCH(G242,estados_cidades_bairros!$C:$C,0)+RANDBETWEEN(1,100)),2)</f>
        <v>Martins da Serra</v>
      </c>
      <c r="I242" s="17" t="str" cm="1">
        <f t="array" aca="1" ref="I242" ca="1">INDEX(estados_cidades_bairros!$D$2:$E$2701,SUM(MATCH(H242,estados_cidades_bairros!$D$2:$D$2701,0)+RANDBETWEEN(1,5)),2)</f>
        <v>Jardim Alexandre Novaes</v>
      </c>
      <c r="J242" s="28"/>
      <c r="K242" s="17">
        <v>23</v>
      </c>
      <c r="L242" s="17" t="s">
        <v>1511</v>
      </c>
      <c r="M242" s="17" t="str" cm="1">
        <f t="array" aca="1" ref="M242" ca="1">INDEX(estados_cidades_bairros!$B$2:$E$2701,RANDBETWEEN(1,COUNTA(estados_cidades_bairros!$E$2:$E$2701)),1)</f>
        <v>Amazonas</v>
      </c>
      <c r="N242" s="17" t="str">
        <f ca="1">VLOOKUP(M242,estados_cidades_bairros!$B$2:$E$2701,2,0)</f>
        <v>AM</v>
      </c>
      <c r="O242" s="17" t="str" cm="1">
        <f t="array" aca="1" ref="O242" ca="1">INDEX(estados_cidades_bairros!$C$2:$E$2701,SUM(MATCH(N242,estados_cidades_bairros!$C:$C,0)+RANDBETWEEN(1,100)),2)</f>
        <v>Jesus</v>
      </c>
      <c r="P242" s="17" t="str" cm="1">
        <f t="array" aca="1" ref="P242" ca="1">INDEX(estados_cidades_bairros!$D$2:$E$2701,SUM(MATCH(O242,estados_cidades_bairros!$D$2:$D$2701,0)+RANDBETWEEN(1,5)),2)</f>
        <v>Vila Pedro Lucas Campos</v>
      </c>
      <c r="Q242" s="26" t="s">
        <v>41</v>
      </c>
      <c r="R242" s="17">
        <v>5</v>
      </c>
      <c r="S242" s="3">
        <v>241</v>
      </c>
      <c r="T242" s="3">
        <v>241</v>
      </c>
      <c r="U242" s="3">
        <v>23</v>
      </c>
      <c r="V242">
        <v>12</v>
      </c>
      <c r="W242" s="3" t="str">
        <f>VLOOKUP(V242,produtos!$A$2:$E$49,2,0)</f>
        <v>Câmera Canon EOS Rebel T7</v>
      </c>
      <c r="X242" s="12">
        <f>VLOOKUP(V242,produtos!$A$2:$E$49,4,0)</f>
        <v>4447</v>
      </c>
      <c r="Y242">
        <v>1</v>
      </c>
      <c r="Z242" s="12">
        <f t="shared" si="3"/>
        <v>4447</v>
      </c>
      <c r="AA242" s="4">
        <v>45686</v>
      </c>
      <c r="AB242" s="3" t="s">
        <v>48</v>
      </c>
      <c r="AC242" s="3">
        <v>241</v>
      </c>
      <c r="AD242">
        <v>7072</v>
      </c>
      <c r="AE242" s="3" t="str">
        <f>VLOOKUP(AD242,'Formas de pagamentos'!$A$2:$B$7,2,0)</f>
        <v>Dinheiro</v>
      </c>
      <c r="AF242" s="3" t="s">
        <v>89</v>
      </c>
      <c r="AG242" s="3" t="s">
        <v>50</v>
      </c>
      <c r="AH242" s="3">
        <v>2410</v>
      </c>
      <c r="AI242" s="3">
        <v>2410</v>
      </c>
      <c r="AJ242" s="3" t="s">
        <v>211</v>
      </c>
      <c r="AK242" s="5" t="s">
        <v>132</v>
      </c>
    </row>
    <row r="243" spans="1:37" x14ac:dyDescent="0.25">
      <c r="A243" s="19">
        <v>242</v>
      </c>
      <c r="B243" s="20" t="s">
        <v>1514</v>
      </c>
      <c r="C243" s="20" t="s">
        <v>289</v>
      </c>
      <c r="D243" s="20" t="s">
        <v>1515</v>
      </c>
      <c r="E243" s="21" t="s">
        <v>1516</v>
      </c>
      <c r="F243" s="17" t="str" cm="1">
        <f t="array" aca="1" ref="F243" ca="1">INDEX(estados_cidades_bairros!$B$2:$E$2701,RANDBETWEEN(1,COUNTA(estados_cidades_bairros!$E$2:$E$2701)),1)</f>
        <v>Bahia</v>
      </c>
      <c r="G243" s="17" t="str">
        <f ca="1">VLOOKUP(F243,estados_cidades_bairros!$B$2:$E$2701,2,0)</f>
        <v>BA</v>
      </c>
      <c r="H243" s="17" t="str" cm="1">
        <f t="array" aca="1" ref="H243" ca="1">INDEX(estados_cidades_bairros!$C$2:$E$2701,SUM(MATCH(G243,estados_cidades_bairros!$C:$C,0)+RANDBETWEEN(1,100)),2)</f>
        <v>Caldeira</v>
      </c>
      <c r="I243" s="17" t="str" cm="1">
        <f t="array" aca="1" ref="I243" ca="1">INDEX(estados_cidades_bairros!$D$2:$E$2701,SUM(MATCH(H243,estados_cidades_bairros!$D$2:$D$2701,0)+RANDBETWEEN(1,5)),2)</f>
        <v>Aeroporto de Souza</v>
      </c>
      <c r="J243" s="28"/>
      <c r="K243" s="20">
        <v>21</v>
      </c>
      <c r="L243" s="20" t="s">
        <v>1518</v>
      </c>
      <c r="M243" s="17" t="str" cm="1">
        <f t="array" aca="1" ref="M243" ca="1">INDEX(estados_cidades_bairros!$B$2:$E$2701,RANDBETWEEN(1,COUNTA(estados_cidades_bairros!$E$2:$E$2701)),1)</f>
        <v>Paraíba</v>
      </c>
      <c r="N243" s="17" t="str">
        <f ca="1">VLOOKUP(M243,estados_cidades_bairros!$B$2:$E$2701,2,0)</f>
        <v>PB</v>
      </c>
      <c r="O243" s="17" t="str" cm="1">
        <f t="array" aca="1" ref="O243" ca="1">INDEX(estados_cidades_bairros!$C$2:$E$2701,SUM(MATCH(N243,estados_cidades_bairros!$C:$C,0)+RANDBETWEEN(1,100)),2)</f>
        <v>Dias</v>
      </c>
      <c r="P243" s="17" t="str" cm="1">
        <f t="array" aca="1" ref="P243" ca="1">INDEX(estados_cidades_bairros!$D$2:$E$2701,SUM(MATCH(O243,estados_cidades_bairros!$D$2:$D$2701,0)+RANDBETWEEN(1,5)),2)</f>
        <v>Aeroporto Davi Luiz Alves</v>
      </c>
      <c r="Q243" s="38" t="s">
        <v>78</v>
      </c>
      <c r="R243" s="20">
        <v>3</v>
      </c>
      <c r="S243" s="6">
        <v>242</v>
      </c>
      <c r="T243" s="6">
        <v>242</v>
      </c>
      <c r="U243" s="6">
        <v>21</v>
      </c>
      <c r="V243">
        <v>19</v>
      </c>
      <c r="W243" s="3" t="str">
        <f>VLOOKUP(V243,produtos!$A$2:$E$49,2,0)</f>
        <v>Fogão 5 Bocas Electrolux</v>
      </c>
      <c r="X243" s="12">
        <f>VLOOKUP(V243,produtos!$A$2:$E$49,4,0)</f>
        <v>870</v>
      </c>
      <c r="Y243">
        <v>5</v>
      </c>
      <c r="Z243" s="12">
        <f t="shared" si="3"/>
        <v>4350</v>
      </c>
      <c r="AA243" s="7">
        <v>45708</v>
      </c>
      <c r="AB243" s="6" t="s">
        <v>115</v>
      </c>
      <c r="AC243" s="6">
        <v>242</v>
      </c>
      <c r="AD243">
        <v>7072</v>
      </c>
      <c r="AE243" s="3" t="str">
        <f>VLOOKUP(AD243,'Formas de pagamentos'!$A$2:$B$7,2,0)</f>
        <v>Dinheiro</v>
      </c>
      <c r="AF243" s="6" t="s">
        <v>48</v>
      </c>
      <c r="AG243" s="6" t="s">
        <v>50</v>
      </c>
      <c r="AH243" s="6"/>
      <c r="AI243" s="6"/>
      <c r="AJ243" s="6"/>
      <c r="AK243" s="8"/>
    </row>
    <row r="244" spans="1:37" x14ac:dyDescent="0.25">
      <c r="A244" s="16">
        <v>243</v>
      </c>
      <c r="B244" s="17" t="s">
        <v>197</v>
      </c>
      <c r="C244" s="17" t="s">
        <v>617</v>
      </c>
      <c r="D244" s="17" t="s">
        <v>1520</v>
      </c>
      <c r="E244" s="18">
        <v>2188119358</v>
      </c>
      <c r="F244" s="17" t="str" cm="1">
        <f t="array" aca="1" ref="F244" ca="1">INDEX(estados_cidades_bairros!$B$2:$E$2701,RANDBETWEEN(1,COUNTA(estados_cidades_bairros!$E$2:$E$2701)),1)</f>
        <v>Mato Grosso do Sul</v>
      </c>
      <c r="G244" s="17" t="str">
        <f ca="1">VLOOKUP(F244,estados_cidades_bairros!$B$2:$E$2701,2,0)</f>
        <v>MS</v>
      </c>
      <c r="H244" s="17" t="str" cm="1">
        <f t="array" aca="1" ref="H244" ca="1">INDEX(estados_cidades_bairros!$C$2:$E$2701,SUM(MATCH(G244,estados_cidades_bairros!$C:$C,0)+RANDBETWEEN(1,100)),2)</f>
        <v>Santos</v>
      </c>
      <c r="I244" s="17" t="str" cm="1">
        <f t="array" aca="1" ref="I244" ca="1">INDEX(estados_cidades_bairros!$D$2:$E$2701,SUM(MATCH(H244,estados_cidades_bairros!$D$2:$D$2701,0)+RANDBETWEEN(1,5)),2)</f>
        <v>Favela Peixoto</v>
      </c>
      <c r="J244" s="28"/>
      <c r="K244" s="17">
        <v>39</v>
      </c>
      <c r="L244" s="17" t="s">
        <v>1521</v>
      </c>
      <c r="M244" s="17" t="str" cm="1">
        <f t="array" aca="1" ref="M244" ca="1">INDEX(estados_cidades_bairros!$B$2:$E$2701,RANDBETWEEN(1,COUNTA(estados_cidades_bairros!$E$2:$E$2701)),1)</f>
        <v>Mato Grosso do Sul</v>
      </c>
      <c r="N244" s="17" t="str">
        <f ca="1">VLOOKUP(M244,estados_cidades_bairros!$B$2:$E$2701,2,0)</f>
        <v>MS</v>
      </c>
      <c r="O244" s="17" t="str" cm="1">
        <f t="array" aca="1" ref="O244" ca="1">INDEX(estados_cidades_bairros!$C$2:$E$2701,SUM(MATCH(N244,estados_cidades_bairros!$C:$C,0)+RANDBETWEEN(1,100)),2)</f>
        <v>Novaes</v>
      </c>
      <c r="P244" s="17" t="str" cm="1">
        <f t="array" aca="1" ref="P244" ca="1">INDEX(estados_cidades_bairros!$D$2:$E$2701,SUM(MATCH(O244,estados_cidades_bairros!$D$2:$D$2701,0)+RANDBETWEEN(1,5)),2)</f>
        <v>Setor Erick Moraes</v>
      </c>
      <c r="Q244" s="26" t="s">
        <v>78</v>
      </c>
      <c r="R244" s="17">
        <v>4</v>
      </c>
      <c r="S244" s="3">
        <v>243</v>
      </c>
      <c r="T244" s="3">
        <v>243</v>
      </c>
      <c r="U244" s="3">
        <v>39</v>
      </c>
      <c r="V244">
        <v>26</v>
      </c>
      <c r="W244" s="3" t="str">
        <f>VLOOKUP(V244,produtos!$A$2:$E$49,2,0)</f>
        <v>Ar-condicionado Split LG 9000 BTUs</v>
      </c>
      <c r="X244" s="12">
        <f>VLOOKUP(V244,produtos!$A$2:$E$49,4,0)</f>
        <v>4313</v>
      </c>
      <c r="Y244">
        <v>1</v>
      </c>
      <c r="Z244" s="12">
        <f t="shared" si="3"/>
        <v>4313</v>
      </c>
      <c r="AA244" s="4">
        <v>45683</v>
      </c>
      <c r="AB244" s="3" t="s">
        <v>48</v>
      </c>
      <c r="AC244" s="3">
        <v>243</v>
      </c>
      <c r="AD244">
        <v>5950</v>
      </c>
      <c r="AE244" s="3" t="str">
        <f>VLOOKUP(AD244,'Formas de pagamentos'!$A$2:$B$7,2,0)</f>
        <v>Cartão Débito</v>
      </c>
      <c r="AF244" s="3" t="s">
        <v>116</v>
      </c>
      <c r="AG244" s="3" t="s">
        <v>50</v>
      </c>
      <c r="AH244" s="3"/>
      <c r="AI244" s="3"/>
      <c r="AJ244" s="3"/>
      <c r="AK244" s="5"/>
    </row>
    <row r="245" spans="1:37" x14ac:dyDescent="0.25">
      <c r="A245" s="19">
        <v>244</v>
      </c>
      <c r="B245" s="20" t="s">
        <v>983</v>
      </c>
      <c r="C245" s="20" t="s">
        <v>485</v>
      </c>
      <c r="D245" s="20" t="s">
        <v>1522</v>
      </c>
      <c r="E245" s="21">
        <v>7184866136</v>
      </c>
      <c r="F245" s="17" t="str" cm="1">
        <f t="array" aca="1" ref="F245" ca="1">INDEX(estados_cidades_bairros!$B$2:$E$2701,RANDBETWEEN(1,COUNTA(estados_cidades_bairros!$E$2:$E$2701)),1)</f>
        <v>Maranhão</v>
      </c>
      <c r="G245" s="17" t="str">
        <f ca="1">VLOOKUP(F245,estados_cidades_bairros!$B$2:$E$2701,2,0)</f>
        <v>MA</v>
      </c>
      <c r="H245" s="17" t="str" cm="1">
        <f t="array" aca="1" ref="H245" ca="1">INDEX(estados_cidades_bairros!$C$2:$E$2701,SUM(MATCH(G245,estados_cidades_bairros!$C:$C,0)+RANDBETWEEN(1,100)),2)</f>
        <v>Moura do Oeste</v>
      </c>
      <c r="I245" s="17" t="str" cm="1">
        <f t="array" aca="1" ref="I245" ca="1">INDEX(estados_cidades_bairros!$D$2:$E$2701,SUM(MATCH(H245,estados_cidades_bairros!$D$2:$D$2701,0)+RANDBETWEEN(1,5)),2)</f>
        <v>Travessa Freitas</v>
      </c>
      <c r="J245" s="28"/>
      <c r="K245" s="20">
        <v>45</v>
      </c>
      <c r="L245" s="20" t="s">
        <v>1523</v>
      </c>
      <c r="M245" s="17" t="str" cm="1">
        <f t="array" aca="1" ref="M245" ca="1">INDEX(estados_cidades_bairros!$B$2:$E$2701,RANDBETWEEN(1,COUNTA(estados_cidades_bairros!$E$2:$E$2701)),1)</f>
        <v>Paraíba</v>
      </c>
      <c r="N245" s="17" t="str">
        <f ca="1">VLOOKUP(M245,estados_cidades_bairros!$B$2:$E$2701,2,0)</f>
        <v>PB</v>
      </c>
      <c r="O245" s="17" t="str" cm="1">
        <f t="array" aca="1" ref="O245" ca="1">INDEX(estados_cidades_bairros!$C$2:$E$2701,SUM(MATCH(N245,estados_cidades_bairros!$C:$C,0)+RANDBETWEEN(1,100)),2)</f>
        <v>Dias</v>
      </c>
      <c r="P245" s="17" t="str" cm="1">
        <f t="array" aca="1" ref="P245" ca="1">INDEX(estados_cidades_bairros!$D$2:$E$2701,SUM(MATCH(O245,estados_cidades_bairros!$D$2:$D$2701,0)+RANDBETWEEN(1,5)),2)</f>
        <v>Aeroporto Davi Luiz Alves</v>
      </c>
      <c r="Q245" s="38" t="s">
        <v>78</v>
      </c>
      <c r="R245" s="20">
        <v>1</v>
      </c>
      <c r="S245" s="6">
        <v>244</v>
      </c>
      <c r="T245" s="6">
        <v>244</v>
      </c>
      <c r="U245" s="6">
        <v>45</v>
      </c>
      <c r="V245">
        <v>5</v>
      </c>
      <c r="W245" s="3" t="str">
        <f>VLOOKUP(V245,produtos!$A$2:$E$49,2,0)</f>
        <v>Smartwatch Apple Watch Series 8</v>
      </c>
      <c r="X245" s="12">
        <f>VLOOKUP(V245,produtos!$A$2:$E$49,4,0)</f>
        <v>3223</v>
      </c>
      <c r="Y245">
        <v>5</v>
      </c>
      <c r="Z245" s="12">
        <f t="shared" si="3"/>
        <v>16115</v>
      </c>
      <c r="AA245" s="7">
        <v>45708</v>
      </c>
      <c r="AB245" s="6" t="s">
        <v>115</v>
      </c>
      <c r="AC245" s="6">
        <v>244</v>
      </c>
      <c r="AD245">
        <v>6056</v>
      </c>
      <c r="AE245" s="3" t="str">
        <f>VLOOKUP(AD245,'Formas de pagamentos'!$A$2:$B$7,2,0)</f>
        <v>Cheque</v>
      </c>
      <c r="AF245" s="6" t="s">
        <v>116</v>
      </c>
      <c r="AG245" s="6" t="s">
        <v>50</v>
      </c>
      <c r="AH245" s="6">
        <v>2440</v>
      </c>
      <c r="AI245" s="6">
        <v>2440</v>
      </c>
      <c r="AJ245" s="6" t="s">
        <v>117</v>
      </c>
      <c r="AK245" s="8" t="s">
        <v>212</v>
      </c>
    </row>
    <row r="246" spans="1:37" x14ac:dyDescent="0.25">
      <c r="A246" s="16">
        <v>245</v>
      </c>
      <c r="B246" s="17" t="s">
        <v>1250</v>
      </c>
      <c r="C246" s="17" t="s">
        <v>56</v>
      </c>
      <c r="D246" s="17" t="s">
        <v>1524</v>
      </c>
      <c r="E246" s="18" t="s">
        <v>1525</v>
      </c>
      <c r="F246" s="17" t="str" cm="1">
        <f t="array" aca="1" ref="F246" ca="1">INDEX(estados_cidades_bairros!$B$2:$E$2701,RANDBETWEEN(1,COUNTA(estados_cidades_bairros!$E$2:$E$2701)),1)</f>
        <v>Sergipe</v>
      </c>
      <c r="G246" s="17" t="str">
        <f ca="1">VLOOKUP(F246,estados_cidades_bairros!$B$2:$E$2701,2,0)</f>
        <v>SE</v>
      </c>
      <c r="H246" s="17" t="str" cm="1">
        <f t="array" aca="1" ref="H246" ca="1">INDEX(estados_cidades_bairros!$C$2:$E$2701,SUM(MATCH(G246,estados_cidades_bairros!$C:$C,0)+RANDBETWEEN(1,100)),2)</f>
        <v>Freitas da Prata</v>
      </c>
      <c r="I246" s="17" t="str" cm="1">
        <f t="array" aca="1" ref="I246" ca="1">INDEX(estados_cidades_bairros!$D$2:$E$2701,SUM(MATCH(H246,estados_cidades_bairros!$D$2:$D$2701,0)+RANDBETWEEN(1,5)),2)</f>
        <v>Rua Mariana Rodrigues</v>
      </c>
      <c r="J246" s="28"/>
      <c r="K246" s="17">
        <v>8</v>
      </c>
      <c r="L246" s="17" t="s">
        <v>1528</v>
      </c>
      <c r="M246" s="17" t="str" cm="1">
        <f t="array" aca="1" ref="M246" ca="1">INDEX(estados_cidades_bairros!$B$2:$E$2701,RANDBETWEEN(1,COUNTA(estados_cidades_bairros!$E$2:$E$2701)),1)</f>
        <v>Acre</v>
      </c>
      <c r="N246" s="17" t="str">
        <f ca="1">VLOOKUP(M246,estados_cidades_bairros!$B$2:$E$2701,2,0)</f>
        <v>AC</v>
      </c>
      <c r="O246" s="17" t="str" cm="1">
        <f t="array" aca="1" ref="O246" ca="1">INDEX(estados_cidades_bairros!$C$2:$E$2701,SUM(MATCH(N246,estados_cidades_bairros!$C:$C,0)+RANDBETWEEN(1,100)),2)</f>
        <v>Rezende</v>
      </c>
      <c r="P246" s="17" t="str" cm="1">
        <f t="array" aca="1" ref="P246" ca="1">INDEX(estados_cidades_bairros!$D$2:$E$2701,SUM(MATCH(O246,estados_cidades_bairros!$D$2:$D$2701,0)+RANDBETWEEN(1,5)),2)</f>
        <v>Travessa de Cunha</v>
      </c>
      <c r="Q246" s="26" t="s">
        <v>41</v>
      </c>
      <c r="R246" s="17">
        <v>4</v>
      </c>
      <c r="S246" s="3">
        <v>245</v>
      </c>
      <c r="T246" s="3">
        <v>245</v>
      </c>
      <c r="U246" s="3">
        <v>8</v>
      </c>
      <c r="V246">
        <v>42</v>
      </c>
      <c r="W246" s="3" t="str">
        <f>VLOOKUP(V246,produtos!$A$2:$E$49,2,0)</f>
        <v>Roteador TP-Link Archer C6</v>
      </c>
      <c r="X246" s="12">
        <f>VLOOKUP(V246,produtos!$A$2:$E$49,4,0)</f>
        <v>660</v>
      </c>
      <c r="Y246">
        <v>5</v>
      </c>
      <c r="Z246" s="12">
        <f t="shared" si="3"/>
        <v>3300</v>
      </c>
      <c r="AA246" s="4">
        <v>45696</v>
      </c>
      <c r="AB246" s="3" t="s">
        <v>64</v>
      </c>
      <c r="AC246" s="3">
        <v>245</v>
      </c>
      <c r="AD246">
        <v>1969</v>
      </c>
      <c r="AE246" s="3" t="str">
        <f>VLOOKUP(AD246,'Formas de pagamentos'!$A$2:$B$7,2,0)</f>
        <v>Cartão Crédito</v>
      </c>
      <c r="AF246" s="3" t="s">
        <v>89</v>
      </c>
      <c r="AG246" s="3" t="s">
        <v>50</v>
      </c>
      <c r="AH246" s="3"/>
      <c r="AI246" s="3"/>
      <c r="AJ246" s="3"/>
      <c r="AK246" s="5"/>
    </row>
    <row r="247" spans="1:37" x14ac:dyDescent="0.25">
      <c r="A247" s="19">
        <v>246</v>
      </c>
      <c r="B247" s="20" t="s">
        <v>623</v>
      </c>
      <c r="C247" s="20" t="s">
        <v>337</v>
      </c>
      <c r="D247" s="20" t="s">
        <v>1530</v>
      </c>
      <c r="E247" s="21" t="s">
        <v>1531</v>
      </c>
      <c r="F247" s="17" t="str" cm="1">
        <f t="array" aca="1" ref="F247" ca="1">INDEX(estados_cidades_bairros!$B$2:$E$2701,RANDBETWEEN(1,COUNTA(estados_cidades_bairros!$E$2:$E$2701)),1)</f>
        <v>São Paulo</v>
      </c>
      <c r="G247" s="17" t="str">
        <f ca="1">VLOOKUP(F247,estados_cidades_bairros!$B$2:$E$2701,2,0)</f>
        <v>SP</v>
      </c>
      <c r="H247" s="17" t="str" cm="1">
        <f t="array" aca="1" ref="H247" ca="1">INDEX(estados_cidades_bairros!$C$2:$E$2701,SUM(MATCH(G247,estados_cidades_bairros!$C:$C,0)+RANDBETWEEN(1,100)),2)</f>
        <v>Cardoso Verde</v>
      </c>
      <c r="I247" s="17" t="str" cm="1">
        <f t="array" aca="1" ref="I247" ca="1">INDEX(estados_cidades_bairros!$D$2:$E$2701,SUM(MATCH(H247,estados_cidades_bairros!$D$2:$D$2701,0)+RANDBETWEEN(1,5)),2)</f>
        <v>Quadra de Moreira</v>
      </c>
      <c r="J247" s="28"/>
      <c r="K247" s="20">
        <v>13</v>
      </c>
      <c r="L247" s="20" t="s">
        <v>1532</v>
      </c>
      <c r="M247" s="17" t="str" cm="1">
        <f t="array" aca="1" ref="M247" ca="1">INDEX(estados_cidades_bairros!$B$2:$E$2701,RANDBETWEEN(1,COUNTA(estados_cidades_bairros!$E$2:$E$2701)),1)</f>
        <v>Minas Gerais</v>
      </c>
      <c r="N247" s="17" t="str">
        <f ca="1">VLOOKUP(M247,estados_cidades_bairros!$B$2:$E$2701,2,0)</f>
        <v>MG</v>
      </c>
      <c r="O247" s="17" t="str" cm="1">
        <f t="array" aca="1" ref="O247" ca="1">INDEX(estados_cidades_bairros!$C$2:$E$2701,SUM(MATCH(N247,estados_cidades_bairros!$C:$C,0)+RANDBETWEEN(1,100)),2)</f>
        <v>Moraes</v>
      </c>
      <c r="P247" s="17" t="str" cm="1">
        <f t="array" aca="1" ref="P247" ca="1">INDEX(estados_cidades_bairros!$D$2:$E$2701,SUM(MATCH(O247,estados_cidades_bairros!$D$2:$D$2701,0)+RANDBETWEEN(1,5)),2)</f>
        <v>Distrito Lívia Oliveira</v>
      </c>
      <c r="Q247" s="38" t="s">
        <v>78</v>
      </c>
      <c r="R247" s="20">
        <v>5</v>
      </c>
      <c r="S247" s="6">
        <v>246</v>
      </c>
      <c r="T247" s="6">
        <v>246</v>
      </c>
      <c r="U247" s="6">
        <v>13</v>
      </c>
      <c r="V247">
        <v>34</v>
      </c>
      <c r="W247" s="3" t="str">
        <f>VLOOKUP(V247,produtos!$A$2:$E$49,2,0)</f>
        <v>Cadeira Gamer ThunderX3</v>
      </c>
      <c r="X247" s="12">
        <f>VLOOKUP(V247,produtos!$A$2:$E$49,4,0)</f>
        <v>2450</v>
      </c>
      <c r="Y247">
        <v>5</v>
      </c>
      <c r="Z247" s="12">
        <f t="shared" si="3"/>
        <v>12250</v>
      </c>
      <c r="AA247" s="7">
        <v>45709</v>
      </c>
      <c r="AB247" s="6" t="s">
        <v>115</v>
      </c>
      <c r="AC247" s="6">
        <v>246</v>
      </c>
      <c r="AD247">
        <v>2471</v>
      </c>
      <c r="AE247" s="3" t="str">
        <f>VLOOKUP(AD247,'Formas de pagamentos'!$A$2:$B$7,2,0)</f>
        <v>Boleto</v>
      </c>
      <c r="AF247" s="6" t="s">
        <v>116</v>
      </c>
      <c r="AG247" s="6" t="s">
        <v>50</v>
      </c>
      <c r="AH247" s="6"/>
      <c r="AI247" s="6"/>
      <c r="AJ247" s="6"/>
      <c r="AK247" s="8"/>
    </row>
    <row r="248" spans="1:37" x14ac:dyDescent="0.25">
      <c r="A248" s="16">
        <v>247</v>
      </c>
      <c r="B248" s="17" t="s">
        <v>369</v>
      </c>
      <c r="C248" s="17" t="s">
        <v>483</v>
      </c>
      <c r="D248" s="17" t="s">
        <v>1535</v>
      </c>
      <c r="E248" s="18" t="s">
        <v>1536</v>
      </c>
      <c r="F248" s="17" t="str" cm="1">
        <f t="array" aca="1" ref="F248" ca="1">INDEX(estados_cidades_bairros!$B$2:$E$2701,RANDBETWEEN(1,COUNTA(estados_cidades_bairros!$E$2:$E$2701)),1)</f>
        <v>Ceará</v>
      </c>
      <c r="G248" s="17" t="str">
        <f ca="1">VLOOKUP(F248,estados_cidades_bairros!$B$2:$E$2701,2,0)</f>
        <v>CE</v>
      </c>
      <c r="H248" s="17" t="str" cm="1">
        <f t="array" aca="1" ref="H248" ca="1">INDEX(estados_cidades_bairros!$C$2:$E$2701,SUM(MATCH(G248,estados_cidades_bairros!$C:$C,0)+RANDBETWEEN(1,100)),2)</f>
        <v>Monteiro</v>
      </c>
      <c r="I248" s="17" t="str" cm="1">
        <f t="array" aca="1" ref="I248" ca="1">INDEX(estados_cidades_bairros!$D$2:$E$2701,SUM(MATCH(H248,estados_cidades_bairros!$D$2:$D$2701,0)+RANDBETWEEN(1,5)),2)</f>
        <v>Largo Oliveira</v>
      </c>
      <c r="J248" s="28"/>
      <c r="K248" s="17">
        <v>50</v>
      </c>
      <c r="L248" s="17" t="s">
        <v>1537</v>
      </c>
      <c r="M248" s="17" t="str" cm="1">
        <f t="array" aca="1" ref="M248" ca="1">INDEX(estados_cidades_bairros!$B$2:$E$2701,RANDBETWEEN(1,COUNTA(estados_cidades_bairros!$E$2:$E$2701)),1)</f>
        <v>Pernambuco</v>
      </c>
      <c r="N248" s="17" t="str">
        <f ca="1">VLOOKUP(M248,estados_cidades_bairros!$B$2:$E$2701,2,0)</f>
        <v>PE</v>
      </c>
      <c r="O248" s="17" t="str" cm="1">
        <f t="array" aca="1" ref="O248" ca="1">INDEX(estados_cidades_bairros!$C$2:$E$2701,SUM(MATCH(N248,estados_cidades_bairros!$C:$C,0)+RANDBETWEEN(1,100)),2)</f>
        <v>Correia</v>
      </c>
      <c r="P248" s="17" t="str" cm="1">
        <f t="array" aca="1" ref="P248" ca="1">INDEX(estados_cidades_bairros!$D$2:$E$2701,SUM(MATCH(O248,estados_cidades_bairros!$D$2:$D$2701,0)+RANDBETWEEN(1,5)),2)</f>
        <v>Passarela Ribeiro</v>
      </c>
      <c r="Q248" s="26" t="s">
        <v>47</v>
      </c>
      <c r="R248" s="17">
        <v>3</v>
      </c>
      <c r="S248" s="3">
        <v>247</v>
      </c>
      <c r="T248" s="3">
        <v>247</v>
      </c>
      <c r="U248" s="3">
        <v>50</v>
      </c>
      <c r="V248">
        <v>13</v>
      </c>
      <c r="W248" s="3" t="str">
        <f>VLOOKUP(V248,produtos!$A$2:$E$49,2,0)</f>
        <v>Carregador Portátil Xiaomi 20000mAh</v>
      </c>
      <c r="X248" s="12">
        <f>VLOOKUP(V248,produtos!$A$2:$E$49,4,0)</f>
        <v>3889</v>
      </c>
      <c r="Y248">
        <v>1</v>
      </c>
      <c r="Z248" s="12">
        <f t="shared" si="3"/>
        <v>3889</v>
      </c>
      <c r="AA248" s="4">
        <v>45697</v>
      </c>
      <c r="AB248" s="3" t="s">
        <v>64</v>
      </c>
      <c r="AC248" s="3">
        <v>247</v>
      </c>
      <c r="AD248">
        <v>1969</v>
      </c>
      <c r="AE248" s="3" t="str">
        <f>VLOOKUP(AD248,'Formas de pagamentos'!$A$2:$B$7,2,0)</f>
        <v>Cartão Crédito</v>
      </c>
      <c r="AF248" s="3" t="s">
        <v>89</v>
      </c>
      <c r="AG248" s="3" t="s">
        <v>50</v>
      </c>
      <c r="AH248" s="3"/>
      <c r="AI248" s="3"/>
      <c r="AJ248" s="3"/>
      <c r="AK248" s="5"/>
    </row>
    <row r="249" spans="1:37" x14ac:dyDescent="0.25">
      <c r="A249" s="19">
        <v>248</v>
      </c>
      <c r="B249" s="20" t="s">
        <v>1097</v>
      </c>
      <c r="C249" s="20" t="s">
        <v>312</v>
      </c>
      <c r="D249" s="20" t="s">
        <v>1538</v>
      </c>
      <c r="E249" s="21" t="s">
        <v>1539</v>
      </c>
      <c r="F249" s="17" t="str" cm="1">
        <f t="array" aca="1" ref="F249" ca="1">INDEX(estados_cidades_bairros!$B$2:$E$2701,RANDBETWEEN(1,COUNTA(estados_cidades_bairros!$E$2:$E$2701)),1)</f>
        <v>Goiás</v>
      </c>
      <c r="G249" s="17" t="str">
        <f ca="1">VLOOKUP(F249,estados_cidades_bairros!$B$2:$E$2701,2,0)</f>
        <v>GO</v>
      </c>
      <c r="H249" s="17" t="str" cm="1">
        <f t="array" aca="1" ref="H249" ca="1">INDEX(estados_cidades_bairros!$C$2:$E$2701,SUM(MATCH(G249,estados_cidades_bairros!$C:$C,0)+RANDBETWEEN(1,100)),2)</f>
        <v>Rocha Verde</v>
      </c>
      <c r="I249" s="17" t="str" cm="1">
        <f t="array" aca="1" ref="I249" ca="1">INDEX(estados_cidades_bairros!$D$2:$E$2701,SUM(MATCH(H249,estados_cidades_bairros!$D$2:$D$2701,0)+RANDBETWEEN(1,5)),2)</f>
        <v>Estação Raquel Sales</v>
      </c>
      <c r="J249" s="28"/>
      <c r="K249" s="20">
        <v>10</v>
      </c>
      <c r="L249" s="20" t="s">
        <v>1540</v>
      </c>
      <c r="M249" s="17" t="str" cm="1">
        <f t="array" aca="1" ref="M249" ca="1">INDEX(estados_cidades_bairros!$B$2:$E$2701,RANDBETWEEN(1,COUNTA(estados_cidades_bairros!$E$2:$E$2701)),1)</f>
        <v>Amazonas</v>
      </c>
      <c r="N249" s="17" t="str">
        <f ca="1">VLOOKUP(M249,estados_cidades_bairros!$B$2:$E$2701,2,0)</f>
        <v>AM</v>
      </c>
      <c r="O249" s="17" t="str" cm="1">
        <f t="array" aca="1" ref="O249" ca="1">INDEX(estados_cidades_bairros!$C$2:$E$2701,SUM(MATCH(N249,estados_cidades_bairros!$C:$C,0)+RANDBETWEEN(1,100)),2)</f>
        <v>Pinto do Amparo</v>
      </c>
      <c r="P249" s="17" t="str" cm="1">
        <f t="array" aca="1" ref="P249" ca="1">INDEX(estados_cidades_bairros!$D$2:$E$2701,SUM(MATCH(O249,estados_cidades_bairros!$D$2:$D$2701,0)+RANDBETWEEN(1,5)),2)</f>
        <v>Jardim de Rodrigues</v>
      </c>
      <c r="Q249" s="38" t="s">
        <v>78</v>
      </c>
      <c r="R249" s="20">
        <v>5</v>
      </c>
      <c r="S249" s="6">
        <v>248</v>
      </c>
      <c r="T249" s="6">
        <v>248</v>
      </c>
      <c r="U249" s="6">
        <v>10</v>
      </c>
      <c r="V249">
        <v>17</v>
      </c>
      <c r="W249" s="3" t="str">
        <f>VLOOKUP(V249,produtos!$A$2:$E$49,2,0)</f>
        <v>Geladeira Electrolux Frost Free 431L</v>
      </c>
      <c r="X249" s="12">
        <f>VLOOKUP(V249,produtos!$A$2:$E$49,4,0)</f>
        <v>1058</v>
      </c>
      <c r="Y249">
        <v>5</v>
      </c>
      <c r="Z249" s="12">
        <f t="shared" si="3"/>
        <v>5290</v>
      </c>
      <c r="AA249" s="7">
        <v>45674</v>
      </c>
      <c r="AB249" s="6" t="s">
        <v>115</v>
      </c>
      <c r="AC249" s="6">
        <v>248</v>
      </c>
      <c r="AD249">
        <v>5950</v>
      </c>
      <c r="AE249" s="3" t="str">
        <f>VLOOKUP(AD249,'Formas de pagamentos'!$A$2:$B$7,2,0)</f>
        <v>Cartão Débito</v>
      </c>
      <c r="AF249" s="6" t="s">
        <v>89</v>
      </c>
      <c r="AG249" s="6" t="s">
        <v>50</v>
      </c>
      <c r="AH249" s="6"/>
      <c r="AI249" s="6"/>
      <c r="AJ249" s="6"/>
      <c r="AK249" s="8"/>
    </row>
    <row r="250" spans="1:37" x14ac:dyDescent="0.25">
      <c r="A250" s="16">
        <v>249</v>
      </c>
      <c r="B250" s="17" t="s">
        <v>597</v>
      </c>
      <c r="C250" s="17" t="s">
        <v>254</v>
      </c>
      <c r="D250" s="17" t="s">
        <v>1543</v>
      </c>
      <c r="E250" s="18">
        <v>6172050450</v>
      </c>
      <c r="F250" s="17" t="str" cm="1">
        <f t="array" aca="1" ref="F250" ca="1">INDEX(estados_cidades_bairros!$B$2:$E$2701,RANDBETWEEN(1,COUNTA(estados_cidades_bairros!$E$2:$E$2701)),1)</f>
        <v>São Paulo</v>
      </c>
      <c r="G250" s="17" t="str">
        <f ca="1">VLOOKUP(F250,estados_cidades_bairros!$B$2:$E$2701,2,0)</f>
        <v>SP</v>
      </c>
      <c r="H250" s="17" t="str" cm="1">
        <f t="array" aca="1" ref="H250" ca="1">INDEX(estados_cidades_bairros!$C$2:$E$2701,SUM(MATCH(G250,estados_cidades_bairros!$C:$C,0)+RANDBETWEEN(1,100)),2)</f>
        <v>Azevedo Alegre</v>
      </c>
      <c r="I250" s="17" t="str" cm="1">
        <f t="array" aca="1" ref="I250" ca="1">INDEX(estados_cidades_bairros!$D$2:$E$2701,SUM(MATCH(H250,estados_cidades_bairros!$D$2:$D$2701,0)+RANDBETWEEN(1,5)),2)</f>
        <v>Recanto de Lopes</v>
      </c>
      <c r="J250" s="28"/>
      <c r="K250" s="17">
        <v>22</v>
      </c>
      <c r="L250" s="17" t="s">
        <v>1545</v>
      </c>
      <c r="M250" s="17" t="str" cm="1">
        <f t="array" aca="1" ref="M250" ca="1">INDEX(estados_cidades_bairros!$B$2:$E$2701,RANDBETWEEN(1,COUNTA(estados_cidades_bairros!$E$2:$E$2701)),1)</f>
        <v>Pará</v>
      </c>
      <c r="N250" s="17" t="str">
        <f ca="1">VLOOKUP(M250,estados_cidades_bairros!$B$2:$E$2701,2,0)</f>
        <v>PA</v>
      </c>
      <c r="O250" s="17" t="str" cm="1">
        <f t="array" aca="1" ref="O250" ca="1">INDEX(estados_cidades_bairros!$C$2:$E$2701,SUM(MATCH(N250,estados_cidades_bairros!$C:$C,0)+RANDBETWEEN(1,100)),2)</f>
        <v>Ferreira da Mata</v>
      </c>
      <c r="P250" s="17" t="str" cm="1">
        <f t="array" aca="1" ref="P250" ca="1">INDEX(estados_cidades_bairros!$D$2:$E$2701,SUM(MATCH(O250,estados_cidades_bairros!$D$2:$D$2701,0)+RANDBETWEEN(1,5)),2)</f>
        <v>Loteamento Valentina Gonçalves</v>
      </c>
      <c r="Q250" s="26" t="s">
        <v>78</v>
      </c>
      <c r="R250" s="17">
        <v>2</v>
      </c>
      <c r="S250" s="3">
        <v>249</v>
      </c>
      <c r="T250" s="3">
        <v>249</v>
      </c>
      <c r="U250" s="3">
        <v>22</v>
      </c>
      <c r="V250">
        <v>5</v>
      </c>
      <c r="W250" s="3" t="str">
        <f>VLOOKUP(V250,produtos!$A$2:$E$49,2,0)</f>
        <v>Smartwatch Apple Watch Series 8</v>
      </c>
      <c r="X250" s="12">
        <f>VLOOKUP(V250,produtos!$A$2:$E$49,4,0)</f>
        <v>3223</v>
      </c>
      <c r="Y250">
        <v>5</v>
      </c>
      <c r="Z250" s="12">
        <f t="shared" si="3"/>
        <v>16115</v>
      </c>
      <c r="AA250" s="4">
        <v>45716</v>
      </c>
      <c r="AB250" s="3" t="s">
        <v>64</v>
      </c>
      <c r="AC250" s="3">
        <v>249</v>
      </c>
      <c r="AD250">
        <v>5950</v>
      </c>
      <c r="AE250" s="3" t="str">
        <f>VLOOKUP(AD250,'Formas de pagamentos'!$A$2:$B$7,2,0)</f>
        <v>Cartão Débito</v>
      </c>
      <c r="AF250" s="3" t="s">
        <v>116</v>
      </c>
      <c r="AG250" s="3" t="s">
        <v>50</v>
      </c>
      <c r="AH250" s="3">
        <v>2490</v>
      </c>
      <c r="AI250" s="3">
        <v>2490</v>
      </c>
      <c r="AJ250" s="3" t="s">
        <v>117</v>
      </c>
      <c r="AK250" s="5" t="s">
        <v>118</v>
      </c>
    </row>
    <row r="251" spans="1:37" x14ac:dyDescent="0.25">
      <c r="A251" s="19">
        <v>250</v>
      </c>
      <c r="B251" s="20" t="s">
        <v>1546</v>
      </c>
      <c r="C251" s="20" t="s">
        <v>273</v>
      </c>
      <c r="D251" s="20" t="s">
        <v>1547</v>
      </c>
      <c r="E251" s="21">
        <v>4143990631</v>
      </c>
      <c r="F251" s="17" t="str" cm="1">
        <f t="array" aca="1" ref="F251" ca="1">INDEX(estados_cidades_bairros!$B$2:$E$2701,RANDBETWEEN(1,COUNTA(estados_cidades_bairros!$E$2:$E$2701)),1)</f>
        <v>Amapá</v>
      </c>
      <c r="G251" s="17" t="str">
        <f ca="1">VLOOKUP(F251,estados_cidades_bairros!$B$2:$E$2701,2,0)</f>
        <v>AP</v>
      </c>
      <c r="H251" s="17" t="str" cm="1">
        <f t="array" aca="1" ref="H251" ca="1">INDEX(estados_cidades_bairros!$C$2:$E$2701,SUM(MATCH(G251,estados_cidades_bairros!$C:$C,0)+RANDBETWEEN(1,100)),2)</f>
        <v>Ramos do Sul</v>
      </c>
      <c r="I251" s="17" t="str" cm="1">
        <f t="array" aca="1" ref="I251" ca="1">INDEX(estados_cidades_bairros!$D$2:$E$2701,SUM(MATCH(H251,estados_cidades_bairros!$D$2:$D$2701,0)+RANDBETWEEN(1,5)),2)</f>
        <v>Pátio Castro</v>
      </c>
      <c r="J251" s="28"/>
      <c r="K251" s="20">
        <v>30</v>
      </c>
      <c r="L251" s="20" t="s">
        <v>1549</v>
      </c>
      <c r="M251" s="17" t="str" cm="1">
        <f t="array" aca="1" ref="M251" ca="1">INDEX(estados_cidades_bairros!$B$2:$E$2701,RANDBETWEEN(1,COUNTA(estados_cidades_bairros!$E$2:$E$2701)),1)</f>
        <v>Paraná</v>
      </c>
      <c r="N251" s="17" t="str">
        <f ca="1">VLOOKUP(M251,estados_cidades_bairros!$B$2:$E$2701,2,0)</f>
        <v>PR</v>
      </c>
      <c r="O251" s="17" t="str" cm="1">
        <f t="array" aca="1" ref="O251" ca="1">INDEX(estados_cidades_bairros!$C$2:$E$2701,SUM(MATCH(N251,estados_cidades_bairros!$C:$C,0)+RANDBETWEEN(1,100)),2)</f>
        <v>Rodrigues</v>
      </c>
      <c r="P251" s="17" t="str" cm="1">
        <f t="array" aca="1" ref="P251" ca="1">INDEX(estados_cidades_bairros!$D$2:$E$2701,SUM(MATCH(O251,estados_cidades_bairros!$D$2:$D$2701,0)+RANDBETWEEN(1,5)),2)</f>
        <v>Largo de Fogaça</v>
      </c>
      <c r="Q251" s="38" t="s">
        <v>41</v>
      </c>
      <c r="R251" s="20">
        <v>3</v>
      </c>
      <c r="S251" s="6">
        <v>250</v>
      </c>
      <c r="T251" s="6">
        <v>250</v>
      </c>
      <c r="U251" s="6">
        <v>30</v>
      </c>
      <c r="V251">
        <v>25</v>
      </c>
      <c r="W251" s="3" t="str">
        <f>VLOOKUP(V251,produtos!$A$2:$E$49,2,0)</f>
        <v>Aspirador Robô Xiaomi Mi Robot</v>
      </c>
      <c r="X251" s="12">
        <f>VLOOKUP(V251,produtos!$A$2:$E$49,4,0)</f>
        <v>3449</v>
      </c>
      <c r="Y251">
        <v>5</v>
      </c>
      <c r="Z251" s="12">
        <f t="shared" si="3"/>
        <v>17245</v>
      </c>
      <c r="AA251" s="7">
        <v>45672</v>
      </c>
      <c r="AB251" s="6" t="s">
        <v>115</v>
      </c>
      <c r="AC251" s="6">
        <v>250</v>
      </c>
      <c r="AD251">
        <v>1969</v>
      </c>
      <c r="AE251" s="3" t="str">
        <f>VLOOKUP(AD251,'Formas de pagamentos'!$A$2:$B$7,2,0)</f>
        <v>Cartão Crédito</v>
      </c>
      <c r="AF251" s="6" t="s">
        <v>48</v>
      </c>
      <c r="AG251" s="6" t="s">
        <v>50</v>
      </c>
      <c r="AH251" s="6"/>
      <c r="AI251" s="6"/>
      <c r="AJ251" s="6"/>
      <c r="AK251" s="8"/>
    </row>
    <row r="252" spans="1:37" x14ac:dyDescent="0.25">
      <c r="A252" s="16">
        <v>251</v>
      </c>
      <c r="B252" s="17" t="s">
        <v>1204</v>
      </c>
      <c r="C252" s="17" t="s">
        <v>289</v>
      </c>
      <c r="D252" s="17" t="s">
        <v>1551</v>
      </c>
      <c r="E252" s="18">
        <v>8101105881</v>
      </c>
      <c r="F252" s="17" t="str" cm="1">
        <f t="array" aca="1" ref="F252" ca="1">INDEX(estados_cidades_bairros!$B$2:$E$2701,RANDBETWEEN(1,COUNTA(estados_cidades_bairros!$E$2:$E$2701)),1)</f>
        <v>Rondônia</v>
      </c>
      <c r="G252" s="17" t="str">
        <f ca="1">VLOOKUP(F252,estados_cidades_bairros!$B$2:$E$2701,2,0)</f>
        <v>RO</v>
      </c>
      <c r="H252" s="17" t="str" cm="1">
        <f t="array" aca="1" ref="H252" ca="1">INDEX(estados_cidades_bairros!$C$2:$E$2701,SUM(MATCH(G252,estados_cidades_bairros!$C:$C,0)+RANDBETWEEN(1,100)),2)</f>
        <v>Sales do Norte</v>
      </c>
      <c r="I252" s="17" t="str" cm="1">
        <f t="array" aca="1" ref="I252" ca="1">INDEX(estados_cidades_bairros!$D$2:$E$2701,SUM(MATCH(H252,estados_cidades_bairros!$D$2:$D$2701,0)+RANDBETWEEN(1,5)),2)</f>
        <v>Lagoa Cardoso</v>
      </c>
      <c r="J252" s="28"/>
      <c r="K252" s="17">
        <v>23</v>
      </c>
      <c r="L252" s="17" t="s">
        <v>1553</v>
      </c>
      <c r="M252" s="17" t="str" cm="1">
        <f t="array" aca="1" ref="M252" ca="1">INDEX(estados_cidades_bairros!$B$2:$E$2701,RANDBETWEEN(1,COUNTA(estados_cidades_bairros!$E$2:$E$2701)),1)</f>
        <v>Piauí</v>
      </c>
      <c r="N252" s="17" t="str">
        <f ca="1">VLOOKUP(M252,estados_cidades_bairros!$B$2:$E$2701,2,0)</f>
        <v>PI</v>
      </c>
      <c r="O252" s="17" t="str" cm="1">
        <f t="array" aca="1" ref="O252" ca="1">INDEX(estados_cidades_bairros!$C$2:$E$2701,SUM(MATCH(N252,estados_cidades_bairros!$C:$C,0)+RANDBETWEEN(1,100)),2)</f>
        <v>Santos da Serra</v>
      </c>
      <c r="P252" s="17" t="str" cm="1">
        <f t="array" aca="1" ref="P252" ca="1">INDEX(estados_cidades_bairros!$D$2:$E$2701,SUM(MATCH(O252,estados_cidades_bairros!$D$2:$D$2701,0)+RANDBETWEEN(1,5)),2)</f>
        <v>Lago Pedro Silveira</v>
      </c>
      <c r="Q252" s="26" t="s">
        <v>78</v>
      </c>
      <c r="R252" s="17">
        <v>3</v>
      </c>
      <c r="S252" s="3">
        <v>251</v>
      </c>
      <c r="T252" s="3">
        <v>251</v>
      </c>
      <c r="U252" s="3">
        <v>23</v>
      </c>
      <c r="V252">
        <v>41</v>
      </c>
      <c r="W252" s="3" t="str">
        <f>VLOOKUP(V252,produtos!$A$2:$E$49,2,0)</f>
        <v>Impressora Multifuncional HP DeskJet</v>
      </c>
      <c r="X252" s="12">
        <f>VLOOKUP(V252,produtos!$A$2:$E$49,4,0)</f>
        <v>165</v>
      </c>
      <c r="Y252">
        <v>4</v>
      </c>
      <c r="Z252" s="12">
        <f t="shared" si="3"/>
        <v>660</v>
      </c>
      <c r="AA252" s="4">
        <v>45670</v>
      </c>
      <c r="AB252" s="3" t="s">
        <v>64</v>
      </c>
      <c r="AC252" s="3">
        <v>251</v>
      </c>
      <c r="AD252">
        <v>5950</v>
      </c>
      <c r="AE252" s="3" t="str">
        <f>VLOOKUP(AD252,'Formas de pagamentos'!$A$2:$B$7,2,0)</f>
        <v>Cartão Débito</v>
      </c>
      <c r="AF252" s="3" t="s">
        <v>89</v>
      </c>
      <c r="AG252" s="3" t="s">
        <v>50</v>
      </c>
      <c r="AH252" s="3">
        <v>2510</v>
      </c>
      <c r="AI252" s="3">
        <v>2510</v>
      </c>
      <c r="AJ252" s="3" t="s">
        <v>262</v>
      </c>
      <c r="AK252" s="5" t="s">
        <v>212</v>
      </c>
    </row>
    <row r="253" spans="1:37" x14ac:dyDescent="0.25">
      <c r="A253" s="19">
        <v>252</v>
      </c>
      <c r="B253" s="20" t="s">
        <v>1554</v>
      </c>
      <c r="C253" s="20" t="s">
        <v>687</v>
      </c>
      <c r="D253" s="20" t="s">
        <v>1555</v>
      </c>
      <c r="E253" s="21" t="s">
        <v>1556</v>
      </c>
      <c r="F253" s="17" t="str" cm="1">
        <f t="array" aca="1" ref="F253" ca="1">INDEX(estados_cidades_bairros!$B$2:$E$2701,RANDBETWEEN(1,COUNTA(estados_cidades_bairros!$E$2:$E$2701)),1)</f>
        <v>Rio Grande do Sul</v>
      </c>
      <c r="G253" s="17" t="str">
        <f ca="1">VLOOKUP(F253,estados_cidades_bairros!$B$2:$E$2701,2,0)</f>
        <v>RS</v>
      </c>
      <c r="H253" s="17" t="str" cm="1">
        <f t="array" aca="1" ref="H253" ca="1">INDEX(estados_cidades_bairros!$C$2:$E$2701,SUM(MATCH(G253,estados_cidades_bairros!$C:$C,0)+RANDBETWEEN(1,100)),2)</f>
        <v>Costela</v>
      </c>
      <c r="I253" s="17" t="str" cm="1">
        <f t="array" aca="1" ref="I253" ca="1">INDEX(estados_cidades_bairros!$D$2:$E$2701,SUM(MATCH(H253,estados_cidades_bairros!$D$2:$D$2701,0)+RANDBETWEEN(1,5)),2)</f>
        <v>Favela Ramos</v>
      </c>
      <c r="J253" s="28"/>
      <c r="K253" s="20">
        <v>45</v>
      </c>
      <c r="L253" s="20" t="s">
        <v>1558</v>
      </c>
      <c r="M253" s="17" t="str" cm="1">
        <f t="array" aca="1" ref="M253" ca="1">INDEX(estados_cidades_bairros!$B$2:$E$2701,RANDBETWEEN(1,COUNTA(estados_cidades_bairros!$E$2:$E$2701)),1)</f>
        <v>Espírito Santo</v>
      </c>
      <c r="N253" s="17" t="str">
        <f ca="1">VLOOKUP(M253,estados_cidades_bairros!$B$2:$E$2701,2,0)</f>
        <v>ES</v>
      </c>
      <c r="O253" s="17" t="str" cm="1">
        <f t="array" aca="1" ref="O253" ca="1">INDEX(estados_cidades_bairros!$C$2:$E$2701,SUM(MATCH(N253,estados_cidades_bairros!$C:$C,0)+RANDBETWEEN(1,100)),2)</f>
        <v>Lopes das Pedras</v>
      </c>
      <c r="P253" s="17" t="str" cm="1">
        <f t="array" aca="1" ref="P253" ca="1">INDEX(estados_cidades_bairros!$D$2:$E$2701,SUM(MATCH(O253,estados_cidades_bairros!$D$2:$D$2701,0)+RANDBETWEEN(1,5)),2)</f>
        <v>Praia Cunha</v>
      </c>
      <c r="Q253" s="38" t="s">
        <v>47</v>
      </c>
      <c r="R253" s="20">
        <v>1</v>
      </c>
      <c r="S253" s="6">
        <v>252</v>
      </c>
      <c r="T253" s="6">
        <v>252</v>
      </c>
      <c r="U253" s="6">
        <v>45</v>
      </c>
      <c r="V253">
        <v>5</v>
      </c>
      <c r="W253" s="3" t="str">
        <f>VLOOKUP(V253,produtos!$A$2:$E$49,2,0)</f>
        <v>Smartwatch Apple Watch Series 8</v>
      </c>
      <c r="X253" s="12">
        <f>VLOOKUP(V253,produtos!$A$2:$E$49,4,0)</f>
        <v>3223</v>
      </c>
      <c r="Y253">
        <v>5</v>
      </c>
      <c r="Z253" s="12">
        <f t="shared" si="3"/>
        <v>16115</v>
      </c>
      <c r="AA253" s="7">
        <v>45721</v>
      </c>
      <c r="AB253" s="6" t="s">
        <v>88</v>
      </c>
      <c r="AC253" s="6">
        <v>252</v>
      </c>
      <c r="AD253">
        <v>2951</v>
      </c>
      <c r="AE253" s="3" t="str">
        <f>VLOOKUP(AD253,'Formas de pagamentos'!$A$2:$B$7,2,0)</f>
        <v>Pix</v>
      </c>
      <c r="AF253" s="6" t="s">
        <v>89</v>
      </c>
      <c r="AG253" s="6" t="s">
        <v>50</v>
      </c>
      <c r="AH253" s="6">
        <v>2520</v>
      </c>
      <c r="AI253" s="6">
        <v>2520</v>
      </c>
      <c r="AJ253" s="6" t="s">
        <v>262</v>
      </c>
      <c r="AK253" s="8" t="s">
        <v>212</v>
      </c>
    </row>
    <row r="254" spans="1:37" x14ac:dyDescent="0.25">
      <c r="A254" s="16">
        <v>253</v>
      </c>
      <c r="B254" s="17" t="s">
        <v>649</v>
      </c>
      <c r="C254" s="17" t="s">
        <v>516</v>
      </c>
      <c r="D254" s="17" t="s">
        <v>1560</v>
      </c>
      <c r="E254" s="18" t="s">
        <v>1561</v>
      </c>
      <c r="F254" s="17" t="str" cm="1">
        <f t="array" aca="1" ref="F254" ca="1">INDEX(estados_cidades_bairros!$B$2:$E$2701,RANDBETWEEN(1,COUNTA(estados_cidades_bairros!$E$2:$E$2701)),1)</f>
        <v>Acre</v>
      </c>
      <c r="G254" s="17" t="str">
        <f ca="1">VLOOKUP(F254,estados_cidades_bairros!$B$2:$E$2701,2,0)</f>
        <v>AC</v>
      </c>
      <c r="H254" s="17" t="str" cm="1">
        <f t="array" aca="1" ref="H254" ca="1">INDEX(estados_cidades_bairros!$C$2:$E$2701,SUM(MATCH(G254,estados_cidades_bairros!$C:$C,0)+RANDBETWEEN(1,100)),2)</f>
        <v>Martins de Oliveira</v>
      </c>
      <c r="I254" s="17" t="str" cm="1">
        <f t="array" aca="1" ref="I254" ca="1">INDEX(estados_cidades_bairros!$D$2:$E$2701,SUM(MATCH(H254,estados_cidades_bairros!$D$2:$D$2701,0)+RANDBETWEEN(1,5)),2)</f>
        <v>Fazenda Nunes</v>
      </c>
      <c r="J254" s="28"/>
      <c r="K254" s="17">
        <v>33</v>
      </c>
      <c r="L254" s="17" t="s">
        <v>1563</v>
      </c>
      <c r="M254" s="17" t="str" cm="1">
        <f t="array" aca="1" ref="M254" ca="1">INDEX(estados_cidades_bairros!$B$2:$E$2701,RANDBETWEEN(1,COUNTA(estados_cidades_bairros!$E$2:$E$2701)),1)</f>
        <v>Santa Catarina</v>
      </c>
      <c r="N254" s="17" t="str">
        <f ca="1">VLOOKUP(M254,estados_cidades_bairros!$B$2:$E$2701,2,0)</f>
        <v>SC</v>
      </c>
      <c r="O254" s="17" t="str" cm="1">
        <f t="array" aca="1" ref="O254" ca="1">INDEX(estados_cidades_bairros!$C$2:$E$2701,SUM(MATCH(N254,estados_cidades_bairros!$C:$C,0)+RANDBETWEEN(1,100)),2)</f>
        <v>Costela da Serra</v>
      </c>
      <c r="P254" s="17" t="str" cm="1">
        <f t="array" aca="1" ref="P254" ca="1">INDEX(estados_cidades_bairros!$D$2:$E$2701,SUM(MATCH(O254,estados_cidades_bairros!$D$2:$D$2701,0)+RANDBETWEEN(1,5)),2)</f>
        <v>Setor de Barbosa</v>
      </c>
      <c r="Q254" s="26" t="s">
        <v>47</v>
      </c>
      <c r="R254" s="17">
        <v>4</v>
      </c>
      <c r="S254" s="3">
        <v>253</v>
      </c>
      <c r="T254" s="3">
        <v>253</v>
      </c>
      <c r="U254" s="3">
        <v>33</v>
      </c>
      <c r="V254">
        <v>40</v>
      </c>
      <c r="W254" s="3" t="str">
        <f>VLOOKUP(V254,produtos!$A$2:$E$49,2,0)</f>
        <v>Mouse Gamer Logitech G502</v>
      </c>
      <c r="X254" s="12">
        <f>VLOOKUP(V254,produtos!$A$2:$E$49,4,0)</f>
        <v>3359</v>
      </c>
      <c r="Y254">
        <v>4</v>
      </c>
      <c r="Z254" s="12">
        <f t="shared" si="3"/>
        <v>13436</v>
      </c>
      <c r="AA254" s="4">
        <v>45662</v>
      </c>
      <c r="AB254" s="3" t="s">
        <v>48</v>
      </c>
      <c r="AC254" s="3">
        <v>253</v>
      </c>
      <c r="AD254">
        <v>2471</v>
      </c>
      <c r="AE254" s="3" t="str">
        <f>VLOOKUP(AD254,'Formas de pagamentos'!$A$2:$B$7,2,0)</f>
        <v>Boleto</v>
      </c>
      <c r="AF254" s="3" t="s">
        <v>48</v>
      </c>
      <c r="AG254" s="3" t="s">
        <v>50</v>
      </c>
      <c r="AH254" s="3">
        <v>2530</v>
      </c>
      <c r="AI254" s="3">
        <v>2530</v>
      </c>
      <c r="AJ254" s="3" t="s">
        <v>211</v>
      </c>
      <c r="AK254" s="5" t="s">
        <v>118</v>
      </c>
    </row>
    <row r="255" spans="1:37" x14ac:dyDescent="0.25">
      <c r="A255" s="19">
        <v>254</v>
      </c>
      <c r="B255" s="20" t="s">
        <v>944</v>
      </c>
      <c r="C255" s="20" t="s">
        <v>153</v>
      </c>
      <c r="D255" s="20" t="s">
        <v>1564</v>
      </c>
      <c r="E255" s="21" t="s">
        <v>1565</v>
      </c>
      <c r="F255" s="17" t="str" cm="1">
        <f t="array" aca="1" ref="F255" ca="1">INDEX(estados_cidades_bairros!$B$2:$E$2701,RANDBETWEEN(1,COUNTA(estados_cidades_bairros!$E$2:$E$2701)),1)</f>
        <v>Paraíba</v>
      </c>
      <c r="G255" s="17" t="str">
        <f ca="1">VLOOKUP(F255,estados_cidades_bairros!$B$2:$E$2701,2,0)</f>
        <v>PB</v>
      </c>
      <c r="H255" s="17" t="str" cm="1">
        <f t="array" aca="1" ref="H255" ca="1">INDEX(estados_cidades_bairros!$C$2:$E$2701,SUM(MATCH(G255,estados_cidades_bairros!$C:$C,0)+RANDBETWEEN(1,100)),2)</f>
        <v>Barbosa das Pedras</v>
      </c>
      <c r="I255" s="17" t="str" cm="1">
        <f t="array" aca="1" ref="I255" ca="1">INDEX(estados_cidades_bairros!$D$2:$E$2701,SUM(MATCH(H255,estados_cidades_bairros!$D$2:$D$2701,0)+RANDBETWEEN(1,5)),2)</f>
        <v>Vale Luiz Felipe Farias</v>
      </c>
      <c r="J255" s="28"/>
      <c r="K255" s="20">
        <v>31</v>
      </c>
      <c r="L255" s="20" t="s">
        <v>1566</v>
      </c>
      <c r="M255" s="17" t="str" cm="1">
        <f t="array" aca="1" ref="M255" ca="1">INDEX(estados_cidades_bairros!$B$2:$E$2701,RANDBETWEEN(1,COUNTA(estados_cidades_bairros!$E$2:$E$2701)),1)</f>
        <v>Pernambuco</v>
      </c>
      <c r="N255" s="17" t="str">
        <f ca="1">VLOOKUP(M255,estados_cidades_bairros!$B$2:$E$2701,2,0)</f>
        <v>PE</v>
      </c>
      <c r="O255" s="17" t="str" cm="1">
        <f t="array" aca="1" ref="O255" ca="1">INDEX(estados_cidades_bairros!$C$2:$E$2701,SUM(MATCH(N255,estados_cidades_bairros!$C:$C,0)+RANDBETWEEN(1,100)),2)</f>
        <v>Cardoso de da Mota</v>
      </c>
      <c r="P255" s="17" t="str" cm="1">
        <f t="array" aca="1" ref="P255" ca="1">INDEX(estados_cidades_bairros!$D$2:$E$2701,SUM(MATCH(O255,estados_cidades_bairros!$D$2:$D$2701,0)+RANDBETWEEN(1,5)),2)</f>
        <v>Feira Gonçalves</v>
      </c>
      <c r="Q255" s="38" t="s">
        <v>41</v>
      </c>
      <c r="R255" s="20">
        <v>3</v>
      </c>
      <c r="S255" s="6">
        <v>254</v>
      </c>
      <c r="T255" s="6">
        <v>254</v>
      </c>
      <c r="U255" s="6">
        <v>31</v>
      </c>
      <c r="V255">
        <v>16</v>
      </c>
      <c r="W255" s="3" t="str">
        <f>VLOOKUP(V255,produtos!$A$2:$E$49,2,0)</f>
        <v>Geladeira Brastemp Frost Free 375L</v>
      </c>
      <c r="X255" s="12">
        <f>VLOOKUP(V255,produtos!$A$2:$E$49,4,0)</f>
        <v>2523</v>
      </c>
      <c r="Y255">
        <v>1</v>
      </c>
      <c r="Z255" s="12">
        <f t="shared" si="3"/>
        <v>2523</v>
      </c>
      <c r="AA255" s="7">
        <v>45683</v>
      </c>
      <c r="AB255" s="6" t="s">
        <v>115</v>
      </c>
      <c r="AC255" s="6">
        <v>254</v>
      </c>
      <c r="AD255">
        <v>5950</v>
      </c>
      <c r="AE255" s="3" t="str">
        <f>VLOOKUP(AD255,'Formas de pagamentos'!$A$2:$B$7,2,0)</f>
        <v>Cartão Débito</v>
      </c>
      <c r="AF255" s="6" t="s">
        <v>116</v>
      </c>
      <c r="AG255" s="6" t="s">
        <v>50</v>
      </c>
      <c r="AH255" s="6"/>
      <c r="AI255" s="6"/>
      <c r="AJ255" s="6"/>
      <c r="AK255" s="8"/>
    </row>
    <row r="256" spans="1:37" x14ac:dyDescent="0.25">
      <c r="A256" s="16">
        <v>255</v>
      </c>
      <c r="B256" s="17" t="s">
        <v>90</v>
      </c>
      <c r="C256" s="17" t="s">
        <v>443</v>
      </c>
      <c r="D256" s="17" t="s">
        <v>1569</v>
      </c>
      <c r="E256" s="18" t="s">
        <v>1570</v>
      </c>
      <c r="F256" s="17" t="str" cm="1">
        <f t="array" aca="1" ref="F256" ca="1">INDEX(estados_cidades_bairros!$B$2:$E$2701,RANDBETWEEN(1,COUNTA(estados_cidades_bairros!$E$2:$E$2701)),1)</f>
        <v>Espírito Santo</v>
      </c>
      <c r="G256" s="17" t="str">
        <f ca="1">VLOOKUP(F256,estados_cidades_bairros!$B$2:$E$2701,2,0)</f>
        <v>ES</v>
      </c>
      <c r="H256" s="17" t="str" cm="1">
        <f t="array" aca="1" ref="H256" ca="1">INDEX(estados_cidades_bairros!$C$2:$E$2701,SUM(MATCH(G256,estados_cidades_bairros!$C:$C,0)+RANDBETWEEN(1,100)),2)</f>
        <v>Lima Paulista</v>
      </c>
      <c r="I256" s="17" t="str" cm="1">
        <f t="array" aca="1" ref="I256" ca="1">INDEX(estados_cidades_bairros!$D$2:$E$2701,SUM(MATCH(H256,estados_cidades_bairros!$D$2:$D$2701,0)+RANDBETWEEN(1,5)),2)</f>
        <v>Vale de Monteiro</v>
      </c>
      <c r="J256" s="28"/>
      <c r="K256" s="17">
        <v>49</v>
      </c>
      <c r="L256" s="17" t="s">
        <v>1571</v>
      </c>
      <c r="M256" s="17" t="str" cm="1">
        <f t="array" aca="1" ref="M256" ca="1">INDEX(estados_cidades_bairros!$B$2:$E$2701,RANDBETWEEN(1,COUNTA(estados_cidades_bairros!$E$2:$E$2701)),1)</f>
        <v>Rio Grande do Norte</v>
      </c>
      <c r="N256" s="17" t="str">
        <f ca="1">VLOOKUP(M256,estados_cidades_bairros!$B$2:$E$2701,2,0)</f>
        <v>RN</v>
      </c>
      <c r="O256" s="17" t="str" cm="1">
        <f t="array" aca="1" ref="O256" ca="1">INDEX(estados_cidades_bairros!$C$2:$E$2701,SUM(MATCH(N256,estados_cidades_bairros!$C:$C,0)+RANDBETWEEN(1,100)),2)</f>
        <v>Oliveira</v>
      </c>
      <c r="P256" s="17" t="str" cm="1">
        <f t="array" aca="1" ref="P256" ca="1">INDEX(estados_cidades_bairros!$D$2:$E$2701,SUM(MATCH(O256,estados_cidades_bairros!$D$2:$D$2701,0)+RANDBETWEEN(1,5)),2)</f>
        <v>Área Raquel da Paz</v>
      </c>
      <c r="Q256" s="26" t="s">
        <v>47</v>
      </c>
      <c r="R256" s="17">
        <v>1</v>
      </c>
      <c r="S256" s="3">
        <v>255</v>
      </c>
      <c r="T256" s="3">
        <v>255</v>
      </c>
      <c r="U256" s="3">
        <v>49</v>
      </c>
      <c r="V256">
        <v>3</v>
      </c>
      <c r="W256" s="3" t="str">
        <f>VLOOKUP(V256,produtos!$A$2:$E$49,2,0)</f>
        <v>Fone de Ouvido Bluetooth JBL</v>
      </c>
      <c r="X256" s="12">
        <f>VLOOKUP(V256,produtos!$A$2:$E$49,4,0)</f>
        <v>3531</v>
      </c>
      <c r="Y256">
        <v>1</v>
      </c>
      <c r="Z256" s="12">
        <f t="shared" si="3"/>
        <v>3531</v>
      </c>
      <c r="AA256" s="4">
        <v>45728</v>
      </c>
      <c r="AB256" s="3" t="s">
        <v>115</v>
      </c>
      <c r="AC256" s="3">
        <v>255</v>
      </c>
      <c r="AD256">
        <v>5950</v>
      </c>
      <c r="AE256" s="3" t="str">
        <f>VLOOKUP(AD256,'Formas de pagamentos'!$A$2:$B$7,2,0)</f>
        <v>Cartão Débito</v>
      </c>
      <c r="AF256" s="3" t="s">
        <v>48</v>
      </c>
      <c r="AG256" s="3" t="s">
        <v>50</v>
      </c>
      <c r="AH256" s="3">
        <v>2550</v>
      </c>
      <c r="AI256" s="3">
        <v>2550</v>
      </c>
      <c r="AJ256" s="3" t="s">
        <v>262</v>
      </c>
      <c r="AK256" s="5" t="s">
        <v>132</v>
      </c>
    </row>
    <row r="257" spans="1:37" x14ac:dyDescent="0.25">
      <c r="A257" s="19">
        <v>256</v>
      </c>
      <c r="B257" s="20" t="s">
        <v>1046</v>
      </c>
      <c r="C257" s="20" t="s">
        <v>113</v>
      </c>
      <c r="D257" s="20" t="s">
        <v>1572</v>
      </c>
      <c r="E257" s="21">
        <v>5005427511</v>
      </c>
      <c r="F257" s="17" t="str" cm="1">
        <f t="array" aca="1" ref="F257" ca="1">INDEX(estados_cidades_bairros!$B$2:$E$2701,RANDBETWEEN(1,COUNTA(estados_cidades_bairros!$E$2:$E$2701)),1)</f>
        <v>Distrito Federal</v>
      </c>
      <c r="G257" s="17" t="str">
        <f ca="1">VLOOKUP(F257,estados_cidades_bairros!$B$2:$E$2701,2,0)</f>
        <v>DF</v>
      </c>
      <c r="H257" s="17" t="str" cm="1">
        <f t="array" aca="1" ref="H257" ca="1">INDEX(estados_cidades_bairros!$C$2:$E$2701,SUM(MATCH(G257,estados_cidades_bairros!$C:$C,0)+RANDBETWEEN(1,100)),2)</f>
        <v>da Rocha de Goiás</v>
      </c>
      <c r="I257" s="17" t="str" cm="1">
        <f t="array" aca="1" ref="I257" ca="1">INDEX(estados_cidades_bairros!$D$2:$E$2701,SUM(MATCH(H257,estados_cidades_bairros!$D$2:$D$2701,0)+RANDBETWEEN(1,5)),2)</f>
        <v>Favela de da Luz</v>
      </c>
      <c r="J257" s="28"/>
      <c r="K257" s="20">
        <v>30</v>
      </c>
      <c r="L257" s="20" t="s">
        <v>691</v>
      </c>
      <c r="M257" s="17" t="str" cm="1">
        <f t="array" aca="1" ref="M257" ca="1">INDEX(estados_cidades_bairros!$B$2:$E$2701,RANDBETWEEN(1,COUNTA(estados_cidades_bairros!$E$2:$E$2701)),1)</f>
        <v>São Paulo</v>
      </c>
      <c r="N257" s="17" t="str">
        <f ca="1">VLOOKUP(M257,estados_cidades_bairros!$B$2:$E$2701,2,0)</f>
        <v>SP</v>
      </c>
      <c r="O257" s="17" t="str" cm="1">
        <f t="array" aca="1" ref="O257" ca="1">INDEX(estados_cidades_bairros!$C$2:$E$2701,SUM(MATCH(N257,estados_cidades_bairros!$C:$C,0)+RANDBETWEEN(1,100)),2)</f>
        <v>Rocha do Sul</v>
      </c>
      <c r="P257" s="17" t="str" cm="1">
        <f t="array" aca="1" ref="P257" ca="1">INDEX(estados_cidades_bairros!$D$2:$E$2701,SUM(MATCH(O257,estados_cidades_bairros!$D$2:$D$2701,0)+RANDBETWEEN(1,5)),2)</f>
        <v>Sítio Clara Farias</v>
      </c>
      <c r="Q257" s="38" t="s">
        <v>47</v>
      </c>
      <c r="R257" s="20">
        <v>3</v>
      </c>
      <c r="S257" s="6">
        <v>256</v>
      </c>
      <c r="T257" s="6">
        <v>256</v>
      </c>
      <c r="U257" s="6">
        <v>30</v>
      </c>
      <c r="V257">
        <v>43</v>
      </c>
      <c r="W257" s="3" t="str">
        <f>VLOOKUP(V257,produtos!$A$2:$E$49,2,0)</f>
        <v>HD Externo 1TB Seagate</v>
      </c>
      <c r="X257" s="12">
        <f>VLOOKUP(V257,produtos!$A$2:$E$49,4,0)</f>
        <v>391</v>
      </c>
      <c r="Y257">
        <v>5</v>
      </c>
      <c r="Z257" s="12">
        <f t="shared" si="3"/>
        <v>1955</v>
      </c>
      <c r="AA257" s="7">
        <v>45727</v>
      </c>
      <c r="AB257" s="6" t="s">
        <v>115</v>
      </c>
      <c r="AC257" s="6">
        <v>256</v>
      </c>
      <c r="AD257">
        <v>7072</v>
      </c>
      <c r="AE257" s="3" t="str">
        <f>VLOOKUP(AD257,'Formas de pagamentos'!$A$2:$B$7,2,0)</f>
        <v>Dinheiro</v>
      </c>
      <c r="AF257" s="6" t="s">
        <v>116</v>
      </c>
      <c r="AG257" s="6" t="s">
        <v>50</v>
      </c>
      <c r="AH257" s="6"/>
      <c r="AI257" s="6"/>
      <c r="AJ257" s="6"/>
      <c r="AK257" s="8"/>
    </row>
    <row r="258" spans="1:37" x14ac:dyDescent="0.25">
      <c r="A258" s="16">
        <v>257</v>
      </c>
      <c r="B258" s="17" t="s">
        <v>1232</v>
      </c>
      <c r="C258" s="17" t="s">
        <v>108</v>
      </c>
      <c r="D258" s="17" t="s">
        <v>1574</v>
      </c>
      <c r="E258" s="18" t="s">
        <v>1575</v>
      </c>
      <c r="F258" s="17" t="str" cm="1">
        <f t="array" aca="1" ref="F258" ca="1">INDEX(estados_cidades_bairros!$B$2:$E$2701,RANDBETWEEN(1,COUNTA(estados_cidades_bairros!$E$2:$E$2701)),1)</f>
        <v>Distrito Federal</v>
      </c>
      <c r="G258" s="17" t="str">
        <f ca="1">VLOOKUP(F258,estados_cidades_bairros!$B$2:$E$2701,2,0)</f>
        <v>DF</v>
      </c>
      <c r="H258" s="17" t="str" cm="1">
        <f t="array" aca="1" ref="H258" ca="1">INDEX(estados_cidades_bairros!$C$2:$E$2701,SUM(MATCH(G258,estados_cidades_bairros!$C:$C,0)+RANDBETWEEN(1,100)),2)</f>
        <v>Cardoso de Nascimento</v>
      </c>
      <c r="I258" s="17" t="str" cm="1">
        <f t="array" aca="1" ref="I258" ca="1">INDEX(estados_cidades_bairros!$D$2:$E$2701,SUM(MATCH(H258,estados_cidades_bairros!$D$2:$D$2701,0)+RANDBETWEEN(1,5)),2)</f>
        <v>Via Breno Campos</v>
      </c>
      <c r="J258" s="28"/>
      <c r="K258" s="17">
        <v>13</v>
      </c>
      <c r="L258" s="17" t="s">
        <v>1576</v>
      </c>
      <c r="M258" s="17" t="str" cm="1">
        <f t="array" aca="1" ref="M258" ca="1">INDEX(estados_cidades_bairros!$B$2:$E$2701,RANDBETWEEN(1,COUNTA(estados_cidades_bairros!$E$2:$E$2701)),1)</f>
        <v>Sergipe</v>
      </c>
      <c r="N258" s="17" t="str">
        <f ca="1">VLOOKUP(M258,estados_cidades_bairros!$B$2:$E$2701,2,0)</f>
        <v>SE</v>
      </c>
      <c r="O258" s="17" t="str" cm="1">
        <f t="array" aca="1" ref="O258" ca="1">INDEX(estados_cidades_bairros!$C$2:$E$2701,SUM(MATCH(N258,estados_cidades_bairros!$C:$C,0)+RANDBETWEEN(1,100)),2)</f>
        <v>Barbosa</v>
      </c>
      <c r="P258" s="17" t="str" cm="1">
        <f t="array" aca="1" ref="P258" ca="1">INDEX(estados_cidades_bairros!$D$2:$E$2701,SUM(MATCH(O258,estados_cidades_bairros!$D$2:$D$2701,0)+RANDBETWEEN(1,5)),2)</f>
        <v>Núcleo Laís Fernandes</v>
      </c>
      <c r="Q258" s="26" t="s">
        <v>78</v>
      </c>
      <c r="R258" s="17">
        <v>2</v>
      </c>
      <c r="S258" s="3">
        <v>257</v>
      </c>
      <c r="T258" s="3">
        <v>257</v>
      </c>
      <c r="U258" s="3">
        <v>13</v>
      </c>
      <c r="V258">
        <v>32</v>
      </c>
      <c r="W258" s="3" t="str">
        <f>VLOOKUP(V258,produtos!$A$2:$E$49,2,0)</f>
        <v>Rack para TV 60 Polegadas</v>
      </c>
      <c r="X258" s="12">
        <f>VLOOKUP(V258,produtos!$A$2:$E$49,4,0)</f>
        <v>439</v>
      </c>
      <c r="Y258">
        <v>4</v>
      </c>
      <c r="Z258" s="12">
        <f t="shared" si="3"/>
        <v>1756</v>
      </c>
      <c r="AA258" s="4">
        <v>45675</v>
      </c>
      <c r="AB258" s="3" t="s">
        <v>115</v>
      </c>
      <c r="AC258" s="3">
        <v>257</v>
      </c>
      <c r="AD258">
        <v>7072</v>
      </c>
      <c r="AE258" s="3" t="str">
        <f>VLOOKUP(AD258,'Formas de pagamentos'!$A$2:$B$7,2,0)</f>
        <v>Dinheiro</v>
      </c>
      <c r="AF258" s="3" t="s">
        <v>89</v>
      </c>
      <c r="AG258" s="3" t="s">
        <v>50</v>
      </c>
      <c r="AH258" s="3">
        <v>2570</v>
      </c>
      <c r="AI258" s="3">
        <v>2570</v>
      </c>
      <c r="AJ258" s="3" t="s">
        <v>262</v>
      </c>
      <c r="AK258" s="5" t="s">
        <v>212</v>
      </c>
    </row>
    <row r="259" spans="1:37" x14ac:dyDescent="0.25">
      <c r="A259" s="19">
        <v>258</v>
      </c>
      <c r="B259" s="20" t="s">
        <v>849</v>
      </c>
      <c r="C259" s="20" t="s">
        <v>144</v>
      </c>
      <c r="D259" s="20" t="s">
        <v>1579</v>
      </c>
      <c r="E259" s="21" t="s">
        <v>1580</v>
      </c>
      <c r="F259" s="17" t="str" cm="1">
        <f t="array" aca="1" ref="F259" ca="1">INDEX(estados_cidades_bairros!$B$2:$E$2701,RANDBETWEEN(1,COUNTA(estados_cidades_bairros!$E$2:$E$2701)),1)</f>
        <v>Rio de Janeiro</v>
      </c>
      <c r="G259" s="17" t="str">
        <f ca="1">VLOOKUP(F259,estados_cidades_bairros!$B$2:$E$2701,2,0)</f>
        <v>RJ</v>
      </c>
      <c r="H259" s="17" t="str" cm="1">
        <f t="array" aca="1" ref="H259" ca="1">INDEX(estados_cidades_bairros!$C$2:$E$2701,SUM(MATCH(G259,estados_cidades_bairros!$C:$C,0)+RANDBETWEEN(1,100)),2)</f>
        <v>Barbosa</v>
      </c>
      <c r="I259" s="17" t="str" cm="1">
        <f t="array" aca="1" ref="I259" ca="1">INDEX(estados_cidades_bairros!$D$2:$E$2701,SUM(MATCH(H259,estados_cidades_bairros!$D$2:$D$2701,0)+RANDBETWEEN(1,5)),2)</f>
        <v>Recanto de da Costa</v>
      </c>
      <c r="J259" s="28"/>
      <c r="K259" s="20">
        <v>48</v>
      </c>
      <c r="L259" s="20" t="s">
        <v>1581</v>
      </c>
      <c r="M259" s="17" t="str" cm="1">
        <f t="array" aca="1" ref="M259" ca="1">INDEX(estados_cidades_bairros!$B$2:$E$2701,RANDBETWEEN(1,COUNTA(estados_cidades_bairros!$E$2:$E$2701)),1)</f>
        <v>Pará</v>
      </c>
      <c r="N259" s="17" t="str">
        <f ca="1">VLOOKUP(M259,estados_cidades_bairros!$B$2:$E$2701,2,0)</f>
        <v>PA</v>
      </c>
      <c r="O259" s="17" t="str" cm="1">
        <f t="array" aca="1" ref="O259" ca="1">INDEX(estados_cidades_bairros!$C$2:$E$2701,SUM(MATCH(N259,estados_cidades_bairros!$C:$C,0)+RANDBETWEEN(1,100)),2)</f>
        <v>Ferreira do Norte</v>
      </c>
      <c r="P259" s="17" t="str" cm="1">
        <f t="array" aca="1" ref="P259" ca="1">INDEX(estados_cidades_bairros!$D$2:$E$2701,SUM(MATCH(O259,estados_cidades_bairros!$D$2:$D$2701,0)+RANDBETWEEN(1,5)),2)</f>
        <v>Passarela Duarte</v>
      </c>
      <c r="Q259" s="38" t="s">
        <v>47</v>
      </c>
      <c r="R259" s="20">
        <v>4</v>
      </c>
      <c r="S259" s="6">
        <v>258</v>
      </c>
      <c r="T259" s="6">
        <v>258</v>
      </c>
      <c r="U259" s="6">
        <v>48</v>
      </c>
      <c r="V259">
        <v>44</v>
      </c>
      <c r="W259" s="3" t="str">
        <f>VLOOKUP(V259,produtos!$A$2:$E$49,2,0)</f>
        <v>Furadeira de Impacto Bosch 550W</v>
      </c>
      <c r="X259" s="12">
        <f>VLOOKUP(V259,produtos!$A$2:$E$49,4,0)</f>
        <v>3994</v>
      </c>
      <c r="Y259">
        <v>2</v>
      </c>
      <c r="Z259" s="12">
        <f t="shared" ref="Z259:Z322" si="4">X259*Y259</f>
        <v>7988</v>
      </c>
      <c r="AA259" s="7">
        <v>45703</v>
      </c>
      <c r="AB259" s="6" t="s">
        <v>48</v>
      </c>
      <c r="AC259" s="6">
        <v>258</v>
      </c>
      <c r="AD259">
        <v>5950</v>
      </c>
      <c r="AE259" s="3" t="str">
        <f>VLOOKUP(AD259,'Formas de pagamentos'!$A$2:$B$7,2,0)</f>
        <v>Cartão Débito</v>
      </c>
      <c r="AF259" s="6" t="s">
        <v>116</v>
      </c>
      <c r="AG259" s="6" t="s">
        <v>50</v>
      </c>
      <c r="AH259" s="6"/>
      <c r="AI259" s="6"/>
      <c r="AJ259" s="6"/>
      <c r="AK259" s="8"/>
    </row>
    <row r="260" spans="1:37" x14ac:dyDescent="0.25">
      <c r="A260" s="16">
        <v>259</v>
      </c>
      <c r="B260" s="17" t="s">
        <v>1582</v>
      </c>
      <c r="C260" s="17" t="s">
        <v>186</v>
      </c>
      <c r="D260" s="17" t="s">
        <v>1583</v>
      </c>
      <c r="E260" s="18" t="s">
        <v>1584</v>
      </c>
      <c r="F260" s="17" t="str" cm="1">
        <f t="array" aca="1" ref="F260" ca="1">INDEX(estados_cidades_bairros!$B$2:$E$2701,RANDBETWEEN(1,COUNTA(estados_cidades_bairros!$E$2:$E$2701)),1)</f>
        <v>Pará</v>
      </c>
      <c r="G260" s="17" t="str">
        <f ca="1">VLOOKUP(F260,estados_cidades_bairros!$B$2:$E$2701,2,0)</f>
        <v>PA</v>
      </c>
      <c r="H260" s="17" t="str" cm="1">
        <f t="array" aca="1" ref="H260" ca="1">INDEX(estados_cidades_bairros!$C$2:$E$2701,SUM(MATCH(G260,estados_cidades_bairros!$C:$C,0)+RANDBETWEEN(1,100)),2)</f>
        <v>Ramos do Norte</v>
      </c>
      <c r="I260" s="17" t="str" cm="1">
        <f t="array" aca="1" ref="I260" ca="1">INDEX(estados_cidades_bairros!$D$2:$E$2701,SUM(MATCH(H260,estados_cidades_bairros!$D$2:$D$2701,0)+RANDBETWEEN(1,5)),2)</f>
        <v>Lago de da Luz</v>
      </c>
      <c r="J260" s="28"/>
      <c r="K260" s="17">
        <v>5</v>
      </c>
      <c r="L260" s="17" t="s">
        <v>1585</v>
      </c>
      <c r="M260" s="17" t="str" cm="1">
        <f t="array" aca="1" ref="M260" ca="1">INDEX(estados_cidades_bairros!$B$2:$E$2701,RANDBETWEEN(1,COUNTA(estados_cidades_bairros!$E$2:$E$2701)),1)</f>
        <v>Amazonas</v>
      </c>
      <c r="N260" s="17" t="str">
        <f ca="1">VLOOKUP(M260,estados_cidades_bairros!$B$2:$E$2701,2,0)</f>
        <v>AM</v>
      </c>
      <c r="O260" s="17" t="str" cm="1">
        <f t="array" aca="1" ref="O260" ca="1">INDEX(estados_cidades_bairros!$C$2:$E$2701,SUM(MATCH(N260,estados_cidades_bairros!$C:$C,0)+RANDBETWEEN(1,100)),2)</f>
        <v>Almeida Grande</v>
      </c>
      <c r="P260" s="17" t="str" cm="1">
        <f t="array" aca="1" ref="P260" ca="1">INDEX(estados_cidades_bairros!$D$2:$E$2701,SUM(MATCH(O260,estados_cidades_bairros!$D$2:$D$2701,0)+RANDBETWEEN(1,5)),2)</f>
        <v>Quadra de da Conceição</v>
      </c>
      <c r="Q260" s="26" t="s">
        <v>41</v>
      </c>
      <c r="R260" s="17">
        <v>2</v>
      </c>
      <c r="S260" s="3">
        <v>259</v>
      </c>
      <c r="T260" s="3">
        <v>259</v>
      </c>
      <c r="U260" s="3">
        <v>5</v>
      </c>
      <c r="V260">
        <v>34</v>
      </c>
      <c r="W260" s="3" t="str">
        <f>VLOOKUP(V260,produtos!$A$2:$E$49,2,0)</f>
        <v>Cadeira Gamer ThunderX3</v>
      </c>
      <c r="X260" s="12">
        <f>VLOOKUP(V260,produtos!$A$2:$E$49,4,0)</f>
        <v>2450</v>
      </c>
      <c r="Y260">
        <v>3</v>
      </c>
      <c r="Z260" s="12">
        <f t="shared" si="4"/>
        <v>7350</v>
      </c>
      <c r="AA260" s="4">
        <v>45695</v>
      </c>
      <c r="AB260" s="3" t="s">
        <v>115</v>
      </c>
      <c r="AC260" s="3">
        <v>259</v>
      </c>
      <c r="AD260">
        <v>6056</v>
      </c>
      <c r="AE260" s="3" t="str">
        <f>VLOOKUP(AD260,'Formas de pagamentos'!$A$2:$B$7,2,0)</f>
        <v>Cheque</v>
      </c>
      <c r="AF260" s="3" t="s">
        <v>116</v>
      </c>
      <c r="AG260" s="3" t="s">
        <v>50</v>
      </c>
      <c r="AH260" s="3">
        <v>2590</v>
      </c>
      <c r="AI260" s="3">
        <v>2590</v>
      </c>
      <c r="AJ260" s="3" t="s">
        <v>262</v>
      </c>
      <c r="AK260" s="5" t="s">
        <v>132</v>
      </c>
    </row>
    <row r="261" spans="1:37" x14ac:dyDescent="0.25">
      <c r="A261" s="19">
        <v>260</v>
      </c>
      <c r="B261" s="20" t="s">
        <v>698</v>
      </c>
      <c r="C261" s="20" t="s">
        <v>203</v>
      </c>
      <c r="D261" s="20" t="s">
        <v>1588</v>
      </c>
      <c r="E261" s="21">
        <v>4140092889</v>
      </c>
      <c r="F261" s="17" t="str" cm="1">
        <f t="array" aca="1" ref="F261" ca="1">INDEX(estados_cidades_bairros!$B$2:$E$2701,RANDBETWEEN(1,COUNTA(estados_cidades_bairros!$E$2:$E$2701)),1)</f>
        <v>Piauí</v>
      </c>
      <c r="G261" s="17" t="str">
        <f ca="1">VLOOKUP(F261,estados_cidades_bairros!$B$2:$E$2701,2,0)</f>
        <v>PI</v>
      </c>
      <c r="H261" s="17" t="str" cm="1">
        <f t="array" aca="1" ref="H261" ca="1">INDEX(estados_cidades_bairros!$C$2:$E$2701,SUM(MATCH(G261,estados_cidades_bairros!$C:$C,0)+RANDBETWEEN(1,100)),2)</f>
        <v>Santos das Flores</v>
      </c>
      <c r="I261" s="17" t="str" cm="1">
        <f t="array" aca="1" ref="I261" ca="1">INDEX(estados_cidades_bairros!$D$2:$E$2701,SUM(MATCH(H261,estados_cidades_bairros!$D$2:$D$2701,0)+RANDBETWEEN(1,5)),2)</f>
        <v>Rua Samuel da Mota</v>
      </c>
      <c r="J261" s="28"/>
      <c r="K261" s="20">
        <v>30</v>
      </c>
      <c r="L261" s="20" t="s">
        <v>1590</v>
      </c>
      <c r="M261" s="17" t="str" cm="1">
        <f t="array" aca="1" ref="M261" ca="1">INDEX(estados_cidades_bairros!$B$2:$E$2701,RANDBETWEEN(1,COUNTA(estados_cidades_bairros!$E$2:$E$2701)),1)</f>
        <v>Paraíba</v>
      </c>
      <c r="N261" s="17" t="str">
        <f ca="1">VLOOKUP(M261,estados_cidades_bairros!$B$2:$E$2701,2,0)</f>
        <v>PB</v>
      </c>
      <c r="O261" s="17" t="str" cm="1">
        <f t="array" aca="1" ref="O261" ca="1">INDEX(estados_cidades_bairros!$C$2:$E$2701,SUM(MATCH(N261,estados_cidades_bairros!$C:$C,0)+RANDBETWEEN(1,100)),2)</f>
        <v>Gomes Alegre</v>
      </c>
      <c r="P261" s="17" t="str" cm="1">
        <f t="array" aca="1" ref="P261" ca="1">INDEX(estados_cidades_bairros!$D$2:$E$2701,SUM(MATCH(O261,estados_cidades_bairros!$D$2:$D$2701,0)+RANDBETWEEN(1,5)),2)</f>
        <v>Praia de Melo</v>
      </c>
      <c r="Q261" s="38" t="s">
        <v>78</v>
      </c>
      <c r="R261" s="20">
        <v>1</v>
      </c>
      <c r="S261" s="6">
        <v>260</v>
      </c>
      <c r="T261" s="6">
        <v>260</v>
      </c>
      <c r="U261" s="6">
        <v>30</v>
      </c>
      <c r="V261">
        <v>18</v>
      </c>
      <c r="W261" s="3" t="str">
        <f>VLOOKUP(V261,produtos!$A$2:$E$49,2,0)</f>
        <v>Fogão 4 Bocas Consul</v>
      </c>
      <c r="X261" s="12">
        <f>VLOOKUP(V261,produtos!$A$2:$E$49,4,0)</f>
        <v>638</v>
      </c>
      <c r="Y261">
        <v>4</v>
      </c>
      <c r="Z261" s="12">
        <f t="shared" si="4"/>
        <v>2552</v>
      </c>
      <c r="AA261" s="7">
        <v>45701</v>
      </c>
      <c r="AB261" s="6" t="s">
        <v>64</v>
      </c>
      <c r="AC261" s="6">
        <v>260</v>
      </c>
      <c r="AD261">
        <v>2471</v>
      </c>
      <c r="AE261" s="3" t="str">
        <f>VLOOKUP(AD261,'Formas de pagamentos'!$A$2:$B$7,2,0)</f>
        <v>Boleto</v>
      </c>
      <c r="AF261" s="6" t="s">
        <v>116</v>
      </c>
      <c r="AG261" s="6" t="s">
        <v>50</v>
      </c>
      <c r="AH261" s="6">
        <v>2600</v>
      </c>
      <c r="AI261" s="6">
        <v>2600</v>
      </c>
      <c r="AJ261" s="6" t="s">
        <v>211</v>
      </c>
      <c r="AK261" s="8" t="s">
        <v>118</v>
      </c>
    </row>
    <row r="262" spans="1:37" x14ac:dyDescent="0.25">
      <c r="A262" s="16">
        <v>261</v>
      </c>
      <c r="B262" s="17" t="s">
        <v>922</v>
      </c>
      <c r="C262" s="17" t="s">
        <v>312</v>
      </c>
      <c r="D262" s="17" t="s">
        <v>1591</v>
      </c>
      <c r="E262" s="18">
        <v>5009058029</v>
      </c>
      <c r="F262" s="17" t="str" cm="1">
        <f t="array" aca="1" ref="F262" ca="1">INDEX(estados_cidades_bairros!$B$2:$E$2701,RANDBETWEEN(1,COUNTA(estados_cidades_bairros!$E$2:$E$2701)),1)</f>
        <v>São Paulo</v>
      </c>
      <c r="G262" s="17" t="str">
        <f ca="1">VLOOKUP(F262,estados_cidades_bairros!$B$2:$E$2701,2,0)</f>
        <v>SP</v>
      </c>
      <c r="H262" s="17" t="str" cm="1">
        <f t="array" aca="1" ref="H262" ca="1">INDEX(estados_cidades_bairros!$C$2:$E$2701,SUM(MATCH(G262,estados_cidades_bairros!$C:$C,0)+RANDBETWEEN(1,100)),2)</f>
        <v>Caldeira do Norte</v>
      </c>
      <c r="I262" s="17" t="str" cm="1">
        <f t="array" aca="1" ref="I262" ca="1">INDEX(estados_cidades_bairros!$D$2:$E$2701,SUM(MATCH(H262,estados_cidades_bairros!$D$2:$D$2701,0)+RANDBETWEEN(1,5)),2)</f>
        <v>Aeroporto Porto</v>
      </c>
      <c r="J262" s="28"/>
      <c r="K262" s="17">
        <v>25</v>
      </c>
      <c r="L262" s="17" t="s">
        <v>1592</v>
      </c>
      <c r="M262" s="17" t="str" cm="1">
        <f t="array" aca="1" ref="M262" ca="1">INDEX(estados_cidades_bairros!$B$2:$E$2701,RANDBETWEEN(1,COUNTA(estados_cidades_bairros!$E$2:$E$2701)),1)</f>
        <v>Rondônia</v>
      </c>
      <c r="N262" s="17" t="str">
        <f ca="1">VLOOKUP(M262,estados_cidades_bairros!$B$2:$E$2701,2,0)</f>
        <v>RO</v>
      </c>
      <c r="O262" s="17" t="str" cm="1">
        <f t="array" aca="1" ref="O262" ca="1">INDEX(estados_cidades_bairros!$C$2:$E$2701,SUM(MATCH(N262,estados_cidades_bairros!$C:$C,0)+RANDBETWEEN(1,100)),2)</f>
        <v>Lima de da Cruz</v>
      </c>
      <c r="P262" s="17" t="str" cm="1">
        <f t="array" aca="1" ref="P262" ca="1">INDEX(estados_cidades_bairros!$D$2:$E$2701,SUM(MATCH(O262,estados_cidades_bairros!$D$2:$D$2701,0)+RANDBETWEEN(1,5)),2)</f>
        <v>Trevo Thomas Rezende</v>
      </c>
      <c r="Q262" s="26" t="s">
        <v>47</v>
      </c>
      <c r="R262" s="17">
        <v>1</v>
      </c>
      <c r="S262" s="3">
        <v>261</v>
      </c>
      <c r="T262" s="3">
        <v>261</v>
      </c>
      <c r="U262" s="3">
        <v>25</v>
      </c>
      <c r="V262">
        <v>21</v>
      </c>
      <c r="W262" s="3" t="str">
        <f>VLOOKUP(V262,produtos!$A$2:$E$49,2,0)</f>
        <v>Micro-ondas Panasonic 32L</v>
      </c>
      <c r="X262" s="12">
        <f>VLOOKUP(V262,produtos!$A$2:$E$49,4,0)</f>
        <v>895</v>
      </c>
      <c r="Y262">
        <v>1</v>
      </c>
      <c r="Z262" s="12">
        <f t="shared" si="4"/>
        <v>895</v>
      </c>
      <c r="AA262" s="4">
        <v>45684</v>
      </c>
      <c r="AB262" s="3" t="s">
        <v>48</v>
      </c>
      <c r="AC262" s="3">
        <v>261</v>
      </c>
      <c r="AD262">
        <v>2951</v>
      </c>
      <c r="AE262" s="3" t="str">
        <f>VLOOKUP(AD262,'Formas de pagamentos'!$A$2:$B$7,2,0)</f>
        <v>Pix</v>
      </c>
      <c r="AF262" s="3" t="s">
        <v>89</v>
      </c>
      <c r="AG262" s="3" t="s">
        <v>50</v>
      </c>
      <c r="AH262" s="3">
        <v>2610</v>
      </c>
      <c r="AI262" s="3">
        <v>2610</v>
      </c>
      <c r="AJ262" s="3" t="s">
        <v>117</v>
      </c>
      <c r="AK262" s="5" t="s">
        <v>212</v>
      </c>
    </row>
    <row r="263" spans="1:37" x14ac:dyDescent="0.25">
      <c r="A263" s="19">
        <v>262</v>
      </c>
      <c r="B263" s="20" t="s">
        <v>177</v>
      </c>
      <c r="C263" s="20" t="s">
        <v>976</v>
      </c>
      <c r="D263" s="20" t="s">
        <v>1593</v>
      </c>
      <c r="E263" s="21">
        <v>6148864522</v>
      </c>
      <c r="F263" s="17" t="str" cm="1">
        <f t="array" aca="1" ref="F263" ca="1">INDEX(estados_cidades_bairros!$B$2:$E$2701,RANDBETWEEN(1,COUNTA(estados_cidades_bairros!$E$2:$E$2701)),1)</f>
        <v>Rio Grande do Sul</v>
      </c>
      <c r="G263" s="17" t="str">
        <f ca="1">VLOOKUP(F263,estados_cidades_bairros!$B$2:$E$2701,2,0)</f>
        <v>RS</v>
      </c>
      <c r="H263" s="17" t="str" cm="1">
        <f t="array" aca="1" ref="H263" ca="1">INDEX(estados_cidades_bairros!$C$2:$E$2701,SUM(MATCH(G263,estados_cidades_bairros!$C:$C,0)+RANDBETWEEN(1,100)),2)</f>
        <v>Correia do Norte</v>
      </c>
      <c r="I263" s="17" t="str" cm="1">
        <f t="array" aca="1" ref="I263" ca="1">INDEX(estados_cidades_bairros!$D$2:$E$2701,SUM(MATCH(H263,estados_cidades_bairros!$D$2:$D$2701,0)+RANDBETWEEN(1,5)),2)</f>
        <v>Vereda de Silveira</v>
      </c>
      <c r="J263" s="28"/>
      <c r="K263" s="20">
        <v>41</v>
      </c>
      <c r="L263" s="20" t="s">
        <v>1595</v>
      </c>
      <c r="M263" s="17" t="str" cm="1">
        <f t="array" aca="1" ref="M263" ca="1">INDEX(estados_cidades_bairros!$B$2:$E$2701,RANDBETWEEN(1,COUNTA(estados_cidades_bairros!$E$2:$E$2701)),1)</f>
        <v>Rio Grande do Norte</v>
      </c>
      <c r="N263" s="17" t="str">
        <f ca="1">VLOOKUP(M263,estados_cidades_bairros!$B$2:$E$2701,2,0)</f>
        <v>RN</v>
      </c>
      <c r="O263" s="17" t="str" cm="1">
        <f t="array" aca="1" ref="O263" ca="1">INDEX(estados_cidades_bairros!$C$2:$E$2701,SUM(MATCH(N263,estados_cidades_bairros!$C:$C,0)+RANDBETWEEN(1,100)),2)</f>
        <v>Sales</v>
      </c>
      <c r="P263" s="17" t="str" cm="1">
        <f t="array" aca="1" ref="P263" ca="1">INDEX(estados_cidades_bairros!$D$2:$E$2701,SUM(MATCH(O263,estados_cidades_bairros!$D$2:$D$2701,0)+RANDBETWEEN(1,5)),2)</f>
        <v>Viela de Aragão</v>
      </c>
      <c r="Q263" s="38" t="s">
        <v>78</v>
      </c>
      <c r="R263" s="20">
        <v>1</v>
      </c>
      <c r="S263" s="6">
        <v>262</v>
      </c>
      <c r="T263" s="6">
        <v>262</v>
      </c>
      <c r="U263" s="6">
        <v>41</v>
      </c>
      <c r="V263">
        <v>15</v>
      </c>
      <c r="W263" s="3" t="str">
        <f>VLOOKUP(V263,produtos!$A$2:$E$49,2,0)</f>
        <v>Kindle Paperwhite 11ª Geração</v>
      </c>
      <c r="X263" s="12">
        <f>VLOOKUP(V263,produtos!$A$2:$E$49,4,0)</f>
        <v>302</v>
      </c>
      <c r="Y263">
        <v>1</v>
      </c>
      <c r="Z263" s="12">
        <f t="shared" si="4"/>
        <v>302</v>
      </c>
      <c r="AA263" s="7">
        <v>45684</v>
      </c>
      <c r="AB263" s="6" t="s">
        <v>48</v>
      </c>
      <c r="AC263" s="6">
        <v>262</v>
      </c>
      <c r="AD263">
        <v>6056</v>
      </c>
      <c r="AE263" s="3" t="str">
        <f>VLOOKUP(AD263,'Formas de pagamentos'!$A$2:$B$7,2,0)</f>
        <v>Cheque</v>
      </c>
      <c r="AF263" s="6" t="s">
        <v>48</v>
      </c>
      <c r="AG263" s="6" t="s">
        <v>50</v>
      </c>
      <c r="AH263" s="6"/>
      <c r="AI263" s="6"/>
      <c r="AJ263" s="6"/>
      <c r="AK263" s="8"/>
    </row>
    <row r="264" spans="1:37" x14ac:dyDescent="0.25">
      <c r="A264" s="16">
        <v>263</v>
      </c>
      <c r="B264" s="17" t="s">
        <v>875</v>
      </c>
      <c r="C264" s="17" t="s">
        <v>976</v>
      </c>
      <c r="D264" s="17" t="s">
        <v>1597</v>
      </c>
      <c r="E264" s="18" t="s">
        <v>1598</v>
      </c>
      <c r="F264" s="17" t="str" cm="1">
        <f t="array" aca="1" ref="F264" ca="1">INDEX(estados_cidades_bairros!$B$2:$E$2701,RANDBETWEEN(1,COUNTA(estados_cidades_bairros!$E$2:$E$2701)),1)</f>
        <v>Pernambuco</v>
      </c>
      <c r="G264" s="17" t="str">
        <f ca="1">VLOOKUP(F264,estados_cidades_bairros!$B$2:$E$2701,2,0)</f>
        <v>PE</v>
      </c>
      <c r="H264" s="17" t="str" cm="1">
        <f t="array" aca="1" ref="H264" ca="1">INDEX(estados_cidades_bairros!$C$2:$E$2701,SUM(MATCH(G264,estados_cidades_bairros!$C:$C,0)+RANDBETWEEN(1,100)),2)</f>
        <v>Correia da Mata</v>
      </c>
      <c r="I264" s="17" t="str" cm="1">
        <f t="array" aca="1" ref="I264" ca="1">INDEX(estados_cidades_bairros!$D$2:$E$2701,SUM(MATCH(H264,estados_cidades_bairros!$D$2:$D$2701,0)+RANDBETWEEN(1,5)),2)</f>
        <v>Lagoa de Costela</v>
      </c>
      <c r="J264" s="28"/>
      <c r="K264" s="17">
        <v>38</v>
      </c>
      <c r="L264" s="17" t="s">
        <v>1599</v>
      </c>
      <c r="M264" s="17" t="str" cm="1">
        <f t="array" aca="1" ref="M264" ca="1">INDEX(estados_cidades_bairros!$B$2:$E$2701,RANDBETWEEN(1,COUNTA(estados_cidades_bairros!$E$2:$E$2701)),1)</f>
        <v>Roraima</v>
      </c>
      <c r="N264" s="17" t="str">
        <f ca="1">VLOOKUP(M264,estados_cidades_bairros!$B$2:$E$2701,2,0)</f>
        <v>RR</v>
      </c>
      <c r="O264" s="17" t="str" cm="1">
        <f t="array" aca="1" ref="O264" ca="1">INDEX(estados_cidades_bairros!$C$2:$E$2701,SUM(MATCH(N264,estados_cidades_bairros!$C:$C,0)+RANDBETWEEN(1,100)),2)</f>
        <v>da Rocha</v>
      </c>
      <c r="P264" s="17" t="str" cm="1">
        <f t="array" aca="1" ref="P264" ca="1">INDEX(estados_cidades_bairros!$D$2:$E$2701,SUM(MATCH(O264,estados_cidades_bairros!$D$2:$D$2701,0)+RANDBETWEEN(1,5)),2)</f>
        <v>Travessa de Azevedo</v>
      </c>
      <c r="Q264" s="26" t="s">
        <v>47</v>
      </c>
      <c r="R264" s="17">
        <v>2</v>
      </c>
      <c r="S264" s="3">
        <v>263</v>
      </c>
      <c r="T264" s="3">
        <v>263</v>
      </c>
      <c r="U264" s="3">
        <v>38</v>
      </c>
      <c r="V264">
        <v>24</v>
      </c>
      <c r="W264" s="3" t="str">
        <f>VLOOKUP(V264,produtos!$A$2:$E$49,2,0)</f>
        <v>Aspirador de Pó Electrolux Vertical</v>
      </c>
      <c r="X264" s="12">
        <f>VLOOKUP(V264,produtos!$A$2:$E$49,4,0)</f>
        <v>2640</v>
      </c>
      <c r="Y264">
        <v>5</v>
      </c>
      <c r="Z264" s="12">
        <f t="shared" si="4"/>
        <v>13200</v>
      </c>
      <c r="AA264" s="4">
        <v>45719</v>
      </c>
      <c r="AB264" s="3" t="s">
        <v>115</v>
      </c>
      <c r="AC264" s="3">
        <v>263</v>
      </c>
      <c r="AD264">
        <v>5950</v>
      </c>
      <c r="AE264" s="3" t="str">
        <f>VLOOKUP(AD264,'Formas de pagamentos'!$A$2:$B$7,2,0)</f>
        <v>Cartão Débito</v>
      </c>
      <c r="AF264" s="3" t="s">
        <v>116</v>
      </c>
      <c r="AG264" s="3" t="s">
        <v>50</v>
      </c>
      <c r="AH264" s="3"/>
      <c r="AI264" s="3"/>
      <c r="AJ264" s="3"/>
      <c r="AK264" s="5"/>
    </row>
    <row r="265" spans="1:37" x14ac:dyDescent="0.25">
      <c r="A265" s="19">
        <v>264</v>
      </c>
      <c r="B265" s="20" t="s">
        <v>1601</v>
      </c>
      <c r="C265" s="20" t="s">
        <v>91</v>
      </c>
      <c r="D265" s="20" t="s">
        <v>1602</v>
      </c>
      <c r="E265" s="21" t="s">
        <v>1603</v>
      </c>
      <c r="F265" s="17" t="str" cm="1">
        <f t="array" aca="1" ref="F265" ca="1">INDEX(estados_cidades_bairros!$B$2:$E$2701,RANDBETWEEN(1,COUNTA(estados_cidades_bairros!$E$2:$E$2701)),1)</f>
        <v>Pará</v>
      </c>
      <c r="G265" s="17" t="str">
        <f ca="1">VLOOKUP(F265,estados_cidades_bairros!$B$2:$E$2701,2,0)</f>
        <v>PA</v>
      </c>
      <c r="H265" s="17" t="str" cm="1">
        <f t="array" aca="1" ref="H265" ca="1">INDEX(estados_cidades_bairros!$C$2:$E$2701,SUM(MATCH(G265,estados_cidades_bairros!$C:$C,0)+RANDBETWEEN(1,100)),2)</f>
        <v>Souza</v>
      </c>
      <c r="I265" s="17" t="str" cm="1">
        <f t="array" aca="1" ref="I265" ca="1">INDEX(estados_cidades_bairros!$D$2:$E$2701,SUM(MATCH(H265,estados_cidades_bairros!$D$2:$D$2701,0)+RANDBETWEEN(1,5)),2)</f>
        <v>Recanto de da Mota</v>
      </c>
      <c r="J265" s="28"/>
      <c r="K265" s="20">
        <v>42</v>
      </c>
      <c r="L265" s="20" t="s">
        <v>1605</v>
      </c>
      <c r="M265" s="17" t="str" cm="1">
        <f t="array" aca="1" ref="M265" ca="1">INDEX(estados_cidades_bairros!$B$2:$E$2701,RANDBETWEEN(1,COUNTA(estados_cidades_bairros!$E$2:$E$2701)),1)</f>
        <v>Pará</v>
      </c>
      <c r="N265" s="17" t="str">
        <f ca="1">VLOOKUP(M265,estados_cidades_bairros!$B$2:$E$2701,2,0)</f>
        <v>PA</v>
      </c>
      <c r="O265" s="17" t="str" cm="1">
        <f t="array" aca="1" ref="O265" ca="1">INDEX(estados_cidades_bairros!$C$2:$E$2701,SUM(MATCH(N265,estados_cidades_bairros!$C:$C,0)+RANDBETWEEN(1,100)),2)</f>
        <v>Souza</v>
      </c>
      <c r="P265" s="17" t="str" cm="1">
        <f t="array" aca="1" ref="P265" ca="1">INDEX(estados_cidades_bairros!$D$2:$E$2701,SUM(MATCH(O265,estados_cidades_bairros!$D$2:$D$2701,0)+RANDBETWEEN(1,5)),2)</f>
        <v>Via da Conceição</v>
      </c>
      <c r="Q265" s="38" t="s">
        <v>78</v>
      </c>
      <c r="R265" s="20">
        <v>1</v>
      </c>
      <c r="S265" s="6">
        <v>264</v>
      </c>
      <c r="T265" s="6">
        <v>264</v>
      </c>
      <c r="U265" s="6">
        <v>42</v>
      </c>
      <c r="V265">
        <v>37</v>
      </c>
      <c r="W265" s="3" t="str">
        <f>VLOOKUP(V265,produtos!$A$2:$E$49,2,0)</f>
        <v>Notebook Lenovo Ideapad Ryzen 5</v>
      </c>
      <c r="X265" s="12">
        <f>VLOOKUP(V265,produtos!$A$2:$E$49,4,0)</f>
        <v>1283</v>
      </c>
      <c r="Y265">
        <v>1</v>
      </c>
      <c r="Z265" s="12">
        <f t="shared" si="4"/>
        <v>1283</v>
      </c>
      <c r="AA265" s="7">
        <v>45690</v>
      </c>
      <c r="AB265" s="6" t="s">
        <v>88</v>
      </c>
      <c r="AC265" s="6">
        <v>264</v>
      </c>
      <c r="AD265">
        <v>2471</v>
      </c>
      <c r="AE265" s="3" t="str">
        <f>VLOOKUP(AD265,'Formas de pagamentos'!$A$2:$B$7,2,0)</f>
        <v>Boleto</v>
      </c>
      <c r="AF265" s="6" t="s">
        <v>116</v>
      </c>
      <c r="AG265" s="6" t="s">
        <v>50</v>
      </c>
      <c r="AH265" s="6">
        <v>2640</v>
      </c>
      <c r="AI265" s="6">
        <v>2640</v>
      </c>
      <c r="AJ265" s="6" t="s">
        <v>262</v>
      </c>
      <c r="AK265" s="8" t="s">
        <v>212</v>
      </c>
    </row>
    <row r="266" spans="1:37" x14ac:dyDescent="0.25">
      <c r="A266" s="16">
        <v>265</v>
      </c>
      <c r="B266" s="17" t="s">
        <v>779</v>
      </c>
      <c r="C266" s="17" t="s">
        <v>52</v>
      </c>
      <c r="D266" s="17" t="s">
        <v>1608</v>
      </c>
      <c r="E266" s="18">
        <v>8487905532</v>
      </c>
      <c r="F266" s="17" t="str" cm="1">
        <f t="array" aca="1" ref="F266" ca="1">INDEX(estados_cidades_bairros!$B$2:$E$2701,RANDBETWEEN(1,COUNTA(estados_cidades_bairros!$E$2:$E$2701)),1)</f>
        <v>Rondônia</v>
      </c>
      <c r="G266" s="17" t="str">
        <f ca="1">VLOOKUP(F266,estados_cidades_bairros!$B$2:$E$2701,2,0)</f>
        <v>RO</v>
      </c>
      <c r="H266" s="17" t="str" cm="1">
        <f t="array" aca="1" ref="H266" ca="1">INDEX(estados_cidades_bairros!$C$2:$E$2701,SUM(MATCH(G266,estados_cidades_bairros!$C:$C,0)+RANDBETWEEN(1,100)),2)</f>
        <v>Lima de da Cruz</v>
      </c>
      <c r="I266" s="17" t="str" cm="1">
        <f t="array" aca="1" ref="I266" ca="1">INDEX(estados_cidades_bairros!$D$2:$E$2701,SUM(MATCH(H266,estados_cidades_bairros!$D$2:$D$2701,0)+RANDBETWEEN(1,5)),2)</f>
        <v>Trevo Thomas Rezende</v>
      </c>
      <c r="J266" s="28"/>
      <c r="K266" s="17">
        <v>17</v>
      </c>
      <c r="L266" s="17" t="s">
        <v>1609</v>
      </c>
      <c r="M266" s="17" t="str" cm="1">
        <f t="array" aca="1" ref="M266" ca="1">INDEX(estados_cidades_bairros!$B$2:$E$2701,RANDBETWEEN(1,COUNTA(estados_cidades_bairros!$E$2:$E$2701)),1)</f>
        <v>Amapá</v>
      </c>
      <c r="N266" s="17" t="str">
        <f ca="1">VLOOKUP(M266,estados_cidades_bairros!$B$2:$E$2701,2,0)</f>
        <v>AP</v>
      </c>
      <c r="O266" s="17" t="str" cm="1">
        <f t="array" aca="1" ref="O266" ca="1">INDEX(estados_cidades_bairros!$C$2:$E$2701,SUM(MATCH(N266,estados_cidades_bairros!$C:$C,0)+RANDBETWEEN(1,100)),2)</f>
        <v>Moraes de Minas</v>
      </c>
      <c r="P266" s="17" t="str" cm="1">
        <f t="array" aca="1" ref="P266" ca="1">INDEX(estados_cidades_bairros!$D$2:$E$2701,SUM(MATCH(O266,estados_cidades_bairros!$D$2:$D$2701,0)+RANDBETWEEN(1,5)),2)</f>
        <v>Loteamento da Rocha</v>
      </c>
      <c r="Q266" s="26" t="s">
        <v>47</v>
      </c>
      <c r="R266" s="17">
        <v>3</v>
      </c>
      <c r="S266" s="3">
        <v>265</v>
      </c>
      <c r="T266" s="3">
        <v>265</v>
      </c>
      <c r="U266" s="3">
        <v>17</v>
      </c>
      <c r="V266">
        <v>28</v>
      </c>
      <c r="W266" s="3" t="str">
        <f>VLOOKUP(V266,produtos!$A$2:$E$49,2,0)</f>
        <v>Sofá Retrátil 3 Lugares</v>
      </c>
      <c r="X266" s="12">
        <f>VLOOKUP(V266,produtos!$A$2:$E$49,4,0)</f>
        <v>2909</v>
      </c>
      <c r="Y266">
        <v>1</v>
      </c>
      <c r="Z266" s="12">
        <f t="shared" si="4"/>
        <v>2909</v>
      </c>
      <c r="AA266" s="4">
        <v>45687</v>
      </c>
      <c r="AB266" s="3" t="s">
        <v>64</v>
      </c>
      <c r="AC266" s="3">
        <v>265</v>
      </c>
      <c r="AD266">
        <v>2471</v>
      </c>
      <c r="AE266" s="3" t="str">
        <f>VLOOKUP(AD266,'Formas de pagamentos'!$A$2:$B$7,2,0)</f>
        <v>Boleto</v>
      </c>
      <c r="AF266" s="3" t="s">
        <v>116</v>
      </c>
      <c r="AG266" s="3" t="s">
        <v>50</v>
      </c>
      <c r="AH266" s="3"/>
      <c r="AI266" s="3"/>
      <c r="AJ266" s="3"/>
      <c r="AK266" s="5"/>
    </row>
    <row r="267" spans="1:37" x14ac:dyDescent="0.25">
      <c r="A267" s="19">
        <v>266</v>
      </c>
      <c r="B267" s="20" t="s">
        <v>362</v>
      </c>
      <c r="C267" s="20" t="s">
        <v>443</v>
      </c>
      <c r="D267" s="20" t="s">
        <v>1612</v>
      </c>
      <c r="E267" s="21" t="s">
        <v>1613</v>
      </c>
      <c r="F267" s="17" t="str" cm="1">
        <f t="array" aca="1" ref="F267" ca="1">INDEX(estados_cidades_bairros!$B$2:$E$2701,RANDBETWEEN(1,COUNTA(estados_cidades_bairros!$E$2:$E$2701)),1)</f>
        <v>Pará</v>
      </c>
      <c r="G267" s="17" t="str">
        <f ca="1">VLOOKUP(F267,estados_cidades_bairros!$B$2:$E$2701,2,0)</f>
        <v>PA</v>
      </c>
      <c r="H267" s="17" t="str" cm="1">
        <f t="array" aca="1" ref="H267" ca="1">INDEX(estados_cidades_bairros!$C$2:$E$2701,SUM(MATCH(G267,estados_cidades_bairros!$C:$C,0)+RANDBETWEEN(1,100)),2)</f>
        <v>Moura</v>
      </c>
      <c r="I267" s="17" t="str" cm="1">
        <f t="array" aca="1" ref="I267" ca="1">INDEX(estados_cidades_bairros!$D$2:$E$2701,SUM(MATCH(H267,estados_cidades_bairros!$D$2:$D$2701,0)+RANDBETWEEN(1,5)),2)</f>
        <v>Feira da Luz</v>
      </c>
      <c r="J267" s="28"/>
      <c r="K267" s="20">
        <v>23</v>
      </c>
      <c r="L267" s="20" t="s">
        <v>1614</v>
      </c>
      <c r="M267" s="17" t="str" cm="1">
        <f t="array" aca="1" ref="M267" ca="1">INDEX(estados_cidades_bairros!$B$2:$E$2701,RANDBETWEEN(1,COUNTA(estados_cidades_bairros!$E$2:$E$2701)),1)</f>
        <v>Pernambuco</v>
      </c>
      <c r="N267" s="17" t="str">
        <f ca="1">VLOOKUP(M267,estados_cidades_bairros!$B$2:$E$2701,2,0)</f>
        <v>PE</v>
      </c>
      <c r="O267" s="17" t="str" cm="1">
        <f t="array" aca="1" ref="O267" ca="1">INDEX(estados_cidades_bairros!$C$2:$E$2701,SUM(MATCH(N267,estados_cidades_bairros!$C:$C,0)+RANDBETWEEN(1,100)),2)</f>
        <v>Rodrigues</v>
      </c>
      <c r="P267" s="17" t="str" cm="1">
        <f t="array" aca="1" ref="P267" ca="1">INDEX(estados_cidades_bairros!$D$2:$E$2701,SUM(MATCH(O267,estados_cidades_bairros!$D$2:$D$2701,0)+RANDBETWEEN(1,5)),2)</f>
        <v>Largo de Fogaça</v>
      </c>
      <c r="Q267" s="38" t="s">
        <v>41</v>
      </c>
      <c r="R267" s="20">
        <v>1</v>
      </c>
      <c r="S267" s="6">
        <v>266</v>
      </c>
      <c r="T267" s="6">
        <v>266</v>
      </c>
      <c r="U267" s="6">
        <v>23</v>
      </c>
      <c r="V267">
        <v>45</v>
      </c>
      <c r="W267" s="3" t="str">
        <f>VLOOKUP(V267,produtos!$A$2:$E$49,2,0)</f>
        <v>Churrasqueira Elétrica Mondial</v>
      </c>
      <c r="X267" s="12">
        <f>VLOOKUP(V267,produtos!$A$2:$E$49,4,0)</f>
        <v>3339</v>
      </c>
      <c r="Y267">
        <v>3</v>
      </c>
      <c r="Z267" s="12">
        <f t="shared" si="4"/>
        <v>10017</v>
      </c>
      <c r="AA267" s="7">
        <v>45717</v>
      </c>
      <c r="AB267" s="6" t="s">
        <v>64</v>
      </c>
      <c r="AC267" s="6">
        <v>266</v>
      </c>
      <c r="AD267">
        <v>1969</v>
      </c>
      <c r="AE267" s="3" t="str">
        <f>VLOOKUP(AD267,'Formas de pagamentos'!$A$2:$B$7,2,0)</f>
        <v>Cartão Crédito</v>
      </c>
      <c r="AF267" s="6" t="s">
        <v>89</v>
      </c>
      <c r="AG267" s="6" t="s">
        <v>50</v>
      </c>
      <c r="AH267" s="6">
        <v>2660</v>
      </c>
      <c r="AI267" s="6">
        <v>2660</v>
      </c>
      <c r="AJ267" s="6" t="s">
        <v>262</v>
      </c>
      <c r="AK267" s="8" t="s">
        <v>212</v>
      </c>
    </row>
    <row r="268" spans="1:37" x14ac:dyDescent="0.25">
      <c r="A268" s="16">
        <v>267</v>
      </c>
      <c r="B268" s="17" t="s">
        <v>1314</v>
      </c>
      <c r="C268" s="17" t="s">
        <v>209</v>
      </c>
      <c r="D268" s="17" t="s">
        <v>1616</v>
      </c>
      <c r="E268" s="18" t="s">
        <v>1617</v>
      </c>
      <c r="F268" s="17" t="str" cm="1">
        <f t="array" aca="1" ref="F268" ca="1">INDEX(estados_cidades_bairros!$B$2:$E$2701,RANDBETWEEN(1,COUNTA(estados_cidades_bairros!$E$2:$E$2701)),1)</f>
        <v>Santa Catarina</v>
      </c>
      <c r="G268" s="17" t="str">
        <f ca="1">VLOOKUP(F268,estados_cidades_bairros!$B$2:$E$2701,2,0)</f>
        <v>SC</v>
      </c>
      <c r="H268" s="17" t="str" cm="1">
        <f t="array" aca="1" ref="H268" ca="1">INDEX(estados_cidades_bairros!$C$2:$E$2701,SUM(MATCH(G268,estados_cidades_bairros!$C:$C,0)+RANDBETWEEN(1,100)),2)</f>
        <v>Castro</v>
      </c>
      <c r="I268" s="17" t="str" cm="1">
        <f t="array" aca="1" ref="I268" ca="1">INDEX(estados_cidades_bairros!$D$2:$E$2701,SUM(MATCH(H268,estados_cidades_bairros!$D$2:$D$2701,0)+RANDBETWEEN(1,5)),2)</f>
        <v>Quadra de Cavalcanti</v>
      </c>
      <c r="J268" s="28"/>
      <c r="K268" s="17">
        <v>24</v>
      </c>
      <c r="L268" s="17" t="s">
        <v>1619</v>
      </c>
      <c r="M268" s="17" t="str" cm="1">
        <f t="array" aca="1" ref="M268" ca="1">INDEX(estados_cidades_bairros!$B$2:$E$2701,RANDBETWEEN(1,COUNTA(estados_cidades_bairros!$E$2:$E$2701)),1)</f>
        <v>Pernambuco</v>
      </c>
      <c r="N268" s="17" t="str">
        <f ca="1">VLOOKUP(M268,estados_cidades_bairros!$B$2:$E$2701,2,0)</f>
        <v>PE</v>
      </c>
      <c r="O268" s="17" t="str" cm="1">
        <f t="array" aca="1" ref="O268" ca="1">INDEX(estados_cidades_bairros!$C$2:$E$2701,SUM(MATCH(N268,estados_cidades_bairros!$C:$C,0)+RANDBETWEEN(1,100)),2)</f>
        <v>Correia</v>
      </c>
      <c r="P268" s="17" t="str" cm="1">
        <f t="array" aca="1" ref="P268" ca="1">INDEX(estados_cidades_bairros!$D$2:$E$2701,SUM(MATCH(O268,estados_cidades_bairros!$D$2:$D$2701,0)+RANDBETWEEN(1,5)),2)</f>
        <v>Lago de Campos</v>
      </c>
      <c r="Q268" s="26" t="s">
        <v>41</v>
      </c>
      <c r="R268" s="17">
        <v>5</v>
      </c>
      <c r="S268" s="3">
        <v>267</v>
      </c>
      <c r="T268" s="3">
        <v>267</v>
      </c>
      <c r="U268" s="3">
        <v>24</v>
      </c>
      <c r="V268">
        <v>14</v>
      </c>
      <c r="W268" s="3" t="str">
        <f>VLOOKUP(V268,produtos!$A$2:$E$49,2,0)</f>
        <v>Drone DJI Mini 3 Pro</v>
      </c>
      <c r="X268" s="12">
        <f>VLOOKUP(V268,produtos!$A$2:$E$49,4,0)</f>
        <v>3949</v>
      </c>
      <c r="Y268">
        <v>4</v>
      </c>
      <c r="Z268" s="12">
        <f t="shared" si="4"/>
        <v>15796</v>
      </c>
      <c r="AA268" s="4">
        <v>45662</v>
      </c>
      <c r="AB268" s="3" t="s">
        <v>115</v>
      </c>
      <c r="AC268" s="3">
        <v>267</v>
      </c>
      <c r="AD268">
        <v>2951</v>
      </c>
      <c r="AE268" s="3" t="str">
        <f>VLOOKUP(AD268,'Formas de pagamentos'!$A$2:$B$7,2,0)</f>
        <v>Pix</v>
      </c>
      <c r="AF268" s="3" t="s">
        <v>48</v>
      </c>
      <c r="AG268" s="3" t="s">
        <v>247</v>
      </c>
      <c r="AH268" s="3">
        <v>2670</v>
      </c>
      <c r="AI268" s="3">
        <v>2670</v>
      </c>
      <c r="AJ268" s="3" t="s">
        <v>211</v>
      </c>
      <c r="AK268" s="5" t="s">
        <v>212</v>
      </c>
    </row>
    <row r="269" spans="1:37" x14ac:dyDescent="0.25">
      <c r="A269" s="19">
        <v>268</v>
      </c>
      <c r="B269" s="20" t="s">
        <v>1621</v>
      </c>
      <c r="C269" s="20" t="s">
        <v>611</v>
      </c>
      <c r="D269" s="20" t="s">
        <v>1622</v>
      </c>
      <c r="E269" s="21">
        <v>3103127641</v>
      </c>
      <c r="F269" s="17" t="str" cm="1">
        <f t="array" aca="1" ref="F269" ca="1">INDEX(estados_cidades_bairros!$B$2:$E$2701,RANDBETWEEN(1,COUNTA(estados_cidades_bairros!$E$2:$E$2701)),1)</f>
        <v>Roraima</v>
      </c>
      <c r="G269" s="17" t="str">
        <f ca="1">VLOOKUP(F269,estados_cidades_bairros!$B$2:$E$2701,2,0)</f>
        <v>RR</v>
      </c>
      <c r="H269" s="17" t="str" cm="1">
        <f t="array" aca="1" ref="H269" ca="1">INDEX(estados_cidades_bairros!$C$2:$E$2701,SUM(MATCH(G269,estados_cidades_bairros!$C:$C,0)+RANDBETWEEN(1,100)),2)</f>
        <v>das Neves</v>
      </c>
      <c r="I269" s="17" t="str" cm="1">
        <f t="array" aca="1" ref="I269" ca="1">INDEX(estados_cidades_bairros!$D$2:$E$2701,SUM(MATCH(H269,estados_cidades_bairros!$D$2:$D$2701,0)+RANDBETWEEN(1,5)),2)</f>
        <v>Passarela Beatriz Pinto</v>
      </c>
      <c r="J269" s="28"/>
      <c r="K269" s="20">
        <v>40</v>
      </c>
      <c r="L269" s="20" t="s">
        <v>1624</v>
      </c>
      <c r="M269" s="17" t="str" cm="1">
        <f t="array" aca="1" ref="M269" ca="1">INDEX(estados_cidades_bairros!$B$2:$E$2701,RANDBETWEEN(1,COUNTA(estados_cidades_bairros!$E$2:$E$2701)),1)</f>
        <v>Ceará</v>
      </c>
      <c r="N269" s="17" t="str">
        <f ca="1">VLOOKUP(M269,estados_cidades_bairros!$B$2:$E$2701,2,0)</f>
        <v>CE</v>
      </c>
      <c r="O269" s="17" t="str" cm="1">
        <f t="array" aca="1" ref="O269" ca="1">INDEX(estados_cidades_bairros!$C$2:$E$2701,SUM(MATCH(N269,estados_cidades_bairros!$C:$C,0)+RANDBETWEEN(1,100)),2)</f>
        <v>Aragão Paulista</v>
      </c>
      <c r="P269" s="17" t="str" cm="1">
        <f t="array" aca="1" ref="P269" ca="1">INDEX(estados_cidades_bairros!$D$2:$E$2701,SUM(MATCH(O269,estados_cidades_bairros!$D$2:$D$2701,0)+RANDBETWEEN(1,5)),2)</f>
        <v>Conjunto Maria Alice Rocha</v>
      </c>
      <c r="Q269" s="38" t="s">
        <v>47</v>
      </c>
      <c r="R269" s="20">
        <v>3</v>
      </c>
      <c r="S269" s="6">
        <v>268</v>
      </c>
      <c r="T269" s="6">
        <v>268</v>
      </c>
      <c r="U269" s="6">
        <v>40</v>
      </c>
      <c r="V269">
        <v>44</v>
      </c>
      <c r="W269" s="3" t="str">
        <f>VLOOKUP(V269,produtos!$A$2:$E$49,2,0)</f>
        <v>Furadeira de Impacto Bosch 550W</v>
      </c>
      <c r="X269" s="12">
        <f>VLOOKUP(V269,produtos!$A$2:$E$49,4,0)</f>
        <v>3994</v>
      </c>
      <c r="Y269">
        <v>2</v>
      </c>
      <c r="Z269" s="12">
        <f t="shared" si="4"/>
        <v>7988</v>
      </c>
      <c r="AA269" s="7">
        <v>45725</v>
      </c>
      <c r="AB269" s="6" t="s">
        <v>64</v>
      </c>
      <c r="AC269" s="6">
        <v>268</v>
      </c>
      <c r="AD269">
        <v>2951</v>
      </c>
      <c r="AE269" s="3" t="str">
        <f>VLOOKUP(AD269,'Formas de pagamentos'!$A$2:$B$7,2,0)</f>
        <v>Pix</v>
      </c>
      <c r="AF269" s="6" t="s">
        <v>116</v>
      </c>
      <c r="AG269" s="6" t="s">
        <v>50</v>
      </c>
      <c r="AH269" s="6"/>
      <c r="AI269" s="6"/>
      <c r="AJ269" s="6"/>
      <c r="AK269" s="8"/>
    </row>
    <row r="270" spans="1:37" x14ac:dyDescent="0.25">
      <c r="A270" s="16">
        <v>269</v>
      </c>
      <c r="B270" s="17" t="s">
        <v>1010</v>
      </c>
      <c r="C270" s="17" t="s">
        <v>979</v>
      </c>
      <c r="D270" s="17" t="s">
        <v>1626</v>
      </c>
      <c r="E270" s="18">
        <v>7109360250</v>
      </c>
      <c r="F270" s="17" t="str" cm="1">
        <f t="array" aca="1" ref="F270" ca="1">INDEX(estados_cidades_bairros!$B$2:$E$2701,RANDBETWEEN(1,COUNTA(estados_cidades_bairros!$E$2:$E$2701)),1)</f>
        <v>Paraíba</v>
      </c>
      <c r="G270" s="17" t="str">
        <f ca="1">VLOOKUP(F270,estados_cidades_bairros!$B$2:$E$2701,2,0)</f>
        <v>PB</v>
      </c>
      <c r="H270" s="17" t="str" cm="1">
        <f t="array" aca="1" ref="H270" ca="1">INDEX(estados_cidades_bairros!$C$2:$E$2701,SUM(MATCH(G270,estados_cidades_bairros!$C:$C,0)+RANDBETWEEN(1,100)),2)</f>
        <v>Costa</v>
      </c>
      <c r="I270" s="17" t="str" cm="1">
        <f t="array" aca="1" ref="I270" ca="1">INDEX(estados_cidades_bairros!$D$2:$E$2701,SUM(MATCH(H270,estados_cidades_bairros!$D$2:$D$2701,0)+RANDBETWEEN(1,5)),2)</f>
        <v>Conjunto de Santos</v>
      </c>
      <c r="J270" s="28"/>
      <c r="K270" s="17">
        <v>20</v>
      </c>
      <c r="L270" s="17" t="s">
        <v>1628</v>
      </c>
      <c r="M270" s="17" t="str" cm="1">
        <f t="array" aca="1" ref="M270" ca="1">INDEX(estados_cidades_bairros!$B$2:$E$2701,RANDBETWEEN(1,COUNTA(estados_cidades_bairros!$E$2:$E$2701)),1)</f>
        <v>Rondônia</v>
      </c>
      <c r="N270" s="17" t="str">
        <f ca="1">VLOOKUP(M270,estados_cidades_bairros!$B$2:$E$2701,2,0)</f>
        <v>RO</v>
      </c>
      <c r="O270" s="17" t="str" cm="1">
        <f t="array" aca="1" ref="O270" ca="1">INDEX(estados_cidades_bairros!$C$2:$E$2701,SUM(MATCH(N270,estados_cidades_bairros!$C:$C,0)+RANDBETWEEN(1,100)),2)</f>
        <v>Cardoso de Goiás</v>
      </c>
      <c r="P270" s="17" t="str" cm="1">
        <f t="array" aca="1" ref="P270" ca="1">INDEX(estados_cidades_bairros!$D$2:$E$2701,SUM(MATCH(O270,estados_cidades_bairros!$D$2:$D$2701,0)+RANDBETWEEN(1,5)),2)</f>
        <v>Travessa Gomes</v>
      </c>
      <c r="Q270" s="26" t="s">
        <v>47</v>
      </c>
      <c r="R270" s="17">
        <v>3</v>
      </c>
      <c r="S270" s="3">
        <v>269</v>
      </c>
      <c r="T270" s="3">
        <v>269</v>
      </c>
      <c r="U270" s="3">
        <v>20</v>
      </c>
      <c r="V270">
        <v>11</v>
      </c>
      <c r="W270" s="3" t="str">
        <f>VLOOKUP(V270,produtos!$A$2:$E$49,2,0)</f>
        <v>Câmera GoPro Hero 11</v>
      </c>
      <c r="X270" s="12">
        <f>VLOOKUP(V270,produtos!$A$2:$E$49,4,0)</f>
        <v>1722</v>
      </c>
      <c r="Y270">
        <v>3</v>
      </c>
      <c r="Z270" s="12">
        <f t="shared" si="4"/>
        <v>5166</v>
      </c>
      <c r="AA270" s="4">
        <v>45715</v>
      </c>
      <c r="AB270" s="3" t="s">
        <v>48</v>
      </c>
      <c r="AC270" s="3">
        <v>269</v>
      </c>
      <c r="AD270">
        <v>1969</v>
      </c>
      <c r="AE270" s="3" t="str">
        <f>VLOOKUP(AD270,'Formas de pagamentos'!$A$2:$B$7,2,0)</f>
        <v>Cartão Crédito</v>
      </c>
      <c r="AF270" s="3" t="s">
        <v>116</v>
      </c>
      <c r="AG270" s="3" t="s">
        <v>50</v>
      </c>
      <c r="AH270" s="3"/>
      <c r="AI270" s="3"/>
      <c r="AJ270" s="3"/>
      <c r="AK270" s="5"/>
    </row>
    <row r="271" spans="1:37" x14ac:dyDescent="0.25">
      <c r="A271" s="19">
        <v>270</v>
      </c>
      <c r="B271" s="20" t="s">
        <v>311</v>
      </c>
      <c r="C271" s="20" t="s">
        <v>153</v>
      </c>
      <c r="D271" s="20" t="s">
        <v>1630</v>
      </c>
      <c r="E271" s="21" t="s">
        <v>1631</v>
      </c>
      <c r="F271" s="17" t="str" cm="1">
        <f t="array" aca="1" ref="F271" ca="1">INDEX(estados_cidades_bairros!$B$2:$E$2701,RANDBETWEEN(1,COUNTA(estados_cidades_bairros!$E$2:$E$2701)),1)</f>
        <v>Santa Catarina</v>
      </c>
      <c r="G271" s="17" t="str">
        <f ca="1">VLOOKUP(F271,estados_cidades_bairros!$B$2:$E$2701,2,0)</f>
        <v>SC</v>
      </c>
      <c r="H271" s="17" t="str" cm="1">
        <f t="array" aca="1" ref="H271" ca="1">INDEX(estados_cidades_bairros!$C$2:$E$2701,SUM(MATCH(G271,estados_cidades_bairros!$C:$C,0)+RANDBETWEEN(1,100)),2)</f>
        <v>Ramos das Flores</v>
      </c>
      <c r="I271" s="17" t="str" cm="1">
        <f t="array" aca="1" ref="I271" ca="1">INDEX(estados_cidades_bairros!$D$2:$E$2701,SUM(MATCH(H271,estados_cidades_bairros!$D$2:$D$2701,0)+RANDBETWEEN(1,5)),2)</f>
        <v>Campo de Castro</v>
      </c>
      <c r="J271" s="28"/>
      <c r="K271" s="20">
        <v>13</v>
      </c>
      <c r="L271" s="20" t="s">
        <v>1632</v>
      </c>
      <c r="M271" s="17" t="str" cm="1">
        <f t="array" aca="1" ref="M271" ca="1">INDEX(estados_cidades_bairros!$B$2:$E$2701,RANDBETWEEN(1,COUNTA(estados_cidades_bairros!$E$2:$E$2701)),1)</f>
        <v>Mato Grosso do Sul</v>
      </c>
      <c r="N271" s="17" t="str">
        <f ca="1">VLOOKUP(M271,estados_cidades_bairros!$B$2:$E$2701,2,0)</f>
        <v>MS</v>
      </c>
      <c r="O271" s="17" t="str" cm="1">
        <f t="array" aca="1" ref="O271" ca="1">INDEX(estados_cidades_bairros!$C$2:$E$2701,SUM(MATCH(N271,estados_cidades_bairros!$C:$C,0)+RANDBETWEEN(1,100)),2)</f>
        <v>Aragão</v>
      </c>
      <c r="P271" s="17" t="str" cm="1">
        <f t="array" aca="1" ref="P271" ca="1">INDEX(estados_cidades_bairros!$D$2:$E$2701,SUM(MATCH(O271,estados_cidades_bairros!$D$2:$D$2701,0)+RANDBETWEEN(1,5)),2)</f>
        <v>Parque de Cavalcanti</v>
      </c>
      <c r="Q271" s="38" t="s">
        <v>47</v>
      </c>
      <c r="R271" s="20">
        <v>2</v>
      </c>
      <c r="S271" s="6">
        <v>270</v>
      </c>
      <c r="T271" s="6">
        <v>270</v>
      </c>
      <c r="U271" s="6">
        <v>13</v>
      </c>
      <c r="V271">
        <v>38</v>
      </c>
      <c r="W271" s="3" t="str">
        <f>VLOOKUP(V271,produtos!$A$2:$E$49,2,0)</f>
        <v>Monitor LG UltraWide 29''</v>
      </c>
      <c r="X271" s="12">
        <f>VLOOKUP(V271,produtos!$A$2:$E$49,4,0)</f>
        <v>1273</v>
      </c>
      <c r="Y271">
        <v>1</v>
      </c>
      <c r="Z271" s="12">
        <f t="shared" si="4"/>
        <v>1273</v>
      </c>
      <c r="AA271" s="7">
        <v>45712</v>
      </c>
      <c r="AB271" s="6" t="s">
        <v>115</v>
      </c>
      <c r="AC271" s="6">
        <v>270</v>
      </c>
      <c r="AD271">
        <v>6056</v>
      </c>
      <c r="AE271" s="3" t="str">
        <f>VLOOKUP(AD271,'Formas de pagamentos'!$A$2:$B$7,2,0)</f>
        <v>Cheque</v>
      </c>
      <c r="AF271" s="6" t="s">
        <v>116</v>
      </c>
      <c r="AG271" s="6" t="s">
        <v>50</v>
      </c>
      <c r="AH271" s="6"/>
      <c r="AI271" s="6"/>
      <c r="AJ271" s="6"/>
      <c r="AK271" s="8"/>
    </row>
    <row r="272" spans="1:37" x14ac:dyDescent="0.25">
      <c r="A272" s="16">
        <v>271</v>
      </c>
      <c r="B272" s="17" t="s">
        <v>1309</v>
      </c>
      <c r="C272" s="17" t="s">
        <v>598</v>
      </c>
      <c r="D272" s="17" t="s">
        <v>1635</v>
      </c>
      <c r="E272" s="18" t="s">
        <v>1636</v>
      </c>
      <c r="F272" s="17" t="str" cm="1">
        <f t="array" aca="1" ref="F272" ca="1">INDEX(estados_cidades_bairros!$B$2:$E$2701,RANDBETWEEN(1,COUNTA(estados_cidades_bairros!$E$2:$E$2701)),1)</f>
        <v>Alagoas</v>
      </c>
      <c r="G272" s="17" t="str">
        <f ca="1">VLOOKUP(F272,estados_cidades_bairros!$B$2:$E$2701,2,0)</f>
        <v>AL</v>
      </c>
      <c r="H272" s="17" t="str" cm="1">
        <f t="array" aca="1" ref="H272" ca="1">INDEX(estados_cidades_bairros!$C$2:$E$2701,SUM(MATCH(G272,estados_cidades_bairros!$C:$C,0)+RANDBETWEEN(1,100)),2)</f>
        <v>Moreira das Flores</v>
      </c>
      <c r="I272" s="17" t="str" cm="1">
        <f t="array" aca="1" ref="I272" ca="1">INDEX(estados_cidades_bairros!$D$2:$E$2701,SUM(MATCH(H272,estados_cidades_bairros!$D$2:$D$2701,0)+RANDBETWEEN(1,5)),2)</f>
        <v>Passarela de Porto</v>
      </c>
      <c r="J272" s="28"/>
      <c r="K272" s="17">
        <v>18</v>
      </c>
      <c r="L272" s="17" t="s">
        <v>1637</v>
      </c>
      <c r="M272" s="17" t="str" cm="1">
        <f t="array" aca="1" ref="M272" ca="1">INDEX(estados_cidades_bairros!$B$2:$E$2701,RANDBETWEEN(1,COUNTA(estados_cidades_bairros!$E$2:$E$2701)),1)</f>
        <v>Mato Grosso do Sul</v>
      </c>
      <c r="N272" s="17" t="str">
        <f ca="1">VLOOKUP(M272,estados_cidades_bairros!$B$2:$E$2701,2,0)</f>
        <v>MS</v>
      </c>
      <c r="O272" s="17" t="str" cm="1">
        <f t="array" aca="1" ref="O272" ca="1">INDEX(estados_cidades_bairros!$C$2:$E$2701,SUM(MATCH(N272,estados_cidades_bairros!$C:$C,0)+RANDBETWEEN(1,100)),2)</f>
        <v>Cavalcanti Alegre</v>
      </c>
      <c r="P272" s="17" t="str" cm="1">
        <f t="array" aca="1" ref="P272" ca="1">INDEX(estados_cidades_bairros!$D$2:$E$2701,SUM(MATCH(O272,estados_cidades_bairros!$D$2:$D$2701,0)+RANDBETWEEN(1,5)),2)</f>
        <v>Vila de Barros</v>
      </c>
      <c r="Q272" s="26" t="s">
        <v>41</v>
      </c>
      <c r="R272" s="17">
        <v>1</v>
      </c>
      <c r="S272" s="3">
        <v>271</v>
      </c>
      <c r="T272" s="3">
        <v>271</v>
      </c>
      <c r="U272" s="3">
        <v>18</v>
      </c>
      <c r="V272">
        <v>8</v>
      </c>
      <c r="W272" s="3" t="str">
        <f>VLOOKUP(V272,produtos!$A$2:$E$49,2,0)</f>
        <v>Tablet Apple iPad 10ª Geração</v>
      </c>
      <c r="X272" s="12">
        <f>VLOOKUP(V272,produtos!$A$2:$E$49,4,0)</f>
        <v>4628</v>
      </c>
      <c r="Y272">
        <v>5</v>
      </c>
      <c r="Z272" s="12">
        <f t="shared" si="4"/>
        <v>23140</v>
      </c>
      <c r="AA272" s="4">
        <v>45711</v>
      </c>
      <c r="AB272" s="3" t="s">
        <v>88</v>
      </c>
      <c r="AC272" s="3">
        <v>271</v>
      </c>
      <c r="AD272">
        <v>2471</v>
      </c>
      <c r="AE272" s="3" t="str">
        <f>VLOOKUP(AD272,'Formas de pagamentos'!$A$2:$B$7,2,0)</f>
        <v>Boleto</v>
      </c>
      <c r="AF272" s="3" t="s">
        <v>116</v>
      </c>
      <c r="AG272" s="3" t="s">
        <v>50</v>
      </c>
      <c r="AH272" s="3"/>
      <c r="AI272" s="3"/>
      <c r="AJ272" s="3"/>
      <c r="AK272" s="5"/>
    </row>
    <row r="273" spans="1:37" x14ac:dyDescent="0.25">
      <c r="A273" s="19">
        <v>272</v>
      </c>
      <c r="B273" s="20" t="s">
        <v>456</v>
      </c>
      <c r="C273" s="20" t="s">
        <v>260</v>
      </c>
      <c r="D273" s="20" t="s">
        <v>1639</v>
      </c>
      <c r="E273" s="21" t="s">
        <v>1640</v>
      </c>
      <c r="F273" s="17" t="str" cm="1">
        <f t="array" aca="1" ref="F273" ca="1">INDEX(estados_cidades_bairros!$B$2:$E$2701,RANDBETWEEN(1,COUNTA(estados_cidades_bairros!$E$2:$E$2701)),1)</f>
        <v>Piauí</v>
      </c>
      <c r="G273" s="17" t="str">
        <f ca="1">VLOOKUP(F273,estados_cidades_bairros!$B$2:$E$2701,2,0)</f>
        <v>PI</v>
      </c>
      <c r="H273" s="17" t="str" cm="1">
        <f t="array" aca="1" ref="H273" ca="1">INDEX(estados_cidades_bairros!$C$2:$E$2701,SUM(MATCH(G273,estados_cidades_bairros!$C:$C,0)+RANDBETWEEN(1,100)),2)</f>
        <v>Vieira</v>
      </c>
      <c r="I273" s="17" t="str" cm="1">
        <f t="array" aca="1" ref="I273" ca="1">INDEX(estados_cidades_bairros!$D$2:$E$2701,SUM(MATCH(H273,estados_cidades_bairros!$D$2:$D$2701,0)+RANDBETWEEN(1,5)),2)</f>
        <v>Estação de Sales</v>
      </c>
      <c r="J273" s="28"/>
      <c r="K273" s="20">
        <v>42</v>
      </c>
      <c r="L273" s="20" t="s">
        <v>1642</v>
      </c>
      <c r="M273" s="17" t="str" cm="1">
        <f t="array" aca="1" ref="M273" ca="1">INDEX(estados_cidades_bairros!$B$2:$E$2701,RANDBETWEEN(1,COUNTA(estados_cidades_bairros!$E$2:$E$2701)),1)</f>
        <v>Sergipe</v>
      </c>
      <c r="N273" s="17" t="str">
        <f ca="1">VLOOKUP(M273,estados_cidades_bairros!$B$2:$E$2701,2,0)</f>
        <v>SE</v>
      </c>
      <c r="O273" s="17" t="str" cm="1">
        <f t="array" aca="1" ref="O273" ca="1">INDEX(estados_cidades_bairros!$C$2:$E$2701,SUM(MATCH(N273,estados_cidades_bairros!$C:$C,0)+RANDBETWEEN(1,100)),2)</f>
        <v>da Conceição da Serra</v>
      </c>
      <c r="P273" s="17" t="str" cm="1">
        <f t="array" aca="1" ref="P273" ca="1">INDEX(estados_cidades_bairros!$D$2:$E$2701,SUM(MATCH(O273,estados_cidades_bairros!$D$2:$D$2701,0)+RANDBETWEEN(1,5)),2)</f>
        <v>Praça Benjamin Gomes</v>
      </c>
      <c r="Q273" s="38" t="s">
        <v>41</v>
      </c>
      <c r="R273" s="20">
        <v>5</v>
      </c>
      <c r="S273" s="6">
        <v>272</v>
      </c>
      <c r="T273" s="6">
        <v>272</v>
      </c>
      <c r="U273" s="6">
        <v>42</v>
      </c>
      <c r="V273">
        <v>5</v>
      </c>
      <c r="W273" s="3" t="str">
        <f>VLOOKUP(V273,produtos!$A$2:$E$49,2,0)</f>
        <v>Smartwatch Apple Watch Series 8</v>
      </c>
      <c r="X273" s="12">
        <f>VLOOKUP(V273,produtos!$A$2:$E$49,4,0)</f>
        <v>3223</v>
      </c>
      <c r="Y273">
        <v>3</v>
      </c>
      <c r="Z273" s="12">
        <f t="shared" si="4"/>
        <v>9669</v>
      </c>
      <c r="AA273" s="7">
        <v>45702</v>
      </c>
      <c r="AB273" s="6" t="s">
        <v>88</v>
      </c>
      <c r="AC273" s="6">
        <v>272</v>
      </c>
      <c r="AD273">
        <v>2471</v>
      </c>
      <c r="AE273" s="3" t="str">
        <f>VLOOKUP(AD273,'Formas de pagamentos'!$A$2:$B$7,2,0)</f>
        <v>Boleto</v>
      </c>
      <c r="AF273" s="6" t="s">
        <v>89</v>
      </c>
      <c r="AG273" s="6" t="s">
        <v>50</v>
      </c>
      <c r="AH273" s="6"/>
      <c r="AI273" s="6"/>
      <c r="AJ273" s="6"/>
      <c r="AK273" s="8"/>
    </row>
    <row r="274" spans="1:37" x14ac:dyDescent="0.25">
      <c r="A274" s="16">
        <v>273</v>
      </c>
      <c r="B274" s="17" t="s">
        <v>1026</v>
      </c>
      <c r="C274" s="17" t="s">
        <v>598</v>
      </c>
      <c r="D274" s="17" t="s">
        <v>1644</v>
      </c>
      <c r="E274" s="18">
        <v>7199351381</v>
      </c>
      <c r="F274" s="17" t="str" cm="1">
        <f t="array" aca="1" ref="F274" ca="1">INDEX(estados_cidades_bairros!$B$2:$E$2701,RANDBETWEEN(1,COUNTA(estados_cidades_bairros!$E$2:$E$2701)),1)</f>
        <v>Paraná</v>
      </c>
      <c r="G274" s="17" t="str">
        <f ca="1">VLOOKUP(F274,estados_cidades_bairros!$B$2:$E$2701,2,0)</f>
        <v>PR</v>
      </c>
      <c r="H274" s="17" t="str" cm="1">
        <f t="array" aca="1" ref="H274" ca="1">INDEX(estados_cidades_bairros!$C$2:$E$2701,SUM(MATCH(G274,estados_cidades_bairros!$C:$C,0)+RANDBETWEEN(1,100)),2)</f>
        <v>Almeida</v>
      </c>
      <c r="I274" s="17" t="str" cm="1">
        <f t="array" aca="1" ref="I274" ca="1">INDEX(estados_cidades_bairros!$D$2:$E$2701,SUM(MATCH(H274,estados_cidades_bairros!$D$2:$D$2701,0)+RANDBETWEEN(1,5)),2)</f>
        <v>Vale Farias</v>
      </c>
      <c r="J274" s="28"/>
      <c r="K274" s="17">
        <v>33</v>
      </c>
      <c r="L274" s="17" t="s">
        <v>1645</v>
      </c>
      <c r="M274" s="17" t="str" cm="1">
        <f t="array" aca="1" ref="M274" ca="1">INDEX(estados_cidades_bairros!$B$2:$E$2701,RANDBETWEEN(1,COUNTA(estados_cidades_bairros!$E$2:$E$2701)),1)</f>
        <v>Rondônia</v>
      </c>
      <c r="N274" s="17" t="str">
        <f ca="1">VLOOKUP(M274,estados_cidades_bairros!$B$2:$E$2701,2,0)</f>
        <v>RO</v>
      </c>
      <c r="O274" s="17" t="str" cm="1">
        <f t="array" aca="1" ref="O274" ca="1">INDEX(estados_cidades_bairros!$C$2:$E$2701,SUM(MATCH(N274,estados_cidades_bairros!$C:$C,0)+RANDBETWEEN(1,100)),2)</f>
        <v>Ferreira</v>
      </c>
      <c r="P274" s="17" t="str" cm="1">
        <f t="array" aca="1" ref="P274" ca="1">INDEX(estados_cidades_bairros!$D$2:$E$2701,SUM(MATCH(O274,estados_cidades_bairros!$D$2:$D$2701,0)+RANDBETWEEN(1,5)),2)</f>
        <v>Conjunto Augusto Silva</v>
      </c>
      <c r="Q274" s="26" t="s">
        <v>41</v>
      </c>
      <c r="R274" s="17">
        <v>2</v>
      </c>
      <c r="S274" s="3">
        <v>273</v>
      </c>
      <c r="T274" s="3">
        <v>273</v>
      </c>
      <c r="U274" s="3">
        <v>33</v>
      </c>
      <c r="V274">
        <v>38</v>
      </c>
      <c r="W274" s="3" t="str">
        <f>VLOOKUP(V274,produtos!$A$2:$E$49,2,0)</f>
        <v>Monitor LG UltraWide 29''</v>
      </c>
      <c r="X274" s="12">
        <f>VLOOKUP(V274,produtos!$A$2:$E$49,4,0)</f>
        <v>1273</v>
      </c>
      <c r="Y274">
        <v>3</v>
      </c>
      <c r="Z274" s="12">
        <f t="shared" si="4"/>
        <v>3819</v>
      </c>
      <c r="AA274" s="4">
        <v>45723</v>
      </c>
      <c r="AB274" s="3" t="s">
        <v>64</v>
      </c>
      <c r="AC274" s="3">
        <v>273</v>
      </c>
      <c r="AD274">
        <v>1969</v>
      </c>
      <c r="AE274" s="3" t="str">
        <f>VLOOKUP(AD274,'Formas de pagamentos'!$A$2:$B$7,2,0)</f>
        <v>Cartão Crédito</v>
      </c>
      <c r="AF274" s="3" t="s">
        <v>48</v>
      </c>
      <c r="AG274" s="3" t="s">
        <v>247</v>
      </c>
      <c r="AH274" s="3"/>
      <c r="AI274" s="3"/>
      <c r="AJ274" s="3"/>
      <c r="AK274" s="5"/>
    </row>
    <row r="275" spans="1:37" x14ac:dyDescent="0.25">
      <c r="A275" s="19">
        <v>274</v>
      </c>
      <c r="B275" s="20" t="s">
        <v>1438</v>
      </c>
      <c r="C275" s="20" t="s">
        <v>1321</v>
      </c>
      <c r="D275" s="20" t="s">
        <v>1648</v>
      </c>
      <c r="E275" s="21">
        <v>3184426816</v>
      </c>
      <c r="F275" s="17" t="str" cm="1">
        <f t="array" aca="1" ref="F275" ca="1">INDEX(estados_cidades_bairros!$B$2:$E$2701,RANDBETWEEN(1,COUNTA(estados_cidades_bairros!$E$2:$E$2701)),1)</f>
        <v>Maranhão</v>
      </c>
      <c r="G275" s="17" t="str">
        <f ca="1">VLOOKUP(F275,estados_cidades_bairros!$B$2:$E$2701,2,0)</f>
        <v>MA</v>
      </c>
      <c r="H275" s="17" t="str" cm="1">
        <f t="array" aca="1" ref="H275" ca="1">INDEX(estados_cidades_bairros!$C$2:$E$2701,SUM(MATCH(G275,estados_cidades_bairros!$C:$C,0)+RANDBETWEEN(1,100)),2)</f>
        <v>Moura do Oeste</v>
      </c>
      <c r="I275" s="17" t="str" cm="1">
        <f t="array" aca="1" ref="I275" ca="1">INDEX(estados_cidades_bairros!$D$2:$E$2701,SUM(MATCH(H275,estados_cidades_bairros!$D$2:$D$2701,0)+RANDBETWEEN(1,5)),2)</f>
        <v>Jardim Sales</v>
      </c>
      <c r="J275" s="28"/>
      <c r="K275" s="20">
        <v>31</v>
      </c>
      <c r="L275" s="20" t="s">
        <v>1651</v>
      </c>
      <c r="M275" s="17" t="str" cm="1">
        <f t="array" aca="1" ref="M275" ca="1">INDEX(estados_cidades_bairros!$B$2:$E$2701,RANDBETWEEN(1,COUNTA(estados_cidades_bairros!$E$2:$E$2701)),1)</f>
        <v>Distrito Federal</v>
      </c>
      <c r="N275" s="17" t="str">
        <f ca="1">VLOOKUP(M275,estados_cidades_bairros!$B$2:$E$2701,2,0)</f>
        <v>DF</v>
      </c>
      <c r="O275" s="17" t="str" cm="1">
        <f t="array" aca="1" ref="O275" ca="1">INDEX(estados_cidades_bairros!$C$2:$E$2701,SUM(MATCH(N275,estados_cidades_bairros!$C:$C,0)+RANDBETWEEN(1,100)),2)</f>
        <v>Fogaça</v>
      </c>
      <c r="P275" s="17" t="str" cm="1">
        <f t="array" aca="1" ref="P275" ca="1">INDEX(estados_cidades_bairros!$D$2:$E$2701,SUM(MATCH(O275,estados_cidades_bairros!$D$2:$D$2701,0)+RANDBETWEEN(1,5)),2)</f>
        <v>Vale Pietro Ramos</v>
      </c>
      <c r="Q275" s="38" t="s">
        <v>78</v>
      </c>
      <c r="R275" s="20">
        <v>2</v>
      </c>
      <c r="S275" s="6">
        <v>274</v>
      </c>
      <c r="T275" s="6">
        <v>274</v>
      </c>
      <c r="U275" s="6">
        <v>31</v>
      </c>
      <c r="V275">
        <v>34</v>
      </c>
      <c r="W275" s="3" t="str">
        <f>VLOOKUP(V275,produtos!$A$2:$E$49,2,0)</f>
        <v>Cadeira Gamer ThunderX3</v>
      </c>
      <c r="X275" s="12">
        <f>VLOOKUP(V275,produtos!$A$2:$E$49,4,0)</f>
        <v>2450</v>
      </c>
      <c r="Y275">
        <v>1</v>
      </c>
      <c r="Z275" s="12">
        <f t="shared" si="4"/>
        <v>2450</v>
      </c>
      <c r="AA275" s="7">
        <v>45704</v>
      </c>
      <c r="AB275" s="6" t="s">
        <v>115</v>
      </c>
      <c r="AC275" s="6">
        <v>274</v>
      </c>
      <c r="AD275">
        <v>7072</v>
      </c>
      <c r="AE275" s="3" t="str">
        <f>VLOOKUP(AD275,'Formas de pagamentos'!$A$2:$B$7,2,0)</f>
        <v>Dinheiro</v>
      </c>
      <c r="AF275" s="6" t="s">
        <v>116</v>
      </c>
      <c r="AG275" s="6" t="s">
        <v>50</v>
      </c>
      <c r="AH275" s="6"/>
      <c r="AI275" s="6"/>
      <c r="AJ275" s="6"/>
      <c r="AK275" s="8"/>
    </row>
    <row r="276" spans="1:37" x14ac:dyDescent="0.25">
      <c r="A276" s="16">
        <v>275</v>
      </c>
      <c r="B276" s="17" t="s">
        <v>1505</v>
      </c>
      <c r="C276" s="17" t="s">
        <v>71</v>
      </c>
      <c r="D276" s="17" t="s">
        <v>1652</v>
      </c>
      <c r="E276" s="18" t="s">
        <v>1653</v>
      </c>
      <c r="F276" s="17" t="str" cm="1">
        <f t="array" aca="1" ref="F276" ca="1">INDEX(estados_cidades_bairros!$B$2:$E$2701,RANDBETWEEN(1,COUNTA(estados_cidades_bairros!$E$2:$E$2701)),1)</f>
        <v>Bahia</v>
      </c>
      <c r="G276" s="17" t="str">
        <f ca="1">VLOOKUP(F276,estados_cidades_bairros!$B$2:$E$2701,2,0)</f>
        <v>BA</v>
      </c>
      <c r="H276" s="17" t="str" cm="1">
        <f t="array" aca="1" ref="H276" ca="1">INDEX(estados_cidades_bairros!$C$2:$E$2701,SUM(MATCH(G276,estados_cidades_bairros!$C:$C,0)+RANDBETWEEN(1,100)),2)</f>
        <v>Caldeira</v>
      </c>
      <c r="I276" s="17" t="str" cm="1">
        <f t="array" aca="1" ref="I276" ca="1">INDEX(estados_cidades_bairros!$D$2:$E$2701,SUM(MATCH(H276,estados_cidades_bairros!$D$2:$D$2701,0)+RANDBETWEEN(1,5)),2)</f>
        <v>Vereda de Pinto</v>
      </c>
      <c r="J276" s="28"/>
      <c r="K276" s="17">
        <v>7</v>
      </c>
      <c r="L276" s="17" t="s">
        <v>1655</v>
      </c>
      <c r="M276" s="17" t="str" cm="1">
        <f t="array" aca="1" ref="M276" ca="1">INDEX(estados_cidades_bairros!$B$2:$E$2701,RANDBETWEEN(1,COUNTA(estados_cidades_bairros!$E$2:$E$2701)),1)</f>
        <v>Sergipe</v>
      </c>
      <c r="N276" s="17" t="str">
        <f ca="1">VLOOKUP(M276,estados_cidades_bairros!$B$2:$E$2701,2,0)</f>
        <v>SE</v>
      </c>
      <c r="O276" s="17" t="str" cm="1">
        <f t="array" aca="1" ref="O276" ca="1">INDEX(estados_cidades_bairros!$C$2:$E$2701,SUM(MATCH(N276,estados_cidades_bairros!$C:$C,0)+RANDBETWEEN(1,100)),2)</f>
        <v>Lima</v>
      </c>
      <c r="P276" s="17" t="str" cm="1">
        <f t="array" aca="1" ref="P276" ca="1">INDEX(estados_cidades_bairros!$D$2:$E$2701,SUM(MATCH(O276,estados_cidades_bairros!$D$2:$D$2701,0)+RANDBETWEEN(1,5)),2)</f>
        <v>Vale de Sales</v>
      </c>
      <c r="Q276" s="26" t="s">
        <v>41</v>
      </c>
      <c r="R276" s="17">
        <v>4</v>
      </c>
      <c r="S276" s="3">
        <v>275</v>
      </c>
      <c r="T276" s="3">
        <v>275</v>
      </c>
      <c r="U276" s="3">
        <v>7</v>
      </c>
      <c r="V276">
        <v>7</v>
      </c>
      <c r="W276" s="3" t="str">
        <f>VLOOKUP(V276,produtos!$A$2:$E$49,2,0)</f>
        <v>Tablet Samsung Galaxy Tab S8</v>
      </c>
      <c r="X276" s="12">
        <f>VLOOKUP(V276,produtos!$A$2:$E$49,4,0)</f>
        <v>2648</v>
      </c>
      <c r="Y276">
        <v>2</v>
      </c>
      <c r="Z276" s="12">
        <f t="shared" si="4"/>
        <v>5296</v>
      </c>
      <c r="AA276" s="4">
        <v>45717</v>
      </c>
      <c r="AB276" s="3" t="s">
        <v>88</v>
      </c>
      <c r="AC276" s="3">
        <v>275</v>
      </c>
      <c r="AD276">
        <v>1969</v>
      </c>
      <c r="AE276" s="3" t="str">
        <f>VLOOKUP(AD276,'Formas de pagamentos'!$A$2:$B$7,2,0)</f>
        <v>Cartão Crédito</v>
      </c>
      <c r="AF276" s="3" t="s">
        <v>89</v>
      </c>
      <c r="AG276" s="3" t="s">
        <v>50</v>
      </c>
      <c r="AH276" s="3">
        <v>2750</v>
      </c>
      <c r="AI276" s="3">
        <v>2750</v>
      </c>
      <c r="AJ276" s="3" t="s">
        <v>211</v>
      </c>
      <c r="AK276" s="5" t="s">
        <v>132</v>
      </c>
    </row>
    <row r="277" spans="1:37" x14ac:dyDescent="0.25">
      <c r="A277" s="19">
        <v>276</v>
      </c>
      <c r="B277" s="20" t="s">
        <v>1657</v>
      </c>
      <c r="C277" s="20" t="s">
        <v>45</v>
      </c>
      <c r="D277" s="20" t="s">
        <v>1658</v>
      </c>
      <c r="E277" s="21">
        <v>1146500930</v>
      </c>
      <c r="F277" s="17" t="str" cm="1">
        <f t="array" aca="1" ref="F277" ca="1">INDEX(estados_cidades_bairros!$B$2:$E$2701,RANDBETWEEN(1,COUNTA(estados_cidades_bairros!$E$2:$E$2701)),1)</f>
        <v>Pernambuco</v>
      </c>
      <c r="G277" s="17" t="str">
        <f ca="1">VLOOKUP(F277,estados_cidades_bairros!$B$2:$E$2701,2,0)</f>
        <v>PE</v>
      </c>
      <c r="H277" s="17" t="str" cm="1">
        <f t="array" aca="1" ref="H277" ca="1">INDEX(estados_cidades_bairros!$C$2:$E$2701,SUM(MATCH(G277,estados_cidades_bairros!$C:$C,0)+RANDBETWEEN(1,100)),2)</f>
        <v>Fernandes de Ramos</v>
      </c>
      <c r="I277" s="17" t="str" cm="1">
        <f t="array" aca="1" ref="I277" ca="1">INDEX(estados_cidades_bairros!$D$2:$E$2701,SUM(MATCH(H277,estados_cidades_bairros!$D$2:$D$2701,0)+RANDBETWEEN(1,5)),2)</f>
        <v>Área de Pereira</v>
      </c>
      <c r="J277" s="28"/>
      <c r="K277" s="20">
        <v>49</v>
      </c>
      <c r="L277" s="20" t="s">
        <v>1660</v>
      </c>
      <c r="M277" s="17" t="str" cm="1">
        <f t="array" aca="1" ref="M277" ca="1">INDEX(estados_cidades_bairros!$B$2:$E$2701,RANDBETWEEN(1,COUNTA(estados_cidades_bairros!$E$2:$E$2701)),1)</f>
        <v>Amapá</v>
      </c>
      <c r="N277" s="17" t="str">
        <f ca="1">VLOOKUP(M277,estados_cidades_bairros!$B$2:$E$2701,2,0)</f>
        <v>AP</v>
      </c>
      <c r="O277" s="17" t="str" cm="1">
        <f t="array" aca="1" ref="O277" ca="1">INDEX(estados_cidades_bairros!$C$2:$E$2701,SUM(MATCH(N277,estados_cidades_bairros!$C:$C,0)+RANDBETWEEN(1,100)),2)</f>
        <v>Rezende da Prata</v>
      </c>
      <c r="P277" s="17" t="str" cm="1">
        <f t="array" aca="1" ref="P277" ca="1">INDEX(estados_cidades_bairros!$D$2:$E$2701,SUM(MATCH(O277,estados_cidades_bairros!$D$2:$D$2701,0)+RANDBETWEEN(1,5)),2)</f>
        <v>Largo de Caldeira</v>
      </c>
      <c r="Q277" s="38" t="s">
        <v>47</v>
      </c>
      <c r="R277" s="20">
        <v>3</v>
      </c>
      <c r="S277" s="6">
        <v>276</v>
      </c>
      <c r="T277" s="6">
        <v>276</v>
      </c>
      <c r="U277" s="6">
        <v>49</v>
      </c>
      <c r="V277">
        <v>19</v>
      </c>
      <c r="W277" s="3" t="str">
        <f>VLOOKUP(V277,produtos!$A$2:$E$49,2,0)</f>
        <v>Fogão 5 Bocas Electrolux</v>
      </c>
      <c r="X277" s="12">
        <f>VLOOKUP(V277,produtos!$A$2:$E$49,4,0)</f>
        <v>870</v>
      </c>
      <c r="Y277">
        <v>1</v>
      </c>
      <c r="Z277" s="12">
        <f t="shared" si="4"/>
        <v>870</v>
      </c>
      <c r="AA277" s="7">
        <v>45658</v>
      </c>
      <c r="AB277" s="6" t="s">
        <v>88</v>
      </c>
      <c r="AC277" s="6">
        <v>276</v>
      </c>
      <c r="AD277">
        <v>6056</v>
      </c>
      <c r="AE277" s="3" t="str">
        <f>VLOOKUP(AD277,'Formas de pagamentos'!$A$2:$B$7,2,0)</f>
        <v>Cheque</v>
      </c>
      <c r="AF277" s="6" t="s">
        <v>48</v>
      </c>
      <c r="AG277" s="6" t="s">
        <v>50</v>
      </c>
      <c r="AH277" s="6"/>
      <c r="AI277" s="6"/>
      <c r="AJ277" s="6"/>
      <c r="AK277" s="8"/>
    </row>
    <row r="278" spans="1:37" x14ac:dyDescent="0.25">
      <c r="A278" s="16">
        <v>277</v>
      </c>
      <c r="B278" s="17" t="s">
        <v>1662</v>
      </c>
      <c r="C278" s="17" t="s">
        <v>436</v>
      </c>
      <c r="D278" s="17" t="s">
        <v>1663</v>
      </c>
      <c r="E278" s="18" t="s">
        <v>1664</v>
      </c>
      <c r="F278" s="17" t="str" cm="1">
        <f t="array" aca="1" ref="F278" ca="1">INDEX(estados_cidades_bairros!$B$2:$E$2701,RANDBETWEEN(1,COUNTA(estados_cidades_bairros!$E$2:$E$2701)),1)</f>
        <v>Piauí</v>
      </c>
      <c r="G278" s="17" t="str">
        <f ca="1">VLOOKUP(F278,estados_cidades_bairros!$B$2:$E$2701,2,0)</f>
        <v>PI</v>
      </c>
      <c r="H278" s="17" t="str" cm="1">
        <f t="array" aca="1" ref="H278" ca="1">INDEX(estados_cidades_bairros!$C$2:$E$2701,SUM(MATCH(G278,estados_cidades_bairros!$C:$C,0)+RANDBETWEEN(1,100)),2)</f>
        <v>da Mata</v>
      </c>
      <c r="I278" s="17" t="str" cm="1">
        <f t="array" aca="1" ref="I278" ca="1">INDEX(estados_cidades_bairros!$D$2:$E$2701,SUM(MATCH(H278,estados_cidades_bairros!$D$2:$D$2701,0)+RANDBETWEEN(1,5)),2)</f>
        <v>Condomínio de Pinto</v>
      </c>
      <c r="J278" s="28"/>
      <c r="K278" s="17">
        <v>47</v>
      </c>
      <c r="L278" s="17" t="s">
        <v>1665</v>
      </c>
      <c r="M278" s="17" t="str" cm="1">
        <f t="array" aca="1" ref="M278" ca="1">INDEX(estados_cidades_bairros!$B$2:$E$2701,RANDBETWEEN(1,COUNTA(estados_cidades_bairros!$E$2:$E$2701)),1)</f>
        <v>Santa Catarina</v>
      </c>
      <c r="N278" s="17" t="str">
        <f ca="1">VLOOKUP(M278,estados_cidades_bairros!$B$2:$E$2701,2,0)</f>
        <v>SC</v>
      </c>
      <c r="O278" s="17" t="str" cm="1">
        <f t="array" aca="1" ref="O278" ca="1">INDEX(estados_cidades_bairros!$C$2:$E$2701,SUM(MATCH(N278,estados_cidades_bairros!$C:$C,0)+RANDBETWEEN(1,100)),2)</f>
        <v>das Neves</v>
      </c>
      <c r="P278" s="17" t="str" cm="1">
        <f t="array" aca="1" ref="P278" ca="1">INDEX(estados_cidades_bairros!$D$2:$E$2701,SUM(MATCH(O278,estados_cidades_bairros!$D$2:$D$2701,0)+RANDBETWEEN(1,5)),2)</f>
        <v>Lagoa de Costa</v>
      </c>
      <c r="Q278" s="26" t="s">
        <v>41</v>
      </c>
      <c r="R278" s="17">
        <v>4</v>
      </c>
      <c r="S278" s="3">
        <v>277</v>
      </c>
      <c r="T278" s="3">
        <v>277</v>
      </c>
      <c r="U278" s="3">
        <v>47</v>
      </c>
      <c r="V278">
        <v>25</v>
      </c>
      <c r="W278" s="3" t="str">
        <f>VLOOKUP(V278,produtos!$A$2:$E$49,2,0)</f>
        <v>Aspirador Robô Xiaomi Mi Robot</v>
      </c>
      <c r="X278" s="12">
        <f>VLOOKUP(V278,produtos!$A$2:$E$49,4,0)</f>
        <v>3449</v>
      </c>
      <c r="Y278">
        <v>4</v>
      </c>
      <c r="Z278" s="12">
        <f t="shared" si="4"/>
        <v>13796</v>
      </c>
      <c r="AA278" s="4">
        <v>45693</v>
      </c>
      <c r="AB278" s="3" t="s">
        <v>88</v>
      </c>
      <c r="AC278" s="3">
        <v>277</v>
      </c>
      <c r="AD278">
        <v>5950</v>
      </c>
      <c r="AE278" s="3" t="str">
        <f>VLOOKUP(AD278,'Formas de pagamentos'!$A$2:$B$7,2,0)</f>
        <v>Cartão Débito</v>
      </c>
      <c r="AF278" s="3" t="s">
        <v>116</v>
      </c>
      <c r="AG278" s="3" t="s">
        <v>50</v>
      </c>
      <c r="AH278" s="3"/>
      <c r="AI278" s="3"/>
      <c r="AJ278" s="3"/>
      <c r="AK278" s="5"/>
    </row>
    <row r="279" spans="1:37" x14ac:dyDescent="0.25">
      <c r="A279" s="19">
        <v>278</v>
      </c>
      <c r="B279" s="20" t="s">
        <v>922</v>
      </c>
      <c r="C279" s="20" t="s">
        <v>598</v>
      </c>
      <c r="D279" s="20" t="s">
        <v>1666</v>
      </c>
      <c r="E279" s="21" t="s">
        <v>1667</v>
      </c>
      <c r="F279" s="17" t="str" cm="1">
        <f t="array" aca="1" ref="F279" ca="1">INDEX(estados_cidades_bairros!$B$2:$E$2701,RANDBETWEEN(1,COUNTA(estados_cidades_bairros!$E$2:$E$2701)),1)</f>
        <v>Rio de Janeiro</v>
      </c>
      <c r="G279" s="17" t="str">
        <f ca="1">VLOOKUP(F279,estados_cidades_bairros!$B$2:$E$2701,2,0)</f>
        <v>RJ</v>
      </c>
      <c r="H279" s="17" t="str" cm="1">
        <f t="array" aca="1" ref="H279" ca="1">INDEX(estados_cidades_bairros!$C$2:$E$2701,SUM(MATCH(G279,estados_cidades_bairros!$C:$C,0)+RANDBETWEEN(1,100)),2)</f>
        <v>Moura</v>
      </c>
      <c r="I279" s="17" t="str" cm="1">
        <f t="array" aca="1" ref="I279" ca="1">INDEX(estados_cidades_bairros!$D$2:$E$2701,SUM(MATCH(H279,estados_cidades_bairros!$D$2:$D$2701,0)+RANDBETWEEN(1,5)),2)</f>
        <v>Campo Porto</v>
      </c>
      <c r="J279" s="28"/>
      <c r="K279" s="20">
        <v>48</v>
      </c>
      <c r="L279" s="20" t="s">
        <v>1669</v>
      </c>
      <c r="M279" s="17" t="str" cm="1">
        <f t="array" aca="1" ref="M279" ca="1">INDEX(estados_cidades_bairros!$B$2:$E$2701,RANDBETWEEN(1,COUNTA(estados_cidades_bairros!$E$2:$E$2701)),1)</f>
        <v>Minas Gerais</v>
      </c>
      <c r="N279" s="17" t="str">
        <f ca="1">VLOOKUP(M279,estados_cidades_bairros!$B$2:$E$2701,2,0)</f>
        <v>MG</v>
      </c>
      <c r="O279" s="17" t="str" cm="1">
        <f t="array" aca="1" ref="O279" ca="1">INDEX(estados_cidades_bairros!$C$2:$E$2701,SUM(MATCH(N279,estados_cidades_bairros!$C:$C,0)+RANDBETWEEN(1,100)),2)</f>
        <v>Mendes das Pedras</v>
      </c>
      <c r="P279" s="17" t="str" cm="1">
        <f t="array" aca="1" ref="P279" ca="1">INDEX(estados_cidades_bairros!$D$2:$E$2701,SUM(MATCH(O279,estados_cidades_bairros!$D$2:$D$2701,0)+RANDBETWEEN(1,5)),2)</f>
        <v>Campo de Nogueira</v>
      </c>
      <c r="Q279" s="38" t="s">
        <v>41</v>
      </c>
      <c r="R279" s="20">
        <v>3</v>
      </c>
      <c r="S279" s="6">
        <v>278</v>
      </c>
      <c r="T279" s="6">
        <v>278</v>
      </c>
      <c r="U279" s="6">
        <v>48</v>
      </c>
      <c r="V279">
        <v>20</v>
      </c>
      <c r="W279" s="3" t="str">
        <f>VLOOKUP(V279,produtos!$A$2:$E$49,2,0)</f>
        <v>Micro-ondas Philco 30L</v>
      </c>
      <c r="X279" s="12">
        <f>VLOOKUP(V279,produtos!$A$2:$E$49,4,0)</f>
        <v>2747</v>
      </c>
      <c r="Y279">
        <v>3</v>
      </c>
      <c r="Z279" s="12">
        <f t="shared" si="4"/>
        <v>8241</v>
      </c>
      <c r="AA279" s="7">
        <v>45725</v>
      </c>
      <c r="AB279" s="6" t="s">
        <v>64</v>
      </c>
      <c r="AC279" s="6">
        <v>278</v>
      </c>
      <c r="AD279">
        <v>6056</v>
      </c>
      <c r="AE279" s="3" t="str">
        <f>VLOOKUP(AD279,'Formas de pagamentos'!$A$2:$B$7,2,0)</f>
        <v>Cheque</v>
      </c>
      <c r="AF279" s="6" t="s">
        <v>89</v>
      </c>
      <c r="AG279" s="6" t="s">
        <v>50</v>
      </c>
      <c r="AH279" s="6"/>
      <c r="AI279" s="6"/>
      <c r="AJ279" s="6"/>
      <c r="AK279" s="8"/>
    </row>
    <row r="280" spans="1:37" x14ac:dyDescent="0.25">
      <c r="A280" s="16">
        <v>279</v>
      </c>
      <c r="B280" s="17" t="s">
        <v>786</v>
      </c>
      <c r="C280" s="17" t="s">
        <v>312</v>
      </c>
      <c r="D280" s="17" t="s">
        <v>1670</v>
      </c>
      <c r="E280" s="18">
        <v>5158759356</v>
      </c>
      <c r="F280" s="17" t="str" cm="1">
        <f t="array" aca="1" ref="F280" ca="1">INDEX(estados_cidades_bairros!$B$2:$E$2701,RANDBETWEEN(1,COUNTA(estados_cidades_bairros!$E$2:$E$2701)),1)</f>
        <v>Pará</v>
      </c>
      <c r="G280" s="17" t="str">
        <f ca="1">VLOOKUP(F280,estados_cidades_bairros!$B$2:$E$2701,2,0)</f>
        <v>PA</v>
      </c>
      <c r="H280" s="17" t="str" cm="1">
        <f t="array" aca="1" ref="H280" ca="1">INDEX(estados_cidades_bairros!$C$2:$E$2701,SUM(MATCH(G280,estados_cidades_bairros!$C:$C,0)+RANDBETWEEN(1,100)),2)</f>
        <v>Souza</v>
      </c>
      <c r="I280" s="17" t="str" cm="1">
        <f t="array" aca="1" ref="I280" ca="1">INDEX(estados_cidades_bairros!$D$2:$E$2701,SUM(MATCH(H280,estados_cidades_bairros!$D$2:$D$2701,0)+RANDBETWEEN(1,5)),2)</f>
        <v>Condomínio de Aragão</v>
      </c>
      <c r="J280" s="28"/>
      <c r="K280" s="17">
        <v>50</v>
      </c>
      <c r="L280" s="17" t="s">
        <v>1672</v>
      </c>
      <c r="M280" s="17" t="str" cm="1">
        <f t="array" aca="1" ref="M280" ca="1">INDEX(estados_cidades_bairros!$B$2:$E$2701,RANDBETWEEN(1,COUNTA(estados_cidades_bairros!$E$2:$E$2701)),1)</f>
        <v>Bahia</v>
      </c>
      <c r="N280" s="17" t="str">
        <f ca="1">VLOOKUP(M280,estados_cidades_bairros!$B$2:$E$2701,2,0)</f>
        <v>BA</v>
      </c>
      <c r="O280" s="17" t="str" cm="1">
        <f t="array" aca="1" ref="O280" ca="1">INDEX(estados_cidades_bairros!$C$2:$E$2701,SUM(MATCH(N280,estados_cidades_bairros!$C:$C,0)+RANDBETWEEN(1,100)),2)</f>
        <v>das Neves da Prata</v>
      </c>
      <c r="P280" s="17" t="str" cm="1">
        <f t="array" aca="1" ref="P280" ca="1">INDEX(estados_cidades_bairros!$D$2:$E$2701,SUM(MATCH(O280,estados_cidades_bairros!$D$2:$D$2701,0)+RANDBETWEEN(1,5)),2)</f>
        <v>Distrito Joaquim Nunes</v>
      </c>
      <c r="Q280" s="26" t="s">
        <v>41</v>
      </c>
      <c r="R280" s="17">
        <v>2</v>
      </c>
      <c r="S280" s="3">
        <v>279</v>
      </c>
      <c r="T280" s="3">
        <v>279</v>
      </c>
      <c r="U280" s="3">
        <v>50</v>
      </c>
      <c r="V280">
        <v>4</v>
      </c>
      <c r="W280" s="3" t="str">
        <f>VLOOKUP(V280,produtos!$A$2:$E$49,2,0)</f>
        <v>Caixa de Som JBL Charge 5</v>
      </c>
      <c r="X280" s="12">
        <f>VLOOKUP(V280,produtos!$A$2:$E$49,4,0)</f>
        <v>770</v>
      </c>
      <c r="Y280">
        <v>4</v>
      </c>
      <c r="Z280" s="12">
        <f t="shared" si="4"/>
        <v>3080</v>
      </c>
      <c r="AA280" s="4">
        <v>45666</v>
      </c>
      <c r="AB280" s="3" t="s">
        <v>64</v>
      </c>
      <c r="AC280" s="3">
        <v>279</v>
      </c>
      <c r="AD280">
        <v>7072</v>
      </c>
      <c r="AE280" s="3" t="str">
        <f>VLOOKUP(AD280,'Formas de pagamentos'!$A$2:$B$7,2,0)</f>
        <v>Dinheiro</v>
      </c>
      <c r="AF280" s="3" t="s">
        <v>48</v>
      </c>
      <c r="AG280" s="3" t="s">
        <v>50</v>
      </c>
      <c r="AH280" s="3"/>
      <c r="AI280" s="3"/>
      <c r="AJ280" s="3"/>
      <c r="AK280" s="5"/>
    </row>
    <row r="281" spans="1:37" x14ac:dyDescent="0.25">
      <c r="A281" s="19">
        <v>280</v>
      </c>
      <c r="B281" s="20" t="s">
        <v>1546</v>
      </c>
      <c r="C281" s="20" t="s">
        <v>203</v>
      </c>
      <c r="D281" s="20" t="s">
        <v>1674</v>
      </c>
      <c r="E281" s="21">
        <v>6154714970</v>
      </c>
      <c r="F281" s="17" t="str" cm="1">
        <f t="array" aca="1" ref="F281" ca="1">INDEX(estados_cidades_bairros!$B$2:$E$2701,RANDBETWEEN(1,COUNTA(estados_cidades_bairros!$E$2:$E$2701)),1)</f>
        <v>Paraná</v>
      </c>
      <c r="G281" s="17" t="str">
        <f ca="1">VLOOKUP(F281,estados_cidades_bairros!$B$2:$E$2701,2,0)</f>
        <v>PR</v>
      </c>
      <c r="H281" s="17" t="str" cm="1">
        <f t="array" aca="1" ref="H281" ca="1">INDEX(estados_cidades_bairros!$C$2:$E$2701,SUM(MATCH(G281,estados_cidades_bairros!$C:$C,0)+RANDBETWEEN(1,100)),2)</f>
        <v>Santos do Campo</v>
      </c>
      <c r="I281" s="17" t="str" cm="1">
        <f t="array" aca="1" ref="I281" ca="1">INDEX(estados_cidades_bairros!$D$2:$E$2701,SUM(MATCH(H281,estados_cidades_bairros!$D$2:$D$2701,0)+RANDBETWEEN(1,5)),2)</f>
        <v>Condomínio Diogo Cavalcanti</v>
      </c>
      <c r="J281" s="28"/>
      <c r="K281" s="20">
        <v>10</v>
      </c>
      <c r="L281" s="20" t="s">
        <v>1677</v>
      </c>
      <c r="M281" s="17" t="str" cm="1">
        <f t="array" aca="1" ref="M281" ca="1">INDEX(estados_cidades_bairros!$B$2:$E$2701,RANDBETWEEN(1,COUNTA(estados_cidades_bairros!$E$2:$E$2701)),1)</f>
        <v>Pernambuco</v>
      </c>
      <c r="N281" s="17" t="str">
        <f ca="1">VLOOKUP(M281,estados_cidades_bairros!$B$2:$E$2701,2,0)</f>
        <v>PE</v>
      </c>
      <c r="O281" s="17" t="str" cm="1">
        <f t="array" aca="1" ref="O281" ca="1">INDEX(estados_cidades_bairros!$C$2:$E$2701,SUM(MATCH(N281,estados_cidades_bairros!$C:$C,0)+RANDBETWEEN(1,100)),2)</f>
        <v>da Cruz Grande</v>
      </c>
      <c r="P281" s="17" t="str" cm="1">
        <f t="array" aca="1" ref="P281" ca="1">INDEX(estados_cidades_bairros!$D$2:$E$2701,SUM(MATCH(O281,estados_cidades_bairros!$D$2:$D$2701,0)+RANDBETWEEN(1,5)),2)</f>
        <v>Rodovia de Viana</v>
      </c>
      <c r="Q281" s="38" t="s">
        <v>47</v>
      </c>
      <c r="R281" s="20">
        <v>3</v>
      </c>
      <c r="S281" s="6">
        <v>280</v>
      </c>
      <c r="T281" s="6">
        <v>280</v>
      </c>
      <c r="U281" s="6">
        <v>10</v>
      </c>
      <c r="V281">
        <v>6</v>
      </c>
      <c r="W281" s="3" t="str">
        <f>VLOOKUP(V281,produtos!$A$2:$E$49,2,0)</f>
        <v>Smartwatch Samsung Galaxy Watch 5</v>
      </c>
      <c r="X281" s="12">
        <f>VLOOKUP(V281,produtos!$A$2:$E$49,4,0)</f>
        <v>1612</v>
      </c>
      <c r="Y281">
        <v>4</v>
      </c>
      <c r="Z281" s="12">
        <f t="shared" si="4"/>
        <v>6448</v>
      </c>
      <c r="AA281" s="7">
        <v>45680</v>
      </c>
      <c r="AB281" s="6" t="s">
        <v>115</v>
      </c>
      <c r="AC281" s="6">
        <v>280</v>
      </c>
      <c r="AD281">
        <v>1969</v>
      </c>
      <c r="AE281" s="3" t="str">
        <f>VLOOKUP(AD281,'Formas de pagamentos'!$A$2:$B$7,2,0)</f>
        <v>Cartão Crédito</v>
      </c>
      <c r="AF281" s="6" t="s">
        <v>116</v>
      </c>
      <c r="AG281" s="6" t="s">
        <v>50</v>
      </c>
      <c r="AH281" s="6">
        <v>2800</v>
      </c>
      <c r="AI281" s="6">
        <v>2800</v>
      </c>
      <c r="AJ281" s="6" t="s">
        <v>117</v>
      </c>
      <c r="AK281" s="8" t="s">
        <v>132</v>
      </c>
    </row>
    <row r="282" spans="1:37" x14ac:dyDescent="0.25">
      <c r="A282" s="16">
        <v>281</v>
      </c>
      <c r="B282" s="17" t="s">
        <v>822</v>
      </c>
      <c r="C282" s="17" t="s">
        <v>56</v>
      </c>
      <c r="D282" s="17" t="s">
        <v>1680</v>
      </c>
      <c r="E282" s="18">
        <v>7177835352</v>
      </c>
      <c r="F282" s="17" t="str" cm="1">
        <f t="array" aca="1" ref="F282" ca="1">INDEX(estados_cidades_bairros!$B$2:$E$2701,RANDBETWEEN(1,COUNTA(estados_cidades_bairros!$E$2:$E$2701)),1)</f>
        <v>Paraná</v>
      </c>
      <c r="G282" s="17" t="str">
        <f ca="1">VLOOKUP(F282,estados_cidades_bairros!$B$2:$E$2701,2,0)</f>
        <v>PR</v>
      </c>
      <c r="H282" s="17" t="str" cm="1">
        <f t="array" aca="1" ref="H282" ca="1">INDEX(estados_cidades_bairros!$C$2:$E$2701,SUM(MATCH(G282,estados_cidades_bairros!$C:$C,0)+RANDBETWEEN(1,100)),2)</f>
        <v>da Paz</v>
      </c>
      <c r="I282" s="17" t="str" cm="1">
        <f t="array" aca="1" ref="I282" ca="1">INDEX(estados_cidades_bairros!$D$2:$E$2701,SUM(MATCH(H282,estados_cidades_bairros!$D$2:$D$2701,0)+RANDBETWEEN(1,5)),2)</f>
        <v>Residencial Manuela Mendes</v>
      </c>
      <c r="J282" s="28"/>
      <c r="K282" s="17">
        <v>11</v>
      </c>
      <c r="L282" s="17" t="s">
        <v>1681</v>
      </c>
      <c r="M282" s="17" t="str" cm="1">
        <f t="array" aca="1" ref="M282" ca="1">INDEX(estados_cidades_bairros!$B$2:$E$2701,RANDBETWEEN(1,COUNTA(estados_cidades_bairros!$E$2:$E$2701)),1)</f>
        <v>Mato Grosso do Sul</v>
      </c>
      <c r="N282" s="17" t="str">
        <f ca="1">VLOOKUP(M282,estados_cidades_bairros!$B$2:$E$2701,2,0)</f>
        <v>MS</v>
      </c>
      <c r="O282" s="17" t="str" cm="1">
        <f t="array" aca="1" ref="O282" ca="1">INDEX(estados_cidades_bairros!$C$2:$E$2701,SUM(MATCH(N282,estados_cidades_bairros!$C:$C,0)+RANDBETWEEN(1,100)),2)</f>
        <v>Gonçalves</v>
      </c>
      <c r="P282" s="17" t="str" cm="1">
        <f t="array" aca="1" ref="P282" ca="1">INDEX(estados_cidades_bairros!$D$2:$E$2701,SUM(MATCH(O282,estados_cidades_bairros!$D$2:$D$2701,0)+RANDBETWEEN(1,5)),2)</f>
        <v>Fazenda de da Conceição</v>
      </c>
      <c r="Q282" s="26" t="s">
        <v>78</v>
      </c>
      <c r="R282" s="17">
        <v>1</v>
      </c>
      <c r="S282" s="3">
        <v>281</v>
      </c>
      <c r="T282" s="3">
        <v>281</v>
      </c>
      <c r="U282" s="3">
        <v>11</v>
      </c>
      <c r="V282">
        <v>32</v>
      </c>
      <c r="W282" s="3" t="str">
        <f>VLOOKUP(V282,produtos!$A$2:$E$49,2,0)</f>
        <v>Rack para TV 60 Polegadas</v>
      </c>
      <c r="X282" s="12">
        <f>VLOOKUP(V282,produtos!$A$2:$E$49,4,0)</f>
        <v>439</v>
      </c>
      <c r="Y282">
        <v>4</v>
      </c>
      <c r="Z282" s="12">
        <f t="shared" si="4"/>
        <v>1756</v>
      </c>
      <c r="AA282" s="4">
        <v>45703</v>
      </c>
      <c r="AB282" s="3" t="s">
        <v>115</v>
      </c>
      <c r="AC282" s="3">
        <v>281</v>
      </c>
      <c r="AD282">
        <v>2471</v>
      </c>
      <c r="AE282" s="3" t="str">
        <f>VLOOKUP(AD282,'Formas de pagamentos'!$A$2:$B$7,2,0)</f>
        <v>Boleto</v>
      </c>
      <c r="AF282" s="3" t="s">
        <v>116</v>
      </c>
      <c r="AG282" s="3" t="s">
        <v>50</v>
      </c>
      <c r="AH282" s="3"/>
      <c r="AI282" s="3"/>
      <c r="AJ282" s="3"/>
      <c r="AK282" s="5"/>
    </row>
    <row r="283" spans="1:37" x14ac:dyDescent="0.25">
      <c r="A283" s="19">
        <v>282</v>
      </c>
      <c r="B283" s="20" t="s">
        <v>928</v>
      </c>
      <c r="C283" s="20" t="s">
        <v>1321</v>
      </c>
      <c r="D283" s="20" t="s">
        <v>1682</v>
      </c>
      <c r="E283" s="21">
        <v>8475940192</v>
      </c>
      <c r="F283" s="17" t="str" cm="1">
        <f t="array" aca="1" ref="F283" ca="1">INDEX(estados_cidades_bairros!$B$2:$E$2701,RANDBETWEEN(1,COUNTA(estados_cidades_bairros!$E$2:$E$2701)),1)</f>
        <v>Tocantins</v>
      </c>
      <c r="G283" s="17" t="str">
        <f ca="1">VLOOKUP(F283,estados_cidades_bairros!$B$2:$E$2701,2,0)</f>
        <v>TO</v>
      </c>
      <c r="H283" s="17" t="str" cm="1">
        <f t="array" aca="1" ref="H283" ca="1">INDEX(estados_cidades_bairros!$C$2:$E$2701,SUM(MATCH(G283,estados_cidades_bairros!$C:$C,0)+RANDBETWEEN(1,100)),2)</f>
        <v>Melo de Barbosa</v>
      </c>
      <c r="I283" s="17" t="str" cm="1">
        <f t="array" aca="1" ref="I283" ca="1">INDEX(estados_cidades_bairros!$D$2:$E$2701,SUM(MATCH(H283,estados_cidades_bairros!$D$2:$D$2701,0)+RANDBETWEEN(1,5)),2)</f>
        <v>Setor de Aragão</v>
      </c>
      <c r="J283" s="28"/>
      <c r="K283" s="20">
        <v>16</v>
      </c>
      <c r="L283" s="20" t="s">
        <v>1683</v>
      </c>
      <c r="M283" s="17" t="str" cm="1">
        <f t="array" aca="1" ref="M283" ca="1">INDEX(estados_cidades_bairros!$B$2:$E$2701,RANDBETWEEN(1,COUNTA(estados_cidades_bairros!$E$2:$E$2701)),1)</f>
        <v>Amazonas</v>
      </c>
      <c r="N283" s="17" t="str">
        <f ca="1">VLOOKUP(M283,estados_cidades_bairros!$B$2:$E$2701,2,0)</f>
        <v>AM</v>
      </c>
      <c r="O283" s="17" t="str" cm="1">
        <f t="array" aca="1" ref="O283" ca="1">INDEX(estados_cidades_bairros!$C$2:$E$2701,SUM(MATCH(N283,estados_cidades_bairros!$C:$C,0)+RANDBETWEEN(1,100)),2)</f>
        <v>Ferreira de Dias</v>
      </c>
      <c r="P283" s="17" t="str" cm="1">
        <f t="array" aca="1" ref="P283" ca="1">INDEX(estados_cidades_bairros!$D$2:$E$2701,SUM(MATCH(O283,estados_cidades_bairros!$D$2:$D$2701,0)+RANDBETWEEN(1,5)),2)</f>
        <v>Conjunto de Souza</v>
      </c>
      <c r="Q283" s="38" t="s">
        <v>41</v>
      </c>
      <c r="R283" s="20">
        <v>1</v>
      </c>
      <c r="S283" s="6">
        <v>282</v>
      </c>
      <c r="T283" s="6">
        <v>282</v>
      </c>
      <c r="U283" s="6">
        <v>16</v>
      </c>
      <c r="V283">
        <v>11</v>
      </c>
      <c r="W283" s="3" t="str">
        <f>VLOOKUP(V283,produtos!$A$2:$E$49,2,0)</f>
        <v>Câmera GoPro Hero 11</v>
      </c>
      <c r="X283" s="12">
        <f>VLOOKUP(V283,produtos!$A$2:$E$49,4,0)</f>
        <v>1722</v>
      </c>
      <c r="Y283">
        <v>4</v>
      </c>
      <c r="Z283" s="12">
        <f t="shared" si="4"/>
        <v>6888</v>
      </c>
      <c r="AA283" s="7">
        <v>45705</v>
      </c>
      <c r="AB283" s="6" t="s">
        <v>88</v>
      </c>
      <c r="AC283" s="6">
        <v>282</v>
      </c>
      <c r="AD283">
        <v>1969</v>
      </c>
      <c r="AE283" s="3" t="str">
        <f>VLOOKUP(AD283,'Formas de pagamentos'!$A$2:$B$7,2,0)</f>
        <v>Cartão Crédito</v>
      </c>
      <c r="AF283" s="6" t="s">
        <v>48</v>
      </c>
      <c r="AG283" s="6" t="s">
        <v>50</v>
      </c>
      <c r="AH283" s="6"/>
      <c r="AI283" s="6"/>
      <c r="AJ283" s="6"/>
      <c r="AK283" s="8"/>
    </row>
    <row r="284" spans="1:37" x14ac:dyDescent="0.25">
      <c r="A284" s="16">
        <v>283</v>
      </c>
      <c r="B284" s="17" t="s">
        <v>503</v>
      </c>
      <c r="C284" s="17" t="s">
        <v>168</v>
      </c>
      <c r="D284" s="17" t="s">
        <v>1685</v>
      </c>
      <c r="E284" s="18">
        <v>8163765858</v>
      </c>
      <c r="F284" s="17" t="str" cm="1">
        <f t="array" aca="1" ref="F284" ca="1">INDEX(estados_cidades_bairros!$B$2:$E$2701,RANDBETWEEN(1,COUNTA(estados_cidades_bairros!$E$2:$E$2701)),1)</f>
        <v>Pernambuco</v>
      </c>
      <c r="G284" s="17" t="str">
        <f ca="1">VLOOKUP(F284,estados_cidades_bairros!$B$2:$E$2701,2,0)</f>
        <v>PE</v>
      </c>
      <c r="H284" s="17" t="str" cm="1">
        <f t="array" aca="1" ref="H284" ca="1">INDEX(estados_cidades_bairros!$C$2:$E$2701,SUM(MATCH(G284,estados_cidades_bairros!$C:$C,0)+RANDBETWEEN(1,100)),2)</f>
        <v>Fernandes de Ramos</v>
      </c>
      <c r="I284" s="17" t="str" cm="1">
        <f t="array" aca="1" ref="I284" ca="1">INDEX(estados_cidades_bairros!$D$2:$E$2701,SUM(MATCH(H284,estados_cidades_bairros!$D$2:$D$2701,0)+RANDBETWEEN(1,5)),2)</f>
        <v>Vale João da Rosa</v>
      </c>
      <c r="J284" s="28"/>
      <c r="K284" s="17">
        <v>34</v>
      </c>
      <c r="L284" s="17" t="s">
        <v>1686</v>
      </c>
      <c r="M284" s="17" t="str" cm="1">
        <f t="array" aca="1" ref="M284" ca="1">INDEX(estados_cidades_bairros!$B$2:$E$2701,RANDBETWEEN(1,COUNTA(estados_cidades_bairros!$E$2:$E$2701)),1)</f>
        <v>Tocantins</v>
      </c>
      <c r="N284" s="17" t="str">
        <f ca="1">VLOOKUP(M284,estados_cidades_bairros!$B$2:$E$2701,2,0)</f>
        <v>TO</v>
      </c>
      <c r="O284" s="17" t="str" cm="1">
        <f t="array" aca="1" ref="O284" ca="1">INDEX(estados_cidades_bairros!$C$2:$E$2701,SUM(MATCH(N284,estados_cidades_bairros!$C:$C,0)+RANDBETWEEN(1,100)),2)</f>
        <v>da Rosa</v>
      </c>
      <c r="P284" s="17" t="str" cm="1">
        <f t="array" aca="1" ref="P284" ca="1">INDEX(estados_cidades_bairros!$D$2:$E$2701,SUM(MATCH(O284,estados_cidades_bairros!$D$2:$D$2701,0)+RANDBETWEEN(1,5)),2)</f>
        <v>Chácara Moreira</v>
      </c>
      <c r="Q284" s="26" t="s">
        <v>78</v>
      </c>
      <c r="R284" s="17">
        <v>4</v>
      </c>
      <c r="S284" s="3">
        <v>283</v>
      </c>
      <c r="T284" s="3">
        <v>283</v>
      </c>
      <c r="U284" s="3">
        <v>34</v>
      </c>
      <c r="V284">
        <v>20</v>
      </c>
      <c r="W284" s="3" t="str">
        <f>VLOOKUP(V284,produtos!$A$2:$E$49,2,0)</f>
        <v>Micro-ondas Philco 30L</v>
      </c>
      <c r="X284" s="12">
        <f>VLOOKUP(V284,produtos!$A$2:$E$49,4,0)</f>
        <v>2747</v>
      </c>
      <c r="Y284">
        <v>5</v>
      </c>
      <c r="Z284" s="12">
        <f t="shared" si="4"/>
        <v>13735</v>
      </c>
      <c r="AA284" s="4">
        <v>45705</v>
      </c>
      <c r="AB284" s="3" t="s">
        <v>88</v>
      </c>
      <c r="AC284" s="3">
        <v>283</v>
      </c>
      <c r="AD284">
        <v>2951</v>
      </c>
      <c r="AE284" s="3" t="str">
        <f>VLOOKUP(AD284,'Formas de pagamentos'!$A$2:$B$7,2,0)</f>
        <v>Pix</v>
      </c>
      <c r="AF284" s="3" t="s">
        <v>116</v>
      </c>
      <c r="AG284" s="3" t="s">
        <v>50</v>
      </c>
      <c r="AH284" s="3"/>
      <c r="AI284" s="3"/>
      <c r="AJ284" s="3"/>
      <c r="AK284" s="5"/>
    </row>
    <row r="285" spans="1:37" x14ac:dyDescent="0.25">
      <c r="A285" s="19">
        <v>284</v>
      </c>
      <c r="B285" s="20" t="s">
        <v>989</v>
      </c>
      <c r="C285" s="20" t="s">
        <v>1091</v>
      </c>
      <c r="D285" s="20" t="s">
        <v>1688</v>
      </c>
      <c r="E285" s="21" t="s">
        <v>1689</v>
      </c>
      <c r="F285" s="17" t="str" cm="1">
        <f t="array" aca="1" ref="F285" ca="1">INDEX(estados_cidades_bairros!$B$2:$E$2701,RANDBETWEEN(1,COUNTA(estados_cidades_bairros!$E$2:$E$2701)),1)</f>
        <v>Acre</v>
      </c>
      <c r="G285" s="17" t="str">
        <f ca="1">VLOOKUP(F285,estados_cidades_bairros!$B$2:$E$2701,2,0)</f>
        <v>AC</v>
      </c>
      <c r="H285" s="17" t="str" cm="1">
        <f t="array" aca="1" ref="H285" ca="1">INDEX(estados_cidades_bairros!$C$2:$E$2701,SUM(MATCH(G285,estados_cidades_bairros!$C:$C,0)+RANDBETWEEN(1,100)),2)</f>
        <v>das Neves de Porto</v>
      </c>
      <c r="I285" s="17" t="str" cm="1">
        <f t="array" aca="1" ref="I285" ca="1">INDEX(estados_cidades_bairros!$D$2:$E$2701,SUM(MATCH(H285,estados_cidades_bairros!$D$2:$D$2701,0)+RANDBETWEEN(1,5)),2)</f>
        <v>Fazenda Ana Luiza Azevedo</v>
      </c>
      <c r="J285" s="28"/>
      <c r="K285" s="20">
        <v>27</v>
      </c>
      <c r="L285" s="20" t="s">
        <v>1691</v>
      </c>
      <c r="M285" s="17" t="str" cm="1">
        <f t="array" aca="1" ref="M285" ca="1">INDEX(estados_cidades_bairros!$B$2:$E$2701,RANDBETWEEN(1,COUNTA(estados_cidades_bairros!$E$2:$E$2701)),1)</f>
        <v>Maranhão</v>
      </c>
      <c r="N285" s="17" t="str">
        <f ca="1">VLOOKUP(M285,estados_cidades_bairros!$B$2:$E$2701,2,0)</f>
        <v>MA</v>
      </c>
      <c r="O285" s="17" t="str" cm="1">
        <f t="array" aca="1" ref="O285" ca="1">INDEX(estados_cidades_bairros!$C$2:$E$2701,SUM(MATCH(N285,estados_cidades_bairros!$C:$C,0)+RANDBETWEEN(1,100)),2)</f>
        <v>Azevedo</v>
      </c>
      <c r="P285" s="17" t="str" cm="1">
        <f t="array" aca="1" ref="P285" ca="1">INDEX(estados_cidades_bairros!$D$2:$E$2701,SUM(MATCH(O285,estados_cidades_bairros!$D$2:$D$2701,0)+RANDBETWEEN(1,5)),2)</f>
        <v>Pátio de Correia</v>
      </c>
      <c r="Q285" s="38" t="s">
        <v>78</v>
      </c>
      <c r="R285" s="20">
        <v>3</v>
      </c>
      <c r="S285" s="6">
        <v>284</v>
      </c>
      <c r="T285" s="6">
        <v>284</v>
      </c>
      <c r="U285" s="6">
        <v>27</v>
      </c>
      <c r="V285">
        <v>2</v>
      </c>
      <c r="W285" s="3" t="str">
        <f>VLOOKUP(V285,produtos!$A$2:$E$49,2,0)</f>
        <v>Smartphone iPhone 14</v>
      </c>
      <c r="X285" s="12">
        <f>VLOOKUP(V285,produtos!$A$2:$E$49,4,0)</f>
        <v>4209</v>
      </c>
      <c r="Y285">
        <v>3</v>
      </c>
      <c r="Z285" s="12">
        <f t="shared" si="4"/>
        <v>12627</v>
      </c>
      <c r="AA285" s="7">
        <v>45684</v>
      </c>
      <c r="AB285" s="6" t="s">
        <v>64</v>
      </c>
      <c r="AC285" s="6">
        <v>284</v>
      </c>
      <c r="AD285">
        <v>1969</v>
      </c>
      <c r="AE285" s="3" t="str">
        <f>VLOOKUP(AD285,'Formas de pagamentos'!$A$2:$B$7,2,0)</f>
        <v>Cartão Crédito</v>
      </c>
      <c r="AF285" s="6" t="s">
        <v>48</v>
      </c>
      <c r="AG285" s="6" t="s">
        <v>50</v>
      </c>
      <c r="AH285" s="6"/>
      <c r="AI285" s="6"/>
      <c r="AJ285" s="6"/>
      <c r="AK285" s="8"/>
    </row>
    <row r="286" spans="1:37" x14ac:dyDescent="0.25">
      <c r="A286" s="16">
        <v>285</v>
      </c>
      <c r="B286" s="17" t="s">
        <v>281</v>
      </c>
      <c r="C286" s="17" t="s">
        <v>733</v>
      </c>
      <c r="D286" s="17" t="s">
        <v>1693</v>
      </c>
      <c r="E286" s="18" t="s">
        <v>1694</v>
      </c>
      <c r="F286" s="17" t="str" cm="1">
        <f t="array" aca="1" ref="F286" ca="1">INDEX(estados_cidades_bairros!$B$2:$E$2701,RANDBETWEEN(1,COUNTA(estados_cidades_bairros!$E$2:$E$2701)),1)</f>
        <v>Paraíba</v>
      </c>
      <c r="G286" s="17" t="str">
        <f ca="1">VLOOKUP(F286,estados_cidades_bairros!$B$2:$E$2701,2,0)</f>
        <v>PB</v>
      </c>
      <c r="H286" s="17" t="str" cm="1">
        <f t="array" aca="1" ref="H286" ca="1">INDEX(estados_cidades_bairros!$C$2:$E$2701,SUM(MATCH(G286,estados_cidades_bairros!$C:$C,0)+RANDBETWEEN(1,100)),2)</f>
        <v>Moreira do Oeste</v>
      </c>
      <c r="I286" s="17" t="str" cm="1">
        <f t="array" aca="1" ref="I286" ca="1">INDEX(estados_cidades_bairros!$D$2:$E$2701,SUM(MATCH(H286,estados_cidades_bairros!$D$2:$D$2701,0)+RANDBETWEEN(1,5)),2)</f>
        <v>Travessa de Castro</v>
      </c>
      <c r="J286" s="28"/>
      <c r="K286" s="17">
        <v>34</v>
      </c>
      <c r="L286" s="17" t="s">
        <v>1697</v>
      </c>
      <c r="M286" s="17" t="str" cm="1">
        <f t="array" aca="1" ref="M286" ca="1">INDEX(estados_cidades_bairros!$B$2:$E$2701,RANDBETWEEN(1,COUNTA(estados_cidades_bairros!$E$2:$E$2701)),1)</f>
        <v>Santa Catarina</v>
      </c>
      <c r="N286" s="17" t="str">
        <f ca="1">VLOOKUP(M286,estados_cidades_bairros!$B$2:$E$2701,2,0)</f>
        <v>SC</v>
      </c>
      <c r="O286" s="17" t="str" cm="1">
        <f t="array" aca="1" ref="O286" ca="1">INDEX(estados_cidades_bairros!$C$2:$E$2701,SUM(MATCH(N286,estados_cidades_bairros!$C:$C,0)+RANDBETWEEN(1,100)),2)</f>
        <v>Caldeira das Flores</v>
      </c>
      <c r="P286" s="17" t="str" cm="1">
        <f t="array" aca="1" ref="P286" ca="1">INDEX(estados_cidades_bairros!$D$2:$E$2701,SUM(MATCH(O286,estados_cidades_bairros!$D$2:$D$2701,0)+RANDBETWEEN(1,5)),2)</f>
        <v>Fazenda Lorena da Costa</v>
      </c>
      <c r="Q286" s="26" t="s">
        <v>78</v>
      </c>
      <c r="R286" s="17">
        <v>4</v>
      </c>
      <c r="S286" s="3">
        <v>285</v>
      </c>
      <c r="T286" s="3">
        <v>285</v>
      </c>
      <c r="U286" s="3">
        <v>34</v>
      </c>
      <c r="V286">
        <v>25</v>
      </c>
      <c r="W286" s="3" t="str">
        <f>VLOOKUP(V286,produtos!$A$2:$E$49,2,0)</f>
        <v>Aspirador Robô Xiaomi Mi Robot</v>
      </c>
      <c r="X286" s="12">
        <f>VLOOKUP(V286,produtos!$A$2:$E$49,4,0)</f>
        <v>3449</v>
      </c>
      <c r="Y286">
        <v>4</v>
      </c>
      <c r="Z286" s="12">
        <f t="shared" si="4"/>
        <v>13796</v>
      </c>
      <c r="AA286" s="4">
        <v>45664</v>
      </c>
      <c r="AB286" s="3" t="s">
        <v>64</v>
      </c>
      <c r="AC286" s="3">
        <v>285</v>
      </c>
      <c r="AD286">
        <v>5950</v>
      </c>
      <c r="AE286" s="3" t="str">
        <f>VLOOKUP(AD286,'Formas de pagamentos'!$A$2:$B$7,2,0)</f>
        <v>Cartão Débito</v>
      </c>
      <c r="AF286" s="3" t="s">
        <v>89</v>
      </c>
      <c r="AG286" s="3" t="s">
        <v>50</v>
      </c>
      <c r="AH286" s="3">
        <v>2850</v>
      </c>
      <c r="AI286" s="3">
        <v>2850</v>
      </c>
      <c r="AJ286" s="3" t="s">
        <v>117</v>
      </c>
      <c r="AK286" s="5" t="s">
        <v>132</v>
      </c>
    </row>
    <row r="287" spans="1:37" x14ac:dyDescent="0.25">
      <c r="A287" s="19">
        <v>286</v>
      </c>
      <c r="B287" s="20" t="s">
        <v>1260</v>
      </c>
      <c r="C287" s="20" t="s">
        <v>598</v>
      </c>
      <c r="D287" s="20" t="s">
        <v>1699</v>
      </c>
      <c r="E287" s="21" t="s">
        <v>1700</v>
      </c>
      <c r="F287" s="17" t="str" cm="1">
        <f t="array" aca="1" ref="F287" ca="1">INDEX(estados_cidades_bairros!$B$2:$E$2701,RANDBETWEEN(1,COUNTA(estados_cidades_bairros!$E$2:$E$2701)),1)</f>
        <v>Tocantins</v>
      </c>
      <c r="G287" s="17" t="str">
        <f ca="1">VLOOKUP(F287,estados_cidades_bairros!$B$2:$E$2701,2,0)</f>
        <v>TO</v>
      </c>
      <c r="H287" s="17" t="str" cm="1">
        <f t="array" aca="1" ref="H287" ca="1">INDEX(estados_cidades_bairros!$C$2:$E$2701,SUM(MATCH(G287,estados_cidades_bairros!$C:$C,0)+RANDBETWEEN(1,100)),2)</f>
        <v>Melo de Barbosa</v>
      </c>
      <c r="I287" s="17" t="str" cm="1">
        <f t="array" aca="1" ref="I287" ca="1">INDEX(estados_cidades_bairros!$D$2:$E$2701,SUM(MATCH(H287,estados_cidades_bairros!$D$2:$D$2701,0)+RANDBETWEEN(1,5)),2)</f>
        <v>Setor de Aragão</v>
      </c>
      <c r="J287" s="28"/>
      <c r="K287" s="20">
        <v>29</v>
      </c>
      <c r="L287" s="20" t="s">
        <v>1702</v>
      </c>
      <c r="M287" s="17" t="str" cm="1">
        <f t="array" aca="1" ref="M287" ca="1">INDEX(estados_cidades_bairros!$B$2:$E$2701,RANDBETWEEN(1,COUNTA(estados_cidades_bairros!$E$2:$E$2701)),1)</f>
        <v>Ceará</v>
      </c>
      <c r="N287" s="17" t="str">
        <f ca="1">VLOOKUP(M287,estados_cidades_bairros!$B$2:$E$2701,2,0)</f>
        <v>CE</v>
      </c>
      <c r="O287" s="17" t="str" cm="1">
        <f t="array" aca="1" ref="O287" ca="1">INDEX(estados_cidades_bairros!$C$2:$E$2701,SUM(MATCH(N287,estados_cidades_bairros!$C:$C,0)+RANDBETWEEN(1,100)),2)</f>
        <v>Pires de Nogueira</v>
      </c>
      <c r="P287" s="17" t="str" cm="1">
        <f t="array" aca="1" ref="P287" ca="1">INDEX(estados_cidades_bairros!$D$2:$E$2701,SUM(MATCH(O287,estados_cidades_bairros!$D$2:$D$2701,0)+RANDBETWEEN(1,5)),2)</f>
        <v>Colônia Porto</v>
      </c>
      <c r="Q287" s="38" t="s">
        <v>41</v>
      </c>
      <c r="R287" s="20">
        <v>5</v>
      </c>
      <c r="S287" s="6">
        <v>286</v>
      </c>
      <c r="T287" s="6">
        <v>286</v>
      </c>
      <c r="U287" s="6">
        <v>29</v>
      </c>
      <c r="V287">
        <v>40</v>
      </c>
      <c r="W287" s="3" t="str">
        <f>VLOOKUP(V287,produtos!$A$2:$E$49,2,0)</f>
        <v>Mouse Gamer Logitech G502</v>
      </c>
      <c r="X287" s="12">
        <f>VLOOKUP(V287,produtos!$A$2:$E$49,4,0)</f>
        <v>3359</v>
      </c>
      <c r="Y287">
        <v>4</v>
      </c>
      <c r="Z287" s="12">
        <f t="shared" si="4"/>
        <v>13436</v>
      </c>
      <c r="AA287" s="7">
        <v>45723</v>
      </c>
      <c r="AB287" s="6" t="s">
        <v>64</v>
      </c>
      <c r="AC287" s="6">
        <v>286</v>
      </c>
      <c r="AD287">
        <v>2951</v>
      </c>
      <c r="AE287" s="3" t="str">
        <f>VLOOKUP(AD287,'Formas de pagamentos'!$A$2:$B$7,2,0)</f>
        <v>Pix</v>
      </c>
      <c r="AF287" s="6" t="s">
        <v>89</v>
      </c>
      <c r="AG287" s="6" t="s">
        <v>50</v>
      </c>
      <c r="AH287" s="6"/>
      <c r="AI287" s="6"/>
      <c r="AJ287" s="6"/>
      <c r="AK287" s="8"/>
    </row>
    <row r="288" spans="1:37" x14ac:dyDescent="0.25">
      <c r="A288" s="16">
        <v>287</v>
      </c>
      <c r="B288" s="17" t="s">
        <v>854</v>
      </c>
      <c r="C288" s="17" t="s">
        <v>638</v>
      </c>
      <c r="D288" s="17" t="s">
        <v>1703</v>
      </c>
      <c r="E288" s="18" t="s">
        <v>1704</v>
      </c>
      <c r="F288" s="17" t="str" cm="1">
        <f t="array" aca="1" ref="F288" ca="1">INDEX(estados_cidades_bairros!$B$2:$E$2701,RANDBETWEEN(1,COUNTA(estados_cidades_bairros!$E$2:$E$2701)),1)</f>
        <v>Piauí</v>
      </c>
      <c r="G288" s="17" t="str">
        <f ca="1">VLOOKUP(F288,estados_cidades_bairros!$B$2:$E$2701,2,0)</f>
        <v>PI</v>
      </c>
      <c r="H288" s="17" t="str" cm="1">
        <f t="array" aca="1" ref="H288" ca="1">INDEX(estados_cidades_bairros!$C$2:$E$2701,SUM(MATCH(G288,estados_cidades_bairros!$C:$C,0)+RANDBETWEEN(1,100)),2)</f>
        <v>Cunha</v>
      </c>
      <c r="I288" s="17" t="str" cm="1">
        <f t="array" aca="1" ref="I288" ca="1">INDEX(estados_cidades_bairros!$D$2:$E$2701,SUM(MATCH(H288,estados_cidades_bairros!$D$2:$D$2701,0)+RANDBETWEEN(1,5)),2)</f>
        <v>Condomínio João Gabriel Peixoto</v>
      </c>
      <c r="J288" s="28"/>
      <c r="K288" s="17">
        <v>50</v>
      </c>
      <c r="L288" s="17" t="s">
        <v>1705</v>
      </c>
      <c r="M288" s="17" t="str" cm="1">
        <f t="array" aca="1" ref="M288" ca="1">INDEX(estados_cidades_bairros!$B$2:$E$2701,RANDBETWEEN(1,COUNTA(estados_cidades_bairros!$E$2:$E$2701)),1)</f>
        <v>Amazonas</v>
      </c>
      <c r="N288" s="17" t="str">
        <f ca="1">VLOOKUP(M288,estados_cidades_bairros!$B$2:$E$2701,2,0)</f>
        <v>AM</v>
      </c>
      <c r="O288" s="17" t="str" cm="1">
        <f t="array" aca="1" ref="O288" ca="1">INDEX(estados_cidades_bairros!$C$2:$E$2701,SUM(MATCH(N288,estados_cidades_bairros!$C:$C,0)+RANDBETWEEN(1,100)),2)</f>
        <v>Pinto do Amparo</v>
      </c>
      <c r="P288" s="17" t="str" cm="1">
        <f t="array" aca="1" ref="P288" ca="1">INDEX(estados_cidades_bairros!$D$2:$E$2701,SUM(MATCH(O288,estados_cidades_bairros!$D$2:$D$2701,0)+RANDBETWEEN(1,5)),2)</f>
        <v>Vila Silva</v>
      </c>
      <c r="Q288" s="26" t="s">
        <v>47</v>
      </c>
      <c r="R288" s="17">
        <v>1</v>
      </c>
      <c r="S288" s="3">
        <v>287</v>
      </c>
      <c r="T288" s="3">
        <v>287</v>
      </c>
      <c r="U288" s="3">
        <v>50</v>
      </c>
      <c r="V288">
        <v>24</v>
      </c>
      <c r="W288" s="3" t="str">
        <f>VLOOKUP(V288,produtos!$A$2:$E$49,2,0)</f>
        <v>Aspirador de Pó Electrolux Vertical</v>
      </c>
      <c r="X288" s="12">
        <f>VLOOKUP(V288,produtos!$A$2:$E$49,4,0)</f>
        <v>2640</v>
      </c>
      <c r="Y288">
        <v>5</v>
      </c>
      <c r="Z288" s="12">
        <f t="shared" si="4"/>
        <v>13200</v>
      </c>
      <c r="AA288" s="4">
        <v>45684</v>
      </c>
      <c r="AB288" s="3" t="s">
        <v>115</v>
      </c>
      <c r="AC288" s="3">
        <v>287</v>
      </c>
      <c r="AD288">
        <v>5950</v>
      </c>
      <c r="AE288" s="3" t="str">
        <f>VLOOKUP(AD288,'Formas de pagamentos'!$A$2:$B$7,2,0)</f>
        <v>Cartão Débito</v>
      </c>
      <c r="AF288" s="3" t="s">
        <v>116</v>
      </c>
      <c r="AG288" s="3" t="s">
        <v>50</v>
      </c>
      <c r="AH288" s="3"/>
      <c r="AI288" s="3"/>
      <c r="AJ288" s="3"/>
      <c r="AK288" s="5"/>
    </row>
    <row r="289" spans="1:37" x14ac:dyDescent="0.25">
      <c r="A289" s="19">
        <v>288</v>
      </c>
      <c r="B289" s="20" t="s">
        <v>213</v>
      </c>
      <c r="C289" s="20" t="s">
        <v>511</v>
      </c>
      <c r="D289" s="20" t="s">
        <v>1707</v>
      </c>
      <c r="E289" s="21" t="s">
        <v>1708</v>
      </c>
      <c r="F289" s="17" t="str" cm="1">
        <f t="array" aca="1" ref="F289" ca="1">INDEX(estados_cidades_bairros!$B$2:$E$2701,RANDBETWEEN(1,COUNTA(estados_cidades_bairros!$E$2:$E$2701)),1)</f>
        <v>Bahia</v>
      </c>
      <c r="G289" s="17" t="str">
        <f ca="1">VLOOKUP(F289,estados_cidades_bairros!$B$2:$E$2701,2,0)</f>
        <v>BA</v>
      </c>
      <c r="H289" s="17" t="str" cm="1">
        <f t="array" aca="1" ref="H289" ca="1">INDEX(estados_cidades_bairros!$C$2:$E$2701,SUM(MATCH(G289,estados_cidades_bairros!$C:$C,0)+RANDBETWEEN(1,100)),2)</f>
        <v>Freitas</v>
      </c>
      <c r="I289" s="17" t="str" cm="1">
        <f t="array" aca="1" ref="I289" ca="1">INDEX(estados_cidades_bairros!$D$2:$E$2701,SUM(MATCH(H289,estados_cidades_bairros!$D$2:$D$2701,0)+RANDBETWEEN(1,5)),2)</f>
        <v>Lago Sales</v>
      </c>
      <c r="J289" s="28"/>
      <c r="K289" s="20">
        <v>37</v>
      </c>
      <c r="L289" s="20" t="s">
        <v>1711</v>
      </c>
      <c r="M289" s="17" t="str" cm="1">
        <f t="array" aca="1" ref="M289" ca="1">INDEX(estados_cidades_bairros!$B$2:$E$2701,RANDBETWEEN(1,COUNTA(estados_cidades_bairros!$E$2:$E$2701)),1)</f>
        <v>Santa Catarina</v>
      </c>
      <c r="N289" s="17" t="str">
        <f ca="1">VLOOKUP(M289,estados_cidades_bairros!$B$2:$E$2701,2,0)</f>
        <v>SC</v>
      </c>
      <c r="O289" s="17" t="str" cm="1">
        <f t="array" aca="1" ref="O289" ca="1">INDEX(estados_cidades_bairros!$C$2:$E$2701,SUM(MATCH(N289,estados_cidades_bairros!$C:$C,0)+RANDBETWEEN(1,100)),2)</f>
        <v>Caldeira das Flores</v>
      </c>
      <c r="P289" s="17" t="str" cm="1">
        <f t="array" aca="1" ref="P289" ca="1">INDEX(estados_cidades_bairros!$D$2:$E$2701,SUM(MATCH(O289,estados_cidades_bairros!$D$2:$D$2701,0)+RANDBETWEEN(1,5)),2)</f>
        <v>Fazenda Lorena da Costa</v>
      </c>
      <c r="Q289" s="38" t="s">
        <v>41</v>
      </c>
      <c r="R289" s="20">
        <v>5</v>
      </c>
      <c r="S289" s="6">
        <v>288</v>
      </c>
      <c r="T289" s="6">
        <v>288</v>
      </c>
      <c r="U289" s="6">
        <v>37</v>
      </c>
      <c r="V289">
        <v>10</v>
      </c>
      <c r="W289" s="3" t="str">
        <f>VLOOKUP(V289,produtos!$A$2:$E$49,2,0)</f>
        <v>TV Samsung 50'' 4K QLED</v>
      </c>
      <c r="X289" s="12">
        <f>VLOOKUP(V289,produtos!$A$2:$E$49,4,0)</f>
        <v>497</v>
      </c>
      <c r="Y289">
        <v>5</v>
      </c>
      <c r="Z289" s="12">
        <f t="shared" si="4"/>
        <v>2485</v>
      </c>
      <c r="AA289" s="7">
        <v>45688</v>
      </c>
      <c r="AB289" s="6" t="s">
        <v>64</v>
      </c>
      <c r="AC289" s="6">
        <v>288</v>
      </c>
      <c r="AD289">
        <v>2951</v>
      </c>
      <c r="AE289" s="3" t="str">
        <f>VLOOKUP(AD289,'Formas de pagamentos'!$A$2:$B$7,2,0)</f>
        <v>Pix</v>
      </c>
      <c r="AF289" s="6" t="s">
        <v>89</v>
      </c>
      <c r="AG289" s="6" t="s">
        <v>50</v>
      </c>
      <c r="AH289" s="6"/>
      <c r="AI289" s="6"/>
      <c r="AJ289" s="6"/>
      <c r="AK289" s="8"/>
    </row>
    <row r="290" spans="1:37" x14ac:dyDescent="0.25">
      <c r="A290" s="16">
        <v>289</v>
      </c>
      <c r="B290" s="17" t="s">
        <v>972</v>
      </c>
      <c r="C290" s="17" t="s">
        <v>443</v>
      </c>
      <c r="D290" s="17" t="s">
        <v>1712</v>
      </c>
      <c r="E290" s="18">
        <v>6178722591</v>
      </c>
      <c r="F290" s="17" t="str" cm="1">
        <f t="array" aca="1" ref="F290" ca="1">INDEX(estados_cidades_bairros!$B$2:$E$2701,RANDBETWEEN(1,COUNTA(estados_cidades_bairros!$E$2:$E$2701)),1)</f>
        <v>Tocantins</v>
      </c>
      <c r="G290" s="17" t="str">
        <f ca="1">VLOOKUP(F290,estados_cidades_bairros!$B$2:$E$2701,2,0)</f>
        <v>TO</v>
      </c>
      <c r="H290" s="17" t="str" cm="1">
        <f t="array" aca="1" ref="H290" ca="1">INDEX(estados_cidades_bairros!$C$2:$E$2701,SUM(MATCH(G290,estados_cidades_bairros!$C:$C,0)+RANDBETWEEN(1,100)),2)</f>
        <v>Gonçalves da Prata</v>
      </c>
      <c r="I290" s="17" t="str" cm="1">
        <f t="array" aca="1" ref="I290" ca="1">INDEX(estados_cidades_bairros!$D$2:$E$2701,SUM(MATCH(H290,estados_cidades_bairros!$D$2:$D$2701,0)+RANDBETWEEN(1,5)),2)</f>
        <v>Estação de Nascimento</v>
      </c>
      <c r="J290" s="28"/>
      <c r="K290" s="17">
        <v>40</v>
      </c>
      <c r="L290" s="17" t="s">
        <v>1714</v>
      </c>
      <c r="M290" s="17" t="str" cm="1">
        <f t="array" aca="1" ref="M290" ca="1">INDEX(estados_cidades_bairros!$B$2:$E$2701,RANDBETWEEN(1,COUNTA(estados_cidades_bairros!$E$2:$E$2701)),1)</f>
        <v>Santa Catarina</v>
      </c>
      <c r="N290" s="17" t="str">
        <f ca="1">VLOOKUP(M290,estados_cidades_bairros!$B$2:$E$2701,2,0)</f>
        <v>SC</v>
      </c>
      <c r="O290" s="17" t="str" cm="1">
        <f t="array" aca="1" ref="O290" ca="1">INDEX(estados_cidades_bairros!$C$2:$E$2701,SUM(MATCH(N290,estados_cidades_bairros!$C:$C,0)+RANDBETWEEN(1,100)),2)</f>
        <v>Aragão Alegre</v>
      </c>
      <c r="P290" s="17" t="str" cm="1">
        <f t="array" aca="1" ref="P290" ca="1">INDEX(estados_cidades_bairros!$D$2:$E$2701,SUM(MATCH(O290,estados_cidades_bairros!$D$2:$D$2701,0)+RANDBETWEEN(1,5)),2)</f>
        <v>Avenida Theo da Mota</v>
      </c>
      <c r="Q290" s="26" t="s">
        <v>41</v>
      </c>
      <c r="R290" s="17">
        <v>4</v>
      </c>
      <c r="S290" s="3">
        <v>289</v>
      </c>
      <c r="T290" s="3">
        <v>289</v>
      </c>
      <c r="U290" s="3">
        <v>40</v>
      </c>
      <c r="V290">
        <v>16</v>
      </c>
      <c r="W290" s="3" t="str">
        <f>VLOOKUP(V290,produtos!$A$2:$E$49,2,0)</f>
        <v>Geladeira Brastemp Frost Free 375L</v>
      </c>
      <c r="X290" s="12">
        <f>VLOOKUP(V290,produtos!$A$2:$E$49,4,0)</f>
        <v>2523</v>
      </c>
      <c r="Y290">
        <v>2</v>
      </c>
      <c r="Z290" s="12">
        <f t="shared" si="4"/>
        <v>5046</v>
      </c>
      <c r="AA290" s="4">
        <v>45668</v>
      </c>
      <c r="AB290" s="3" t="s">
        <v>115</v>
      </c>
      <c r="AC290" s="3">
        <v>289</v>
      </c>
      <c r="AD290">
        <v>7072</v>
      </c>
      <c r="AE290" s="3" t="str">
        <f>VLOOKUP(AD290,'Formas de pagamentos'!$A$2:$B$7,2,0)</f>
        <v>Dinheiro</v>
      </c>
      <c r="AF290" s="3" t="s">
        <v>89</v>
      </c>
      <c r="AG290" s="3" t="s">
        <v>50</v>
      </c>
      <c r="AH290" s="3"/>
      <c r="AI290" s="3"/>
      <c r="AJ290" s="3"/>
      <c r="AK290" s="5"/>
    </row>
    <row r="291" spans="1:37" x14ac:dyDescent="0.25">
      <c r="A291" s="19">
        <v>290</v>
      </c>
      <c r="B291" s="20" t="s">
        <v>1438</v>
      </c>
      <c r="C291" s="20" t="s">
        <v>186</v>
      </c>
      <c r="D291" s="20" t="s">
        <v>1717</v>
      </c>
      <c r="E291" s="21" t="s">
        <v>1718</v>
      </c>
      <c r="F291" s="17" t="str" cm="1">
        <f t="array" aca="1" ref="F291" ca="1">INDEX(estados_cidades_bairros!$B$2:$E$2701,RANDBETWEEN(1,COUNTA(estados_cidades_bairros!$E$2:$E$2701)),1)</f>
        <v>Rondônia</v>
      </c>
      <c r="G291" s="17" t="str">
        <f ca="1">VLOOKUP(F291,estados_cidades_bairros!$B$2:$E$2701,2,0)</f>
        <v>RO</v>
      </c>
      <c r="H291" s="17" t="str" cm="1">
        <f t="array" aca="1" ref="H291" ca="1">INDEX(estados_cidades_bairros!$C$2:$E$2701,SUM(MATCH(G291,estados_cidades_bairros!$C:$C,0)+RANDBETWEEN(1,100)),2)</f>
        <v>Sales do Norte</v>
      </c>
      <c r="I291" s="17" t="str" cm="1">
        <f t="array" aca="1" ref="I291" ca="1">INDEX(estados_cidades_bairros!$D$2:$E$2701,SUM(MATCH(H291,estados_cidades_bairros!$D$2:$D$2701,0)+RANDBETWEEN(1,5)),2)</f>
        <v>Lagoa Cardoso</v>
      </c>
      <c r="J291" s="28"/>
      <c r="K291" s="20">
        <v>20</v>
      </c>
      <c r="L291" s="20" t="s">
        <v>1721</v>
      </c>
      <c r="M291" s="17" t="str" cm="1">
        <f t="array" aca="1" ref="M291" ca="1">INDEX(estados_cidades_bairros!$B$2:$E$2701,RANDBETWEEN(1,COUNTA(estados_cidades_bairros!$E$2:$E$2701)),1)</f>
        <v>Rio Grande do Norte</v>
      </c>
      <c r="N291" s="17" t="str">
        <f ca="1">VLOOKUP(M291,estados_cidades_bairros!$B$2:$E$2701,2,0)</f>
        <v>RN</v>
      </c>
      <c r="O291" s="17" t="str" cm="1">
        <f t="array" aca="1" ref="O291" ca="1">INDEX(estados_cidades_bairros!$C$2:$E$2701,SUM(MATCH(N291,estados_cidades_bairros!$C:$C,0)+RANDBETWEEN(1,100)),2)</f>
        <v>Sales</v>
      </c>
      <c r="P291" s="17" t="str" cm="1">
        <f t="array" aca="1" ref="P291" ca="1">INDEX(estados_cidades_bairros!$D$2:$E$2701,SUM(MATCH(O291,estados_cidades_bairros!$D$2:$D$2701,0)+RANDBETWEEN(1,5)),2)</f>
        <v>Condomínio Daniel Sales</v>
      </c>
      <c r="Q291" s="38" t="s">
        <v>78</v>
      </c>
      <c r="R291" s="20">
        <v>5</v>
      </c>
      <c r="S291" s="6">
        <v>290</v>
      </c>
      <c r="T291" s="6">
        <v>290</v>
      </c>
      <c r="U291" s="6">
        <v>20</v>
      </c>
      <c r="V291">
        <v>44</v>
      </c>
      <c r="W291" s="3" t="str">
        <f>VLOOKUP(V291,produtos!$A$2:$E$49,2,0)</f>
        <v>Furadeira de Impacto Bosch 550W</v>
      </c>
      <c r="X291" s="12">
        <f>VLOOKUP(V291,produtos!$A$2:$E$49,4,0)</f>
        <v>3994</v>
      </c>
      <c r="Y291">
        <v>1</v>
      </c>
      <c r="Z291" s="12">
        <f t="shared" si="4"/>
        <v>3994</v>
      </c>
      <c r="AA291" s="7">
        <v>45697</v>
      </c>
      <c r="AB291" s="6" t="s">
        <v>88</v>
      </c>
      <c r="AC291" s="6">
        <v>290</v>
      </c>
      <c r="AD291">
        <v>1969</v>
      </c>
      <c r="AE291" s="3" t="str">
        <f>VLOOKUP(AD291,'Formas de pagamentos'!$A$2:$B$7,2,0)</f>
        <v>Cartão Crédito</v>
      </c>
      <c r="AF291" s="6" t="s">
        <v>48</v>
      </c>
      <c r="AG291" s="6" t="s">
        <v>50</v>
      </c>
      <c r="AH291" s="6"/>
      <c r="AI291" s="6"/>
      <c r="AJ291" s="6"/>
      <c r="AK291" s="8"/>
    </row>
    <row r="292" spans="1:37" x14ac:dyDescent="0.25">
      <c r="A292" s="16">
        <v>291</v>
      </c>
      <c r="B292" s="17" t="s">
        <v>146</v>
      </c>
      <c r="C292" s="17" t="s">
        <v>667</v>
      </c>
      <c r="D292" s="17" t="s">
        <v>1723</v>
      </c>
      <c r="E292" s="18" t="s">
        <v>1724</v>
      </c>
      <c r="F292" s="17" t="str" cm="1">
        <f t="array" aca="1" ref="F292" ca="1">INDEX(estados_cidades_bairros!$B$2:$E$2701,RANDBETWEEN(1,COUNTA(estados_cidades_bairros!$E$2:$E$2701)),1)</f>
        <v>Santa Catarina</v>
      </c>
      <c r="G292" s="17" t="str">
        <f ca="1">VLOOKUP(F292,estados_cidades_bairros!$B$2:$E$2701,2,0)</f>
        <v>SC</v>
      </c>
      <c r="H292" s="17" t="str" cm="1">
        <f t="array" aca="1" ref="H292" ca="1">INDEX(estados_cidades_bairros!$C$2:$E$2701,SUM(MATCH(G292,estados_cidades_bairros!$C:$C,0)+RANDBETWEEN(1,100)),2)</f>
        <v>da Mota da Serra</v>
      </c>
      <c r="I292" s="17" t="str" cm="1">
        <f t="array" aca="1" ref="I292" ca="1">INDEX(estados_cidades_bairros!$D$2:$E$2701,SUM(MATCH(H292,estados_cidades_bairros!$D$2:$D$2701,0)+RANDBETWEEN(1,5)),2)</f>
        <v>Alameda Cauã Gonçalves</v>
      </c>
      <c r="J292" s="28"/>
      <c r="K292" s="17">
        <v>32</v>
      </c>
      <c r="L292" s="17" t="s">
        <v>1726</v>
      </c>
      <c r="M292" s="17" t="str" cm="1">
        <f t="array" aca="1" ref="M292" ca="1">INDEX(estados_cidades_bairros!$B$2:$E$2701,RANDBETWEEN(1,COUNTA(estados_cidades_bairros!$E$2:$E$2701)),1)</f>
        <v>Maranhão</v>
      </c>
      <c r="N292" s="17" t="str">
        <f ca="1">VLOOKUP(M292,estados_cidades_bairros!$B$2:$E$2701,2,0)</f>
        <v>MA</v>
      </c>
      <c r="O292" s="17" t="str" cm="1">
        <f t="array" aca="1" ref="O292" ca="1">INDEX(estados_cidades_bairros!$C$2:$E$2701,SUM(MATCH(N292,estados_cidades_bairros!$C:$C,0)+RANDBETWEEN(1,100)),2)</f>
        <v>Ribeiro das Flores</v>
      </c>
      <c r="P292" s="17" t="str" cm="1">
        <f t="array" aca="1" ref="P292" ca="1">INDEX(estados_cidades_bairros!$D$2:$E$2701,SUM(MATCH(O292,estados_cidades_bairros!$D$2:$D$2701,0)+RANDBETWEEN(1,5)),2)</f>
        <v>Pátio de das Neves</v>
      </c>
      <c r="Q292" s="26" t="s">
        <v>78</v>
      </c>
      <c r="R292" s="17">
        <v>4</v>
      </c>
      <c r="S292" s="3">
        <v>291</v>
      </c>
      <c r="T292" s="3">
        <v>291</v>
      </c>
      <c r="U292" s="3">
        <v>32</v>
      </c>
      <c r="V292">
        <v>13</v>
      </c>
      <c r="W292" s="3" t="str">
        <f>VLOOKUP(V292,produtos!$A$2:$E$49,2,0)</f>
        <v>Carregador Portátil Xiaomi 20000mAh</v>
      </c>
      <c r="X292" s="12">
        <f>VLOOKUP(V292,produtos!$A$2:$E$49,4,0)</f>
        <v>3889</v>
      </c>
      <c r="Y292">
        <v>3</v>
      </c>
      <c r="Z292" s="12">
        <f t="shared" si="4"/>
        <v>11667</v>
      </c>
      <c r="AA292" s="4">
        <v>45729</v>
      </c>
      <c r="AB292" s="3" t="s">
        <v>64</v>
      </c>
      <c r="AC292" s="3">
        <v>291</v>
      </c>
      <c r="AD292">
        <v>2471</v>
      </c>
      <c r="AE292" s="3" t="str">
        <f>VLOOKUP(AD292,'Formas de pagamentos'!$A$2:$B$7,2,0)</f>
        <v>Boleto</v>
      </c>
      <c r="AF292" s="3" t="s">
        <v>116</v>
      </c>
      <c r="AG292" s="3" t="s">
        <v>50</v>
      </c>
      <c r="AH292" s="3"/>
      <c r="AI292" s="3"/>
      <c r="AJ292" s="3"/>
      <c r="AK292" s="5"/>
    </row>
    <row r="293" spans="1:37" x14ac:dyDescent="0.25">
      <c r="A293" s="19">
        <v>292</v>
      </c>
      <c r="B293" s="20" t="s">
        <v>861</v>
      </c>
      <c r="C293" s="20" t="s">
        <v>388</v>
      </c>
      <c r="D293" s="20" t="s">
        <v>1728</v>
      </c>
      <c r="E293" s="21">
        <v>3132115871</v>
      </c>
      <c r="F293" s="17" t="str" cm="1">
        <f t="array" aca="1" ref="F293" ca="1">INDEX(estados_cidades_bairros!$B$2:$E$2701,RANDBETWEEN(1,COUNTA(estados_cidades_bairros!$E$2:$E$2701)),1)</f>
        <v>Rio Grande do Norte</v>
      </c>
      <c r="G293" s="17" t="str">
        <f ca="1">VLOOKUP(F293,estados_cidades_bairros!$B$2:$E$2701,2,0)</f>
        <v>RN</v>
      </c>
      <c r="H293" s="17" t="str" cm="1">
        <f t="array" aca="1" ref="H293" ca="1">INDEX(estados_cidades_bairros!$C$2:$E$2701,SUM(MATCH(G293,estados_cidades_bairros!$C:$C,0)+RANDBETWEEN(1,100)),2)</f>
        <v>Oliveira</v>
      </c>
      <c r="I293" s="17" t="str" cm="1">
        <f t="array" aca="1" ref="I293" ca="1">INDEX(estados_cidades_bairros!$D$2:$E$2701,SUM(MATCH(H293,estados_cidades_bairros!$D$2:$D$2701,0)+RANDBETWEEN(1,5)),2)</f>
        <v>Parque Isabella Nunes</v>
      </c>
      <c r="J293" s="28"/>
      <c r="K293" s="20">
        <v>37</v>
      </c>
      <c r="L293" s="20" t="s">
        <v>1729</v>
      </c>
      <c r="M293" s="17" t="str" cm="1">
        <f t="array" aca="1" ref="M293" ca="1">INDEX(estados_cidades_bairros!$B$2:$E$2701,RANDBETWEEN(1,COUNTA(estados_cidades_bairros!$E$2:$E$2701)),1)</f>
        <v>Mato Grosso do Sul</v>
      </c>
      <c r="N293" s="17" t="str">
        <f ca="1">VLOOKUP(M293,estados_cidades_bairros!$B$2:$E$2701,2,0)</f>
        <v>MS</v>
      </c>
      <c r="O293" s="17" t="str" cm="1">
        <f t="array" aca="1" ref="O293" ca="1">INDEX(estados_cidades_bairros!$C$2:$E$2701,SUM(MATCH(N293,estados_cidades_bairros!$C:$C,0)+RANDBETWEEN(1,100)),2)</f>
        <v>Jesus</v>
      </c>
      <c r="P293" s="17" t="str" cm="1">
        <f t="array" aca="1" ref="P293" ca="1">INDEX(estados_cidades_bairros!$D$2:$E$2701,SUM(MATCH(O293,estados_cidades_bairros!$D$2:$D$2701,0)+RANDBETWEEN(1,5)),2)</f>
        <v>Morro de Teixeira</v>
      </c>
      <c r="Q293" s="38" t="s">
        <v>47</v>
      </c>
      <c r="R293" s="20">
        <v>5</v>
      </c>
      <c r="S293" s="6">
        <v>292</v>
      </c>
      <c r="T293" s="6">
        <v>292</v>
      </c>
      <c r="U293" s="6">
        <v>37</v>
      </c>
      <c r="V293">
        <v>44</v>
      </c>
      <c r="W293" s="3" t="str">
        <f>VLOOKUP(V293,produtos!$A$2:$E$49,2,0)</f>
        <v>Furadeira de Impacto Bosch 550W</v>
      </c>
      <c r="X293" s="12">
        <f>VLOOKUP(V293,produtos!$A$2:$E$49,4,0)</f>
        <v>3994</v>
      </c>
      <c r="Y293">
        <v>2</v>
      </c>
      <c r="Z293" s="12">
        <f t="shared" si="4"/>
        <v>7988</v>
      </c>
      <c r="AA293" s="7">
        <v>45696</v>
      </c>
      <c r="AB293" s="6" t="s">
        <v>115</v>
      </c>
      <c r="AC293" s="6">
        <v>292</v>
      </c>
      <c r="AD293">
        <v>1969</v>
      </c>
      <c r="AE293" s="3" t="str">
        <f>VLOOKUP(AD293,'Formas de pagamentos'!$A$2:$B$7,2,0)</f>
        <v>Cartão Crédito</v>
      </c>
      <c r="AF293" s="6" t="s">
        <v>89</v>
      </c>
      <c r="AG293" s="6" t="s">
        <v>50</v>
      </c>
      <c r="AH293" s="6"/>
      <c r="AI293" s="6"/>
      <c r="AJ293" s="6"/>
      <c r="AK293" s="8"/>
    </row>
    <row r="294" spans="1:37" x14ac:dyDescent="0.25">
      <c r="A294" s="16">
        <v>293</v>
      </c>
      <c r="B294" s="17" t="s">
        <v>1067</v>
      </c>
      <c r="C294" s="17" t="s">
        <v>481</v>
      </c>
      <c r="D294" s="17" t="s">
        <v>1730</v>
      </c>
      <c r="E294" s="18" t="s">
        <v>1731</v>
      </c>
      <c r="F294" s="17" t="str" cm="1">
        <f t="array" aca="1" ref="F294" ca="1">INDEX(estados_cidades_bairros!$B$2:$E$2701,RANDBETWEEN(1,COUNTA(estados_cidades_bairros!$E$2:$E$2701)),1)</f>
        <v>Sergipe</v>
      </c>
      <c r="G294" s="17" t="str">
        <f ca="1">VLOOKUP(F294,estados_cidades_bairros!$B$2:$E$2701,2,0)</f>
        <v>SE</v>
      </c>
      <c r="H294" s="17" t="str" cm="1">
        <f t="array" aca="1" ref="H294" ca="1">INDEX(estados_cidades_bairros!$C$2:$E$2701,SUM(MATCH(G294,estados_cidades_bairros!$C:$C,0)+RANDBETWEEN(1,100)),2)</f>
        <v>Campos de Castro</v>
      </c>
      <c r="I294" s="17" t="str" cm="1">
        <f t="array" aca="1" ref="I294" ca="1">INDEX(estados_cidades_bairros!$D$2:$E$2701,SUM(MATCH(H294,estados_cidades_bairros!$D$2:$D$2701,0)+RANDBETWEEN(1,5)),2)</f>
        <v>Vila Silva</v>
      </c>
      <c r="J294" s="28"/>
      <c r="K294" s="17">
        <v>6</v>
      </c>
      <c r="L294" s="17" t="s">
        <v>1732</v>
      </c>
      <c r="M294" s="17" t="str" cm="1">
        <f t="array" aca="1" ref="M294" ca="1">INDEX(estados_cidades_bairros!$B$2:$E$2701,RANDBETWEEN(1,COUNTA(estados_cidades_bairros!$E$2:$E$2701)),1)</f>
        <v>Sergipe</v>
      </c>
      <c r="N294" s="17" t="str">
        <f ca="1">VLOOKUP(M294,estados_cidades_bairros!$B$2:$E$2701,2,0)</f>
        <v>SE</v>
      </c>
      <c r="O294" s="17" t="str" cm="1">
        <f t="array" aca="1" ref="O294" ca="1">INDEX(estados_cidades_bairros!$C$2:$E$2701,SUM(MATCH(N294,estados_cidades_bairros!$C:$C,0)+RANDBETWEEN(1,100)),2)</f>
        <v>da Costa Paulista</v>
      </c>
      <c r="P294" s="17" t="str" cm="1">
        <f t="array" aca="1" ref="P294" ca="1">INDEX(estados_cidades_bairros!$D$2:$E$2701,SUM(MATCH(O294,estados_cidades_bairros!$D$2:$D$2701,0)+RANDBETWEEN(1,5)),2)</f>
        <v>Colônia Stephany Santos</v>
      </c>
      <c r="Q294" s="26" t="s">
        <v>78</v>
      </c>
      <c r="R294" s="17">
        <v>3</v>
      </c>
      <c r="S294" s="3">
        <v>293</v>
      </c>
      <c r="T294" s="3">
        <v>293</v>
      </c>
      <c r="U294" s="3">
        <v>6</v>
      </c>
      <c r="V294">
        <v>13</v>
      </c>
      <c r="W294" s="3" t="str">
        <f>VLOOKUP(V294,produtos!$A$2:$E$49,2,0)</f>
        <v>Carregador Portátil Xiaomi 20000mAh</v>
      </c>
      <c r="X294" s="12">
        <f>VLOOKUP(V294,produtos!$A$2:$E$49,4,0)</f>
        <v>3889</v>
      </c>
      <c r="Y294">
        <v>2</v>
      </c>
      <c r="Z294" s="12">
        <f t="shared" si="4"/>
        <v>7778</v>
      </c>
      <c r="AA294" s="4">
        <v>45673</v>
      </c>
      <c r="AB294" s="3" t="s">
        <v>64</v>
      </c>
      <c r="AC294" s="3">
        <v>293</v>
      </c>
      <c r="AD294">
        <v>5950</v>
      </c>
      <c r="AE294" s="3" t="str">
        <f>VLOOKUP(AD294,'Formas de pagamentos'!$A$2:$B$7,2,0)</f>
        <v>Cartão Débito</v>
      </c>
      <c r="AF294" s="3" t="s">
        <v>89</v>
      </c>
      <c r="AG294" s="3" t="s">
        <v>50</v>
      </c>
      <c r="AH294" s="3"/>
      <c r="AI294" s="3"/>
      <c r="AJ294" s="3"/>
      <c r="AK294" s="5"/>
    </row>
    <row r="295" spans="1:37" x14ac:dyDescent="0.25">
      <c r="A295" s="19">
        <v>294</v>
      </c>
      <c r="B295" s="20" t="s">
        <v>725</v>
      </c>
      <c r="C295" s="20" t="s">
        <v>206</v>
      </c>
      <c r="D295" s="20" t="s">
        <v>1733</v>
      </c>
      <c r="E295" s="21" t="s">
        <v>1734</v>
      </c>
      <c r="F295" s="17" t="str" cm="1">
        <f t="array" aca="1" ref="F295" ca="1">INDEX(estados_cidades_bairros!$B$2:$E$2701,RANDBETWEEN(1,COUNTA(estados_cidades_bairros!$E$2:$E$2701)),1)</f>
        <v>Espírito Santo</v>
      </c>
      <c r="G295" s="17" t="str">
        <f ca="1">VLOOKUP(F295,estados_cidades_bairros!$B$2:$E$2701,2,0)</f>
        <v>ES</v>
      </c>
      <c r="H295" s="17" t="str" cm="1">
        <f t="array" aca="1" ref="H295" ca="1">INDEX(estados_cidades_bairros!$C$2:$E$2701,SUM(MATCH(G295,estados_cidades_bairros!$C:$C,0)+RANDBETWEEN(1,100)),2)</f>
        <v>Cavalcanti</v>
      </c>
      <c r="I295" s="17" t="str" cm="1">
        <f t="array" aca="1" ref="I295" ca="1">INDEX(estados_cidades_bairros!$D$2:$E$2701,SUM(MATCH(H295,estados_cidades_bairros!$D$2:$D$2701,0)+RANDBETWEEN(1,5)),2)</f>
        <v>Lagoa Clarice da Rosa</v>
      </c>
      <c r="J295" s="28"/>
      <c r="K295" s="20">
        <v>25</v>
      </c>
      <c r="L295" s="20" t="s">
        <v>1737</v>
      </c>
      <c r="M295" s="17" t="str" cm="1">
        <f t="array" aca="1" ref="M295" ca="1">INDEX(estados_cidades_bairros!$B$2:$E$2701,RANDBETWEEN(1,COUNTA(estados_cidades_bairros!$E$2:$E$2701)),1)</f>
        <v>Ceará</v>
      </c>
      <c r="N295" s="17" t="str">
        <f ca="1">VLOOKUP(M295,estados_cidades_bairros!$B$2:$E$2701,2,0)</f>
        <v>CE</v>
      </c>
      <c r="O295" s="17" t="str" cm="1">
        <f t="array" aca="1" ref="O295" ca="1">INDEX(estados_cidades_bairros!$C$2:$E$2701,SUM(MATCH(N295,estados_cidades_bairros!$C:$C,0)+RANDBETWEEN(1,100)),2)</f>
        <v>Alves Alegre</v>
      </c>
      <c r="P295" s="17" t="str" cm="1">
        <f t="array" aca="1" ref="P295" ca="1">INDEX(estados_cidades_bairros!$D$2:$E$2701,SUM(MATCH(O295,estados_cidades_bairros!$D$2:$D$2701,0)+RANDBETWEEN(1,5)),2)</f>
        <v>Núcleo Caldeira</v>
      </c>
      <c r="Q295" s="38" t="s">
        <v>78</v>
      </c>
      <c r="R295" s="20">
        <v>1</v>
      </c>
      <c r="S295" s="6">
        <v>294</v>
      </c>
      <c r="T295" s="6">
        <v>294</v>
      </c>
      <c r="U295" s="6">
        <v>25</v>
      </c>
      <c r="V295">
        <v>33</v>
      </c>
      <c r="W295" s="3" t="str">
        <f>VLOOKUP(V295,produtos!$A$2:$E$49,2,0)</f>
        <v>Escrivaninha Office</v>
      </c>
      <c r="X295" s="12">
        <f>VLOOKUP(V295,produtos!$A$2:$E$49,4,0)</f>
        <v>2201</v>
      </c>
      <c r="Y295">
        <v>2</v>
      </c>
      <c r="Z295" s="12">
        <f t="shared" si="4"/>
        <v>4402</v>
      </c>
      <c r="AA295" s="7">
        <v>45671</v>
      </c>
      <c r="AB295" s="6" t="s">
        <v>88</v>
      </c>
      <c r="AC295" s="6">
        <v>294</v>
      </c>
      <c r="AD295">
        <v>6056</v>
      </c>
      <c r="AE295" s="3" t="str">
        <f>VLOOKUP(AD295,'Formas de pagamentos'!$A$2:$B$7,2,0)</f>
        <v>Cheque</v>
      </c>
      <c r="AF295" s="6" t="s">
        <v>116</v>
      </c>
      <c r="AG295" s="6" t="s">
        <v>50</v>
      </c>
      <c r="AH295" s="6"/>
      <c r="AI295" s="6"/>
      <c r="AJ295" s="6"/>
      <c r="AK295" s="8"/>
    </row>
    <row r="296" spans="1:37" x14ac:dyDescent="0.25">
      <c r="A296" s="16">
        <v>295</v>
      </c>
      <c r="B296" s="17" t="s">
        <v>1204</v>
      </c>
      <c r="C296" s="17" t="s">
        <v>189</v>
      </c>
      <c r="D296" s="17" t="s">
        <v>1738</v>
      </c>
      <c r="E296" s="18" t="s">
        <v>1739</v>
      </c>
      <c r="F296" s="17" t="str" cm="1">
        <f t="array" aca="1" ref="F296" ca="1">INDEX(estados_cidades_bairros!$B$2:$E$2701,RANDBETWEEN(1,COUNTA(estados_cidades_bairros!$E$2:$E$2701)),1)</f>
        <v>Paraíba</v>
      </c>
      <c r="G296" s="17" t="str">
        <f ca="1">VLOOKUP(F296,estados_cidades_bairros!$B$2:$E$2701,2,0)</f>
        <v>PB</v>
      </c>
      <c r="H296" s="17" t="str" cm="1">
        <f t="array" aca="1" ref="H296" ca="1">INDEX(estados_cidades_bairros!$C$2:$E$2701,SUM(MATCH(G296,estados_cidades_bairros!$C:$C,0)+RANDBETWEEN(1,100)),2)</f>
        <v>Gomes Alegre</v>
      </c>
      <c r="I296" s="17" t="str" cm="1">
        <f t="array" aca="1" ref="I296" ca="1">INDEX(estados_cidades_bairros!$D$2:$E$2701,SUM(MATCH(H296,estados_cidades_bairros!$D$2:$D$2701,0)+RANDBETWEEN(1,5)),2)</f>
        <v>Distrito de Teixeira</v>
      </c>
      <c r="J296" s="28"/>
      <c r="K296" s="17">
        <v>38</v>
      </c>
      <c r="L296" s="17" t="s">
        <v>1740</v>
      </c>
      <c r="M296" s="17" t="str" cm="1">
        <f t="array" aca="1" ref="M296" ca="1">INDEX(estados_cidades_bairros!$B$2:$E$2701,RANDBETWEEN(1,COUNTA(estados_cidades_bairros!$E$2:$E$2701)),1)</f>
        <v>Paraíba</v>
      </c>
      <c r="N296" s="17" t="str">
        <f ca="1">VLOOKUP(M296,estados_cidades_bairros!$B$2:$E$2701,2,0)</f>
        <v>PB</v>
      </c>
      <c r="O296" s="17" t="str" cm="1">
        <f t="array" aca="1" ref="O296" ca="1">INDEX(estados_cidades_bairros!$C$2:$E$2701,SUM(MATCH(N296,estados_cidades_bairros!$C:$C,0)+RANDBETWEEN(1,100)),2)</f>
        <v>Jesus Alegre</v>
      </c>
      <c r="P296" s="17" t="str" cm="1">
        <f t="array" aca="1" ref="P296" ca="1">INDEX(estados_cidades_bairros!$D$2:$E$2701,SUM(MATCH(O296,estados_cidades_bairros!$D$2:$D$2701,0)+RANDBETWEEN(1,5)),2)</f>
        <v>Estação de Ramos</v>
      </c>
      <c r="Q296" s="26" t="s">
        <v>78</v>
      </c>
      <c r="R296" s="17">
        <v>2</v>
      </c>
      <c r="S296" s="3">
        <v>295</v>
      </c>
      <c r="T296" s="3">
        <v>295</v>
      </c>
      <c r="U296" s="3">
        <v>38</v>
      </c>
      <c r="V296">
        <v>25</v>
      </c>
      <c r="W296" s="3" t="str">
        <f>VLOOKUP(V296,produtos!$A$2:$E$49,2,0)</f>
        <v>Aspirador Robô Xiaomi Mi Robot</v>
      </c>
      <c r="X296" s="12">
        <f>VLOOKUP(V296,produtos!$A$2:$E$49,4,0)</f>
        <v>3449</v>
      </c>
      <c r="Y296">
        <v>2</v>
      </c>
      <c r="Z296" s="12">
        <f t="shared" si="4"/>
        <v>6898</v>
      </c>
      <c r="AA296" s="4">
        <v>45671</v>
      </c>
      <c r="AB296" s="3" t="s">
        <v>48</v>
      </c>
      <c r="AC296" s="3">
        <v>295</v>
      </c>
      <c r="AD296">
        <v>5950</v>
      </c>
      <c r="AE296" s="3" t="str">
        <f>VLOOKUP(AD296,'Formas de pagamentos'!$A$2:$B$7,2,0)</f>
        <v>Cartão Débito</v>
      </c>
      <c r="AF296" s="3" t="s">
        <v>89</v>
      </c>
      <c r="AG296" s="3" t="s">
        <v>50</v>
      </c>
      <c r="AH296" s="3"/>
      <c r="AI296" s="3"/>
      <c r="AJ296" s="3"/>
      <c r="AK296" s="5"/>
    </row>
    <row r="297" spans="1:37" x14ac:dyDescent="0.25">
      <c r="A297" s="19">
        <v>296</v>
      </c>
      <c r="B297" s="20" t="s">
        <v>1741</v>
      </c>
      <c r="C297" s="20" t="s">
        <v>289</v>
      </c>
      <c r="D297" s="20" t="s">
        <v>1742</v>
      </c>
      <c r="E297" s="21" t="s">
        <v>1743</v>
      </c>
      <c r="F297" s="17" t="str" cm="1">
        <f t="array" aca="1" ref="F297" ca="1">INDEX(estados_cidades_bairros!$B$2:$E$2701,RANDBETWEEN(1,COUNTA(estados_cidades_bairros!$E$2:$E$2701)),1)</f>
        <v>São Paulo</v>
      </c>
      <c r="G297" s="17" t="str">
        <f ca="1">VLOOKUP(F297,estados_cidades_bairros!$B$2:$E$2701,2,0)</f>
        <v>SP</v>
      </c>
      <c r="H297" s="17" t="str" cm="1">
        <f t="array" aca="1" ref="H297" ca="1">INDEX(estados_cidades_bairros!$C$2:$E$2701,SUM(MATCH(G297,estados_cidades_bairros!$C:$C,0)+RANDBETWEEN(1,100)),2)</f>
        <v>Ramos de Costa</v>
      </c>
      <c r="I297" s="17" t="str" cm="1">
        <f t="array" aca="1" ref="I297" ca="1">INDEX(estados_cidades_bairros!$D$2:$E$2701,SUM(MATCH(H297,estados_cidades_bairros!$D$2:$D$2701,0)+RANDBETWEEN(1,5)),2)</f>
        <v>Conjunto Rafaela Lima</v>
      </c>
      <c r="J297" s="28"/>
      <c r="K297" s="20">
        <v>15</v>
      </c>
      <c r="L297" s="20" t="s">
        <v>1746</v>
      </c>
      <c r="M297" s="17" t="str" cm="1">
        <f t="array" aca="1" ref="M297" ca="1">INDEX(estados_cidades_bairros!$B$2:$E$2701,RANDBETWEEN(1,COUNTA(estados_cidades_bairros!$E$2:$E$2701)),1)</f>
        <v>Rio Grande do Sul</v>
      </c>
      <c r="N297" s="17" t="str">
        <f ca="1">VLOOKUP(M297,estados_cidades_bairros!$B$2:$E$2701,2,0)</f>
        <v>RS</v>
      </c>
      <c r="O297" s="17" t="str" cm="1">
        <f t="array" aca="1" ref="O297" ca="1">INDEX(estados_cidades_bairros!$C$2:$E$2701,SUM(MATCH(N297,estados_cidades_bairros!$C:$C,0)+RANDBETWEEN(1,100)),2)</f>
        <v>Martins da Serra</v>
      </c>
      <c r="P297" s="17" t="str" cm="1">
        <f t="array" aca="1" ref="P297" ca="1">INDEX(estados_cidades_bairros!$D$2:$E$2701,SUM(MATCH(O297,estados_cidades_bairros!$D$2:$D$2701,0)+RANDBETWEEN(1,5)),2)</f>
        <v>Jardim Alexandre Novaes</v>
      </c>
      <c r="Q297" s="38" t="s">
        <v>78</v>
      </c>
      <c r="R297" s="20">
        <v>5</v>
      </c>
      <c r="S297" s="6">
        <v>296</v>
      </c>
      <c r="T297" s="6">
        <v>296</v>
      </c>
      <c r="U297" s="6">
        <v>15</v>
      </c>
      <c r="V297">
        <v>15</v>
      </c>
      <c r="W297" s="3" t="str">
        <f>VLOOKUP(V297,produtos!$A$2:$E$49,2,0)</f>
        <v>Kindle Paperwhite 11ª Geração</v>
      </c>
      <c r="X297" s="12">
        <f>VLOOKUP(V297,produtos!$A$2:$E$49,4,0)</f>
        <v>302</v>
      </c>
      <c r="Y297">
        <v>2</v>
      </c>
      <c r="Z297" s="12">
        <f t="shared" si="4"/>
        <v>604</v>
      </c>
      <c r="AA297" s="7">
        <v>45673</v>
      </c>
      <c r="AB297" s="6" t="s">
        <v>64</v>
      </c>
      <c r="AC297" s="6">
        <v>296</v>
      </c>
      <c r="AD297">
        <v>2471</v>
      </c>
      <c r="AE297" s="3" t="str">
        <f>VLOOKUP(AD297,'Formas de pagamentos'!$A$2:$B$7,2,0)</f>
        <v>Boleto</v>
      </c>
      <c r="AF297" s="6" t="s">
        <v>48</v>
      </c>
      <c r="AG297" s="6" t="s">
        <v>50</v>
      </c>
      <c r="AH297" s="6"/>
      <c r="AI297" s="6"/>
      <c r="AJ297" s="6"/>
      <c r="AK297" s="8"/>
    </row>
    <row r="298" spans="1:37" x14ac:dyDescent="0.25">
      <c r="A298" s="16">
        <v>297</v>
      </c>
      <c r="B298" s="17" t="s">
        <v>791</v>
      </c>
      <c r="C298" s="17" t="s">
        <v>370</v>
      </c>
      <c r="D298" s="17" t="s">
        <v>1748</v>
      </c>
      <c r="E298" s="18" t="s">
        <v>1749</v>
      </c>
      <c r="F298" s="17" t="str" cm="1">
        <f t="array" aca="1" ref="F298" ca="1">INDEX(estados_cidades_bairros!$B$2:$E$2701,RANDBETWEEN(1,COUNTA(estados_cidades_bairros!$E$2:$E$2701)),1)</f>
        <v>Maranhão</v>
      </c>
      <c r="G298" s="17" t="str">
        <f ca="1">VLOOKUP(F298,estados_cidades_bairros!$B$2:$E$2701,2,0)</f>
        <v>MA</v>
      </c>
      <c r="H298" s="17" t="str" cm="1">
        <f t="array" aca="1" ref="H298" ca="1">INDEX(estados_cidades_bairros!$C$2:$E$2701,SUM(MATCH(G298,estados_cidades_bairros!$C:$C,0)+RANDBETWEEN(1,100)),2)</f>
        <v>Teixeira da Prata</v>
      </c>
      <c r="I298" s="17" t="str" cm="1">
        <f t="array" aca="1" ref="I298" ca="1">INDEX(estados_cidades_bairros!$D$2:$E$2701,SUM(MATCH(H298,estados_cidades_bairros!$D$2:$D$2701,0)+RANDBETWEEN(1,5)),2)</f>
        <v>Distrito Maria Fernanda Gonçalves</v>
      </c>
      <c r="J298" s="28"/>
      <c r="K298" s="17">
        <v>6</v>
      </c>
      <c r="L298" s="17" t="s">
        <v>1751</v>
      </c>
      <c r="M298" s="17" t="str" cm="1">
        <f t="array" aca="1" ref="M298" ca="1">INDEX(estados_cidades_bairros!$B$2:$E$2701,RANDBETWEEN(1,COUNTA(estados_cidades_bairros!$E$2:$E$2701)),1)</f>
        <v>Pará</v>
      </c>
      <c r="N298" s="17" t="str">
        <f ca="1">VLOOKUP(M298,estados_cidades_bairros!$B$2:$E$2701,2,0)</f>
        <v>PA</v>
      </c>
      <c r="O298" s="17" t="str" cm="1">
        <f t="array" aca="1" ref="O298" ca="1">INDEX(estados_cidades_bairros!$C$2:$E$2701,SUM(MATCH(N298,estados_cidades_bairros!$C:$C,0)+RANDBETWEEN(1,100)),2)</f>
        <v>Ferreira do Norte</v>
      </c>
      <c r="P298" s="17" t="str" cm="1">
        <f t="array" aca="1" ref="P298" ca="1">INDEX(estados_cidades_bairros!$D$2:$E$2701,SUM(MATCH(O298,estados_cidades_bairros!$D$2:$D$2701,0)+RANDBETWEEN(1,5)),2)</f>
        <v>Passarela Duarte</v>
      </c>
      <c r="Q298" s="26" t="s">
        <v>47</v>
      </c>
      <c r="R298" s="17">
        <v>2</v>
      </c>
      <c r="S298" s="3">
        <v>297</v>
      </c>
      <c r="T298" s="3">
        <v>297</v>
      </c>
      <c r="U298" s="3">
        <v>6</v>
      </c>
      <c r="V298">
        <v>3</v>
      </c>
      <c r="W298" s="3" t="str">
        <f>VLOOKUP(V298,produtos!$A$2:$E$49,2,0)</f>
        <v>Fone de Ouvido Bluetooth JBL</v>
      </c>
      <c r="X298" s="12">
        <f>VLOOKUP(V298,produtos!$A$2:$E$49,4,0)</f>
        <v>3531</v>
      </c>
      <c r="Y298">
        <v>5</v>
      </c>
      <c r="Z298" s="12">
        <f t="shared" si="4"/>
        <v>17655</v>
      </c>
      <c r="AA298" s="4">
        <v>45669</v>
      </c>
      <c r="AB298" s="3" t="s">
        <v>48</v>
      </c>
      <c r="AC298" s="3">
        <v>297</v>
      </c>
      <c r="AD298">
        <v>1969</v>
      </c>
      <c r="AE298" s="3" t="str">
        <f>VLOOKUP(AD298,'Formas de pagamentos'!$A$2:$B$7,2,0)</f>
        <v>Cartão Crédito</v>
      </c>
      <c r="AF298" s="3" t="s">
        <v>116</v>
      </c>
      <c r="AG298" s="3" t="s">
        <v>50</v>
      </c>
      <c r="AH298" s="3"/>
      <c r="AI298" s="3"/>
      <c r="AJ298" s="3"/>
      <c r="AK298" s="5"/>
    </row>
    <row r="299" spans="1:37" x14ac:dyDescent="0.25">
      <c r="A299" s="19">
        <v>298</v>
      </c>
      <c r="B299" s="20" t="s">
        <v>1314</v>
      </c>
      <c r="C299" s="20" t="s">
        <v>203</v>
      </c>
      <c r="D299" s="20" t="s">
        <v>1753</v>
      </c>
      <c r="E299" s="21" t="s">
        <v>1754</v>
      </c>
      <c r="F299" s="17" t="str" cm="1">
        <f t="array" aca="1" ref="F299" ca="1">INDEX(estados_cidades_bairros!$B$2:$E$2701,RANDBETWEEN(1,COUNTA(estados_cidades_bairros!$E$2:$E$2701)),1)</f>
        <v>Minas Gerais</v>
      </c>
      <c r="G299" s="17" t="str">
        <f ca="1">VLOOKUP(F299,estados_cidades_bairros!$B$2:$E$2701,2,0)</f>
        <v>MG</v>
      </c>
      <c r="H299" s="17" t="str" cm="1">
        <f t="array" aca="1" ref="H299" ca="1">INDEX(estados_cidades_bairros!$C$2:$E$2701,SUM(MATCH(G299,estados_cidades_bairros!$C:$C,0)+RANDBETWEEN(1,100)),2)</f>
        <v>Moraes</v>
      </c>
      <c r="I299" s="17" t="str" cm="1">
        <f t="array" aca="1" ref="I299" ca="1">INDEX(estados_cidades_bairros!$D$2:$E$2701,SUM(MATCH(H299,estados_cidades_bairros!$D$2:$D$2701,0)+RANDBETWEEN(1,5)),2)</f>
        <v>Fazenda da Conceição</v>
      </c>
      <c r="J299" s="28"/>
      <c r="K299" s="20">
        <v>45</v>
      </c>
      <c r="L299" s="20" t="s">
        <v>1757</v>
      </c>
      <c r="M299" s="17" t="str" cm="1">
        <f t="array" aca="1" ref="M299" ca="1">INDEX(estados_cidades_bairros!$B$2:$E$2701,RANDBETWEEN(1,COUNTA(estados_cidades_bairros!$E$2:$E$2701)),1)</f>
        <v>Espírito Santo</v>
      </c>
      <c r="N299" s="17" t="str">
        <f ca="1">VLOOKUP(M299,estados_cidades_bairros!$B$2:$E$2701,2,0)</f>
        <v>ES</v>
      </c>
      <c r="O299" s="17" t="str" cm="1">
        <f t="array" aca="1" ref="O299" ca="1">INDEX(estados_cidades_bairros!$C$2:$E$2701,SUM(MATCH(N299,estados_cidades_bairros!$C:$C,0)+RANDBETWEEN(1,100)),2)</f>
        <v>Rodrigues</v>
      </c>
      <c r="P299" s="17" t="str" cm="1">
        <f t="array" aca="1" ref="P299" ca="1">INDEX(estados_cidades_bairros!$D$2:$E$2701,SUM(MATCH(O299,estados_cidades_bairros!$D$2:$D$2701,0)+RANDBETWEEN(1,5)),2)</f>
        <v>Jardim de da Cruz</v>
      </c>
      <c r="Q299" s="38" t="s">
        <v>47</v>
      </c>
      <c r="R299" s="20">
        <v>3</v>
      </c>
      <c r="S299" s="6">
        <v>298</v>
      </c>
      <c r="T299" s="6">
        <v>298</v>
      </c>
      <c r="U299" s="6">
        <v>45</v>
      </c>
      <c r="V299">
        <v>7</v>
      </c>
      <c r="W299" s="3" t="str">
        <f>VLOOKUP(V299,produtos!$A$2:$E$49,2,0)</f>
        <v>Tablet Samsung Galaxy Tab S8</v>
      </c>
      <c r="X299" s="12">
        <f>VLOOKUP(V299,produtos!$A$2:$E$49,4,0)</f>
        <v>2648</v>
      </c>
      <c r="Y299">
        <v>4</v>
      </c>
      <c r="Z299" s="12">
        <f t="shared" si="4"/>
        <v>10592</v>
      </c>
      <c r="AA299" s="7">
        <v>45665</v>
      </c>
      <c r="AB299" s="6" t="s">
        <v>115</v>
      </c>
      <c r="AC299" s="6">
        <v>298</v>
      </c>
      <c r="AD299">
        <v>2471</v>
      </c>
      <c r="AE299" s="3" t="str">
        <f>VLOOKUP(AD299,'Formas de pagamentos'!$A$2:$B$7,2,0)</f>
        <v>Boleto</v>
      </c>
      <c r="AF299" s="6" t="s">
        <v>116</v>
      </c>
      <c r="AG299" s="6" t="s">
        <v>50</v>
      </c>
      <c r="AH299" s="6"/>
      <c r="AI299" s="6"/>
      <c r="AJ299" s="6"/>
      <c r="AK299" s="8"/>
    </row>
    <row r="300" spans="1:37" x14ac:dyDescent="0.25">
      <c r="A300" s="16">
        <v>299</v>
      </c>
      <c r="B300" s="17" t="s">
        <v>905</v>
      </c>
      <c r="C300" s="17" t="s">
        <v>189</v>
      </c>
      <c r="D300" s="17" t="s">
        <v>1759</v>
      </c>
      <c r="E300" s="18" t="s">
        <v>1760</v>
      </c>
      <c r="F300" s="17" t="str" cm="1">
        <f t="array" aca="1" ref="F300" ca="1">INDEX(estados_cidades_bairros!$B$2:$E$2701,RANDBETWEEN(1,COUNTA(estados_cidades_bairros!$E$2:$E$2701)),1)</f>
        <v>Pernambuco</v>
      </c>
      <c r="G300" s="17" t="str">
        <f ca="1">VLOOKUP(F300,estados_cidades_bairros!$B$2:$E$2701,2,0)</f>
        <v>PE</v>
      </c>
      <c r="H300" s="17" t="str" cm="1">
        <f t="array" aca="1" ref="H300" ca="1">INDEX(estados_cidades_bairros!$C$2:$E$2701,SUM(MATCH(G300,estados_cidades_bairros!$C:$C,0)+RANDBETWEEN(1,100)),2)</f>
        <v>Souza</v>
      </c>
      <c r="I300" s="17" t="str" cm="1">
        <f t="array" aca="1" ref="I300" ca="1">INDEX(estados_cidades_bairros!$D$2:$E$2701,SUM(MATCH(H300,estados_cidades_bairros!$D$2:$D$2701,0)+RANDBETWEEN(1,5)),2)</f>
        <v>Recanto de da Mota</v>
      </c>
      <c r="J300" s="28"/>
      <c r="K300" s="17">
        <v>40</v>
      </c>
      <c r="L300" s="17" t="s">
        <v>1763</v>
      </c>
      <c r="M300" s="17" t="str" cm="1">
        <f t="array" aca="1" ref="M300" ca="1">INDEX(estados_cidades_bairros!$B$2:$E$2701,RANDBETWEEN(1,COUNTA(estados_cidades_bairros!$E$2:$E$2701)),1)</f>
        <v>Paraíba</v>
      </c>
      <c r="N300" s="17" t="str">
        <f ca="1">VLOOKUP(M300,estados_cidades_bairros!$B$2:$E$2701,2,0)</f>
        <v>PB</v>
      </c>
      <c r="O300" s="17" t="str" cm="1">
        <f t="array" aca="1" ref="O300" ca="1">INDEX(estados_cidades_bairros!$C$2:$E$2701,SUM(MATCH(N300,estados_cidades_bairros!$C:$C,0)+RANDBETWEEN(1,100)),2)</f>
        <v>Silva</v>
      </c>
      <c r="P300" s="17" t="str" cm="1">
        <f t="array" aca="1" ref="P300" ca="1">INDEX(estados_cidades_bairros!$D$2:$E$2701,SUM(MATCH(O300,estados_cidades_bairros!$D$2:$D$2701,0)+RANDBETWEEN(1,5)),2)</f>
        <v>Passarela da Rosa</v>
      </c>
      <c r="Q300" s="26" t="s">
        <v>78</v>
      </c>
      <c r="R300" s="17">
        <v>2</v>
      </c>
      <c r="S300" s="3">
        <v>299</v>
      </c>
      <c r="T300" s="3">
        <v>299</v>
      </c>
      <c r="U300" s="3">
        <v>40</v>
      </c>
      <c r="V300">
        <v>20</v>
      </c>
      <c r="W300" s="3" t="str">
        <f>VLOOKUP(V300,produtos!$A$2:$E$49,2,0)</f>
        <v>Micro-ondas Philco 30L</v>
      </c>
      <c r="X300" s="12">
        <f>VLOOKUP(V300,produtos!$A$2:$E$49,4,0)</f>
        <v>2747</v>
      </c>
      <c r="Y300">
        <v>4</v>
      </c>
      <c r="Z300" s="12">
        <f t="shared" si="4"/>
        <v>10988</v>
      </c>
      <c r="AA300" s="4">
        <v>45717</v>
      </c>
      <c r="AB300" s="3" t="s">
        <v>115</v>
      </c>
      <c r="AC300" s="3">
        <v>299</v>
      </c>
      <c r="AD300">
        <v>6056</v>
      </c>
      <c r="AE300" s="3" t="str">
        <f>VLOOKUP(AD300,'Formas de pagamentos'!$A$2:$B$7,2,0)</f>
        <v>Cheque</v>
      </c>
      <c r="AF300" s="3" t="s">
        <v>89</v>
      </c>
      <c r="AG300" s="3" t="s">
        <v>50</v>
      </c>
      <c r="AH300" s="3"/>
      <c r="AI300" s="3"/>
      <c r="AJ300" s="3"/>
      <c r="AK300" s="5"/>
    </row>
    <row r="301" spans="1:37" x14ac:dyDescent="0.25">
      <c r="A301" s="19">
        <v>300</v>
      </c>
      <c r="B301" s="20" t="s">
        <v>1764</v>
      </c>
      <c r="C301" s="20" t="s">
        <v>178</v>
      </c>
      <c r="D301" s="20" t="s">
        <v>1765</v>
      </c>
      <c r="E301" s="21">
        <v>2131086170</v>
      </c>
      <c r="F301" s="17" t="str" cm="1">
        <f t="array" aca="1" ref="F301" ca="1">INDEX(estados_cidades_bairros!$B$2:$E$2701,RANDBETWEEN(1,COUNTA(estados_cidades_bairros!$E$2:$E$2701)),1)</f>
        <v>Rio Grande do Norte</v>
      </c>
      <c r="G301" s="17" t="str">
        <f ca="1">VLOOKUP(F301,estados_cidades_bairros!$B$2:$E$2701,2,0)</f>
        <v>RN</v>
      </c>
      <c r="H301" s="17" t="str" cm="1">
        <f t="array" aca="1" ref="H301" ca="1">INDEX(estados_cidades_bairros!$C$2:$E$2701,SUM(MATCH(G301,estados_cidades_bairros!$C:$C,0)+RANDBETWEEN(1,100)),2)</f>
        <v>Novaes</v>
      </c>
      <c r="I301" s="17" t="str" cm="1">
        <f t="array" aca="1" ref="I301" ca="1">INDEX(estados_cidades_bairros!$D$2:$E$2701,SUM(MATCH(H301,estados_cidades_bairros!$D$2:$D$2701,0)+RANDBETWEEN(1,5)),2)</f>
        <v>Jardim Cardoso</v>
      </c>
      <c r="J301" s="28"/>
      <c r="K301" s="20">
        <v>30</v>
      </c>
      <c r="L301" s="20" t="s">
        <v>1767</v>
      </c>
      <c r="M301" s="17" t="str" cm="1">
        <f t="array" aca="1" ref="M301" ca="1">INDEX(estados_cidades_bairros!$B$2:$E$2701,RANDBETWEEN(1,COUNTA(estados_cidades_bairros!$E$2:$E$2701)),1)</f>
        <v>Distrito Federal</v>
      </c>
      <c r="N301" s="17" t="str">
        <f ca="1">VLOOKUP(M301,estados_cidades_bairros!$B$2:$E$2701,2,0)</f>
        <v>DF</v>
      </c>
      <c r="O301" s="17" t="str" cm="1">
        <f t="array" aca="1" ref="O301" ca="1">INDEX(estados_cidades_bairros!$C$2:$E$2701,SUM(MATCH(N301,estados_cidades_bairros!$C:$C,0)+RANDBETWEEN(1,100)),2)</f>
        <v>Ribeiro</v>
      </c>
      <c r="P301" s="17" t="str" cm="1">
        <f t="array" aca="1" ref="P301" ca="1">INDEX(estados_cidades_bairros!$D$2:$E$2701,SUM(MATCH(O301,estados_cidades_bairros!$D$2:$D$2701,0)+RANDBETWEEN(1,5)),2)</f>
        <v>Trecho Pietro da Rosa</v>
      </c>
      <c r="Q301" s="38" t="s">
        <v>41</v>
      </c>
      <c r="R301" s="20">
        <v>2</v>
      </c>
      <c r="S301" s="6">
        <v>300</v>
      </c>
      <c r="T301" s="6">
        <v>300</v>
      </c>
      <c r="U301" s="6">
        <v>30</v>
      </c>
      <c r="V301">
        <v>6</v>
      </c>
      <c r="W301" s="3" t="str">
        <f>VLOOKUP(V301,produtos!$A$2:$E$49,2,0)</f>
        <v>Smartwatch Samsung Galaxy Watch 5</v>
      </c>
      <c r="X301" s="12">
        <f>VLOOKUP(V301,produtos!$A$2:$E$49,4,0)</f>
        <v>1612</v>
      </c>
      <c r="Y301">
        <v>3</v>
      </c>
      <c r="Z301" s="12">
        <f t="shared" si="4"/>
        <v>4836</v>
      </c>
      <c r="AA301" s="7">
        <v>45709</v>
      </c>
      <c r="AB301" s="6" t="s">
        <v>48</v>
      </c>
      <c r="AC301" s="6">
        <v>300</v>
      </c>
      <c r="AD301">
        <v>2471</v>
      </c>
      <c r="AE301" s="3" t="str">
        <f>VLOOKUP(AD301,'Formas de pagamentos'!$A$2:$B$7,2,0)</f>
        <v>Boleto</v>
      </c>
      <c r="AF301" s="6" t="s">
        <v>89</v>
      </c>
      <c r="AG301" s="6" t="s">
        <v>50</v>
      </c>
      <c r="AH301" s="6"/>
      <c r="AI301" s="6"/>
      <c r="AJ301" s="6"/>
      <c r="AK301" s="8"/>
    </row>
    <row r="302" spans="1:37" x14ac:dyDescent="0.25">
      <c r="A302" s="16">
        <v>301</v>
      </c>
      <c r="B302" s="17" t="s">
        <v>1204</v>
      </c>
      <c r="C302" s="17" t="s">
        <v>84</v>
      </c>
      <c r="D302" s="17" t="s">
        <v>1770</v>
      </c>
      <c r="E302" s="18" t="s">
        <v>1771</v>
      </c>
      <c r="F302" s="17" t="str" cm="1">
        <f t="array" aca="1" ref="F302" ca="1">INDEX(estados_cidades_bairros!$B$2:$E$2701,RANDBETWEEN(1,COUNTA(estados_cidades_bairros!$E$2:$E$2701)),1)</f>
        <v>Rio Grande do Norte</v>
      </c>
      <c r="G302" s="17" t="str">
        <f ca="1">VLOOKUP(F302,estados_cidades_bairros!$B$2:$E$2701,2,0)</f>
        <v>RN</v>
      </c>
      <c r="H302" s="17" t="str" cm="1">
        <f t="array" aca="1" ref="H302" ca="1">INDEX(estados_cidades_bairros!$C$2:$E$2701,SUM(MATCH(G302,estados_cidades_bairros!$C:$C,0)+RANDBETWEEN(1,100)),2)</f>
        <v>Sales</v>
      </c>
      <c r="I302" s="17" t="str" cm="1">
        <f t="array" aca="1" ref="I302" ca="1">INDEX(estados_cidades_bairros!$D$2:$E$2701,SUM(MATCH(H302,estados_cidades_bairros!$D$2:$D$2701,0)+RANDBETWEEN(1,5)),2)</f>
        <v>Condomínio Daniel Sales</v>
      </c>
      <c r="J302" s="28"/>
      <c r="K302" s="17">
        <v>15</v>
      </c>
      <c r="L302" s="17" t="s">
        <v>1772</v>
      </c>
      <c r="M302" s="17" t="str" cm="1">
        <f t="array" aca="1" ref="M302" ca="1">INDEX(estados_cidades_bairros!$B$2:$E$2701,RANDBETWEEN(1,COUNTA(estados_cidades_bairros!$E$2:$E$2701)),1)</f>
        <v>Paraná</v>
      </c>
      <c r="N302" s="17" t="str">
        <f ca="1">VLOOKUP(M302,estados_cidades_bairros!$B$2:$E$2701,2,0)</f>
        <v>PR</v>
      </c>
      <c r="O302" s="17" t="str" cm="1">
        <f t="array" aca="1" ref="O302" ca="1">INDEX(estados_cidades_bairros!$C$2:$E$2701,SUM(MATCH(N302,estados_cidades_bairros!$C:$C,0)+RANDBETWEEN(1,100)),2)</f>
        <v>da Rocha</v>
      </c>
      <c r="P302" s="17" t="str" cm="1">
        <f t="array" aca="1" ref="P302" ca="1">INDEX(estados_cidades_bairros!$D$2:$E$2701,SUM(MATCH(O302,estados_cidades_bairros!$D$2:$D$2701,0)+RANDBETWEEN(1,5)),2)</f>
        <v>Sítio Bianca Moura</v>
      </c>
      <c r="Q302" s="26" t="s">
        <v>78</v>
      </c>
      <c r="R302" s="17">
        <v>2</v>
      </c>
      <c r="S302" s="3">
        <v>301</v>
      </c>
      <c r="T302" s="3">
        <v>301</v>
      </c>
      <c r="U302" s="3">
        <v>15</v>
      </c>
      <c r="V302">
        <v>16</v>
      </c>
      <c r="W302" s="3" t="str">
        <f>VLOOKUP(V302,produtos!$A$2:$E$49,2,0)</f>
        <v>Geladeira Brastemp Frost Free 375L</v>
      </c>
      <c r="X302" s="12">
        <f>VLOOKUP(V302,produtos!$A$2:$E$49,4,0)</f>
        <v>2523</v>
      </c>
      <c r="Y302">
        <v>1</v>
      </c>
      <c r="Z302" s="12">
        <f t="shared" si="4"/>
        <v>2523</v>
      </c>
      <c r="AA302" s="4">
        <v>45705</v>
      </c>
      <c r="AB302" s="3" t="s">
        <v>88</v>
      </c>
      <c r="AC302" s="3">
        <v>301</v>
      </c>
      <c r="AD302">
        <v>6056</v>
      </c>
      <c r="AE302" s="3" t="str">
        <f>VLOOKUP(AD302,'Formas de pagamentos'!$A$2:$B$7,2,0)</f>
        <v>Cheque</v>
      </c>
      <c r="AF302" s="3" t="s">
        <v>48</v>
      </c>
      <c r="AG302" s="3" t="s">
        <v>50</v>
      </c>
      <c r="AH302" s="3"/>
      <c r="AI302" s="3"/>
      <c r="AJ302" s="3"/>
      <c r="AK302" s="5"/>
    </row>
    <row r="303" spans="1:37" x14ac:dyDescent="0.25">
      <c r="A303" s="19">
        <v>302</v>
      </c>
      <c r="B303" s="20" t="s">
        <v>400</v>
      </c>
      <c r="C303" s="20" t="s">
        <v>687</v>
      </c>
      <c r="D303" s="20" t="s">
        <v>1774</v>
      </c>
      <c r="E303" s="21" t="s">
        <v>1775</v>
      </c>
      <c r="F303" s="17" t="str" cm="1">
        <f t="array" aca="1" ref="F303" ca="1">INDEX(estados_cidades_bairros!$B$2:$E$2701,RANDBETWEEN(1,COUNTA(estados_cidades_bairros!$E$2:$E$2701)),1)</f>
        <v>Piauí</v>
      </c>
      <c r="G303" s="17" t="str">
        <f ca="1">VLOOKUP(F303,estados_cidades_bairros!$B$2:$E$2701,2,0)</f>
        <v>PI</v>
      </c>
      <c r="H303" s="17" t="str" cm="1">
        <f t="array" aca="1" ref="H303" ca="1">INDEX(estados_cidades_bairros!$C$2:$E$2701,SUM(MATCH(G303,estados_cidades_bairros!$C:$C,0)+RANDBETWEEN(1,100)),2)</f>
        <v>Fogaça de Ribeiro</v>
      </c>
      <c r="I303" s="17" t="str" cm="1">
        <f t="array" aca="1" ref="I303" ca="1">INDEX(estados_cidades_bairros!$D$2:$E$2701,SUM(MATCH(H303,estados_cidades_bairros!$D$2:$D$2701,0)+RANDBETWEEN(1,5)),2)</f>
        <v>Estrada de Fogaça</v>
      </c>
      <c r="J303" s="28"/>
      <c r="K303" s="20">
        <v>34</v>
      </c>
      <c r="L303" s="20" t="s">
        <v>1776</v>
      </c>
      <c r="M303" s="17" t="str" cm="1">
        <f t="array" aca="1" ref="M303" ca="1">INDEX(estados_cidades_bairros!$B$2:$E$2701,RANDBETWEEN(1,COUNTA(estados_cidades_bairros!$E$2:$E$2701)),1)</f>
        <v>Paraná</v>
      </c>
      <c r="N303" s="17" t="str">
        <f ca="1">VLOOKUP(M303,estados_cidades_bairros!$B$2:$E$2701,2,0)</f>
        <v>PR</v>
      </c>
      <c r="O303" s="17" t="str" cm="1">
        <f t="array" aca="1" ref="O303" ca="1">INDEX(estados_cidades_bairros!$C$2:$E$2701,SUM(MATCH(N303,estados_cidades_bairros!$C:$C,0)+RANDBETWEEN(1,100)),2)</f>
        <v>Duarte</v>
      </c>
      <c r="P303" s="17" t="str" cm="1">
        <f t="array" aca="1" ref="P303" ca="1">INDEX(estados_cidades_bairros!$D$2:$E$2701,SUM(MATCH(O303,estados_cidades_bairros!$D$2:$D$2701,0)+RANDBETWEEN(1,5)),2)</f>
        <v>Via Ramos</v>
      </c>
      <c r="Q303" s="38" t="s">
        <v>78</v>
      </c>
      <c r="R303" s="20">
        <v>1</v>
      </c>
      <c r="S303" s="6">
        <v>302</v>
      </c>
      <c r="T303" s="6">
        <v>302</v>
      </c>
      <c r="U303" s="6">
        <v>34</v>
      </c>
      <c r="V303">
        <v>21</v>
      </c>
      <c r="W303" s="3" t="str">
        <f>VLOOKUP(V303,produtos!$A$2:$E$49,2,0)</f>
        <v>Micro-ondas Panasonic 32L</v>
      </c>
      <c r="X303" s="12">
        <f>VLOOKUP(V303,produtos!$A$2:$E$49,4,0)</f>
        <v>895</v>
      </c>
      <c r="Y303">
        <v>1</v>
      </c>
      <c r="Z303" s="12">
        <f t="shared" si="4"/>
        <v>895</v>
      </c>
      <c r="AA303" s="7">
        <v>45712</v>
      </c>
      <c r="AB303" s="6" t="s">
        <v>88</v>
      </c>
      <c r="AC303" s="6">
        <v>302</v>
      </c>
      <c r="AD303">
        <v>5950</v>
      </c>
      <c r="AE303" s="3" t="str">
        <f>VLOOKUP(AD303,'Formas de pagamentos'!$A$2:$B$7,2,0)</f>
        <v>Cartão Débito</v>
      </c>
      <c r="AF303" s="6" t="s">
        <v>116</v>
      </c>
      <c r="AG303" s="6" t="s">
        <v>50</v>
      </c>
      <c r="AH303" s="6"/>
      <c r="AI303" s="6"/>
      <c r="AJ303" s="6"/>
      <c r="AK303" s="8"/>
    </row>
    <row r="304" spans="1:37" x14ac:dyDescent="0.25">
      <c r="A304" s="16">
        <v>303</v>
      </c>
      <c r="B304" s="17" t="s">
        <v>1778</v>
      </c>
      <c r="C304" s="17" t="s">
        <v>357</v>
      </c>
      <c r="D304" s="17" t="s">
        <v>1779</v>
      </c>
      <c r="E304" s="18" t="s">
        <v>1780</v>
      </c>
      <c r="F304" s="17" t="str" cm="1">
        <f t="array" aca="1" ref="F304" ca="1">INDEX(estados_cidades_bairros!$B$2:$E$2701,RANDBETWEEN(1,COUNTA(estados_cidades_bairros!$E$2:$E$2701)),1)</f>
        <v>Rio de Janeiro</v>
      </c>
      <c r="G304" s="17" t="str">
        <f ca="1">VLOOKUP(F304,estados_cidades_bairros!$B$2:$E$2701,2,0)</f>
        <v>RJ</v>
      </c>
      <c r="H304" s="17" t="str" cm="1">
        <f t="array" aca="1" ref="H304" ca="1">INDEX(estados_cidades_bairros!$C$2:$E$2701,SUM(MATCH(G304,estados_cidades_bairros!$C:$C,0)+RANDBETWEEN(1,100)),2)</f>
        <v>da Cruz</v>
      </c>
      <c r="I304" s="17" t="str" cm="1">
        <f t="array" aca="1" ref="I304" ca="1">INDEX(estados_cidades_bairros!$D$2:$E$2701,SUM(MATCH(H304,estados_cidades_bairros!$D$2:$D$2701,0)+RANDBETWEEN(1,5)),2)</f>
        <v>Campo de Castro</v>
      </c>
      <c r="J304" s="28"/>
      <c r="K304" s="17">
        <v>30</v>
      </c>
      <c r="L304" s="17" t="s">
        <v>1782</v>
      </c>
      <c r="M304" s="17" t="str" cm="1">
        <f t="array" aca="1" ref="M304" ca="1">INDEX(estados_cidades_bairros!$B$2:$E$2701,RANDBETWEEN(1,COUNTA(estados_cidades_bairros!$E$2:$E$2701)),1)</f>
        <v>Rio Grande do Sul</v>
      </c>
      <c r="N304" s="17" t="str">
        <f ca="1">VLOOKUP(M304,estados_cidades_bairros!$B$2:$E$2701,2,0)</f>
        <v>RS</v>
      </c>
      <c r="O304" s="17" t="str" cm="1">
        <f t="array" aca="1" ref="O304" ca="1">INDEX(estados_cidades_bairros!$C$2:$E$2701,SUM(MATCH(N304,estados_cidades_bairros!$C:$C,0)+RANDBETWEEN(1,100)),2)</f>
        <v>Ribeiro dos Dourados</v>
      </c>
      <c r="P304" s="17" t="str" cm="1">
        <f t="array" aca="1" ref="P304" ca="1">INDEX(estados_cidades_bairros!$D$2:$E$2701,SUM(MATCH(O304,estados_cidades_bairros!$D$2:$D$2701,0)+RANDBETWEEN(1,5)),2)</f>
        <v>Praia de Nunes</v>
      </c>
      <c r="Q304" s="26" t="s">
        <v>47</v>
      </c>
      <c r="R304" s="17">
        <v>5</v>
      </c>
      <c r="S304" s="3">
        <v>303</v>
      </c>
      <c r="T304" s="3">
        <v>303</v>
      </c>
      <c r="U304" s="3">
        <v>30</v>
      </c>
      <c r="V304">
        <v>43</v>
      </c>
      <c r="W304" s="3" t="str">
        <f>VLOOKUP(V304,produtos!$A$2:$E$49,2,0)</f>
        <v>HD Externo 1TB Seagate</v>
      </c>
      <c r="X304" s="12">
        <f>VLOOKUP(V304,produtos!$A$2:$E$49,4,0)</f>
        <v>391</v>
      </c>
      <c r="Y304">
        <v>5</v>
      </c>
      <c r="Z304" s="12">
        <f t="shared" si="4"/>
        <v>1955</v>
      </c>
      <c r="AA304" s="4">
        <v>45677</v>
      </c>
      <c r="AB304" s="3" t="s">
        <v>115</v>
      </c>
      <c r="AC304" s="3">
        <v>303</v>
      </c>
      <c r="AD304">
        <v>6056</v>
      </c>
      <c r="AE304" s="3" t="str">
        <f>VLOOKUP(AD304,'Formas de pagamentos'!$A$2:$B$7,2,0)</f>
        <v>Cheque</v>
      </c>
      <c r="AF304" s="3" t="s">
        <v>48</v>
      </c>
      <c r="AG304" s="3" t="s">
        <v>50</v>
      </c>
      <c r="AH304" s="3">
        <v>3030</v>
      </c>
      <c r="AI304" s="3">
        <v>3030</v>
      </c>
      <c r="AJ304" s="3" t="s">
        <v>117</v>
      </c>
      <c r="AK304" s="5" t="s">
        <v>132</v>
      </c>
    </row>
    <row r="305" spans="1:37" x14ac:dyDescent="0.25">
      <c r="A305" s="19">
        <v>304</v>
      </c>
      <c r="B305" s="20" t="s">
        <v>881</v>
      </c>
      <c r="C305" s="20" t="s">
        <v>511</v>
      </c>
      <c r="D305" s="20" t="s">
        <v>1785</v>
      </c>
      <c r="E305" s="21" t="s">
        <v>1786</v>
      </c>
      <c r="F305" s="17" t="str" cm="1">
        <f t="array" aca="1" ref="F305" ca="1">INDEX(estados_cidades_bairros!$B$2:$E$2701,RANDBETWEEN(1,COUNTA(estados_cidades_bairros!$E$2:$E$2701)),1)</f>
        <v>Tocantins</v>
      </c>
      <c r="G305" s="17" t="str">
        <f ca="1">VLOOKUP(F305,estados_cidades_bairros!$B$2:$E$2701,2,0)</f>
        <v>TO</v>
      </c>
      <c r="H305" s="17" t="str" cm="1">
        <f t="array" aca="1" ref="H305" ca="1">INDEX(estados_cidades_bairros!$C$2:$E$2701,SUM(MATCH(G305,estados_cidades_bairros!$C:$C,0)+RANDBETWEEN(1,100)),2)</f>
        <v>Viana</v>
      </c>
      <c r="I305" s="17" t="str" cm="1">
        <f t="array" aca="1" ref="I305" ca="1">INDEX(estados_cidades_bairros!$D$2:$E$2701,SUM(MATCH(H305,estados_cidades_bairros!$D$2:$D$2701,0)+RANDBETWEEN(1,5)),2)</f>
        <v>Praça Theo Rocha</v>
      </c>
      <c r="J305" s="28"/>
      <c r="K305" s="20">
        <v>19</v>
      </c>
      <c r="L305" s="20" t="s">
        <v>1787</v>
      </c>
      <c r="M305" s="17" t="str" cm="1">
        <f t="array" aca="1" ref="M305" ca="1">INDEX(estados_cidades_bairros!$B$2:$E$2701,RANDBETWEEN(1,COUNTA(estados_cidades_bairros!$E$2:$E$2701)),1)</f>
        <v>Mato Grosso do Sul</v>
      </c>
      <c r="N305" s="17" t="str">
        <f ca="1">VLOOKUP(M305,estados_cidades_bairros!$B$2:$E$2701,2,0)</f>
        <v>MS</v>
      </c>
      <c r="O305" s="17" t="str" cm="1">
        <f t="array" aca="1" ref="O305" ca="1">INDEX(estados_cidades_bairros!$C$2:$E$2701,SUM(MATCH(N305,estados_cidades_bairros!$C:$C,0)+RANDBETWEEN(1,100)),2)</f>
        <v>Novaes</v>
      </c>
      <c r="P305" s="17" t="str" cm="1">
        <f t="array" aca="1" ref="P305" ca="1">INDEX(estados_cidades_bairros!$D$2:$E$2701,SUM(MATCH(O305,estados_cidades_bairros!$D$2:$D$2701,0)+RANDBETWEEN(1,5)),2)</f>
        <v>Jardim Cardoso</v>
      </c>
      <c r="Q305" s="38" t="s">
        <v>47</v>
      </c>
      <c r="R305" s="20">
        <v>3</v>
      </c>
      <c r="S305" s="6">
        <v>304</v>
      </c>
      <c r="T305" s="6">
        <v>304</v>
      </c>
      <c r="U305" s="6">
        <v>19</v>
      </c>
      <c r="V305">
        <v>9</v>
      </c>
      <c r="W305" s="3" t="str">
        <f>VLOOKUP(V305,produtos!$A$2:$E$49,2,0)</f>
        <v>TV LG 55'' 4K OLED</v>
      </c>
      <c r="X305" s="12">
        <f>VLOOKUP(V305,produtos!$A$2:$E$49,4,0)</f>
        <v>4023</v>
      </c>
      <c r="Y305">
        <v>4</v>
      </c>
      <c r="Z305" s="12">
        <f t="shared" si="4"/>
        <v>16092</v>
      </c>
      <c r="AA305" s="7">
        <v>45696</v>
      </c>
      <c r="AB305" s="6" t="s">
        <v>64</v>
      </c>
      <c r="AC305" s="6">
        <v>304</v>
      </c>
      <c r="AD305">
        <v>5950</v>
      </c>
      <c r="AE305" s="3" t="str">
        <f>VLOOKUP(AD305,'Formas de pagamentos'!$A$2:$B$7,2,0)</f>
        <v>Cartão Débito</v>
      </c>
      <c r="AF305" s="6" t="s">
        <v>89</v>
      </c>
      <c r="AG305" s="6" t="s">
        <v>50</v>
      </c>
      <c r="AH305" s="6"/>
      <c r="AI305" s="6"/>
      <c r="AJ305" s="6"/>
      <c r="AK305" s="8"/>
    </row>
    <row r="306" spans="1:37" x14ac:dyDescent="0.25">
      <c r="A306" s="16">
        <v>305</v>
      </c>
      <c r="B306" s="17" t="s">
        <v>66</v>
      </c>
      <c r="C306" s="17" t="s">
        <v>76</v>
      </c>
      <c r="D306" s="17" t="s">
        <v>1788</v>
      </c>
      <c r="E306" s="18">
        <v>9000696858</v>
      </c>
      <c r="F306" s="17" t="str" cm="1">
        <f t="array" aca="1" ref="F306" ca="1">INDEX(estados_cidades_bairros!$B$2:$E$2701,RANDBETWEEN(1,COUNTA(estados_cidades_bairros!$E$2:$E$2701)),1)</f>
        <v>Maranhão</v>
      </c>
      <c r="G306" s="17" t="str">
        <f ca="1">VLOOKUP(F306,estados_cidades_bairros!$B$2:$E$2701,2,0)</f>
        <v>MA</v>
      </c>
      <c r="H306" s="17" t="str" cm="1">
        <f t="array" aca="1" ref="H306" ca="1">INDEX(estados_cidades_bairros!$C$2:$E$2701,SUM(MATCH(G306,estados_cidades_bairros!$C:$C,0)+RANDBETWEEN(1,100)),2)</f>
        <v>Gomes Paulista</v>
      </c>
      <c r="I306" s="17" t="str" cm="1">
        <f t="array" aca="1" ref="I306" ca="1">INDEX(estados_cidades_bairros!$D$2:$E$2701,SUM(MATCH(H306,estados_cidades_bairros!$D$2:$D$2701,0)+RANDBETWEEN(1,5)),2)</f>
        <v>Fazenda Sofia Nogueira</v>
      </c>
      <c r="J306" s="28"/>
      <c r="K306" s="17">
        <v>34</v>
      </c>
      <c r="L306" s="17" t="s">
        <v>1789</v>
      </c>
      <c r="M306" s="17" t="str" cm="1">
        <f t="array" aca="1" ref="M306" ca="1">INDEX(estados_cidades_bairros!$B$2:$E$2701,RANDBETWEEN(1,COUNTA(estados_cidades_bairros!$E$2:$E$2701)),1)</f>
        <v>Rio de Janeiro</v>
      </c>
      <c r="N306" s="17" t="str">
        <f ca="1">VLOOKUP(M306,estados_cidades_bairros!$B$2:$E$2701,2,0)</f>
        <v>RJ</v>
      </c>
      <c r="O306" s="17" t="str" cm="1">
        <f t="array" aca="1" ref="O306" ca="1">INDEX(estados_cidades_bairros!$C$2:$E$2701,SUM(MATCH(N306,estados_cidades_bairros!$C:$C,0)+RANDBETWEEN(1,100)),2)</f>
        <v>Cardoso</v>
      </c>
      <c r="P306" s="17" t="str" cm="1">
        <f t="array" aca="1" ref="P306" ca="1">INDEX(estados_cidades_bairros!$D$2:$E$2701,SUM(MATCH(O306,estados_cidades_bairros!$D$2:$D$2701,0)+RANDBETWEEN(1,5)),2)</f>
        <v>Praia Luana Novaes</v>
      </c>
      <c r="Q306" s="26" t="s">
        <v>47</v>
      </c>
      <c r="R306" s="17">
        <v>4</v>
      </c>
      <c r="S306" s="3">
        <v>305</v>
      </c>
      <c r="T306" s="3">
        <v>305</v>
      </c>
      <c r="U306" s="3">
        <v>34</v>
      </c>
      <c r="V306">
        <v>21</v>
      </c>
      <c r="W306" s="3" t="str">
        <f>VLOOKUP(V306,produtos!$A$2:$E$49,2,0)</f>
        <v>Micro-ondas Panasonic 32L</v>
      </c>
      <c r="X306" s="12">
        <f>VLOOKUP(V306,produtos!$A$2:$E$49,4,0)</f>
        <v>895</v>
      </c>
      <c r="Y306">
        <v>4</v>
      </c>
      <c r="Z306" s="12">
        <f t="shared" si="4"/>
        <v>3580</v>
      </c>
      <c r="AA306" s="4">
        <v>45719</v>
      </c>
      <c r="AB306" s="3" t="s">
        <v>48</v>
      </c>
      <c r="AC306" s="3">
        <v>305</v>
      </c>
      <c r="AD306">
        <v>5950</v>
      </c>
      <c r="AE306" s="3" t="str">
        <f>VLOOKUP(AD306,'Formas de pagamentos'!$A$2:$B$7,2,0)</f>
        <v>Cartão Débito</v>
      </c>
      <c r="AF306" s="3" t="s">
        <v>48</v>
      </c>
      <c r="AG306" s="3" t="s">
        <v>50</v>
      </c>
      <c r="AH306" s="3"/>
      <c r="AI306" s="3"/>
      <c r="AJ306" s="3"/>
      <c r="AK306" s="5"/>
    </row>
    <row r="307" spans="1:37" x14ac:dyDescent="0.25">
      <c r="A307" s="19">
        <v>306</v>
      </c>
      <c r="B307" s="20" t="s">
        <v>442</v>
      </c>
      <c r="C307" s="20" t="s">
        <v>560</v>
      </c>
      <c r="D307" s="20" t="s">
        <v>1791</v>
      </c>
      <c r="E307" s="21" t="s">
        <v>1792</v>
      </c>
      <c r="F307" s="17" t="str" cm="1">
        <f t="array" aca="1" ref="F307" ca="1">INDEX(estados_cidades_bairros!$B$2:$E$2701,RANDBETWEEN(1,COUNTA(estados_cidades_bairros!$E$2:$E$2701)),1)</f>
        <v>Amapá</v>
      </c>
      <c r="G307" s="17" t="str">
        <f ca="1">VLOOKUP(F307,estados_cidades_bairros!$B$2:$E$2701,2,0)</f>
        <v>AP</v>
      </c>
      <c r="H307" s="17" t="str" cm="1">
        <f t="array" aca="1" ref="H307" ca="1">INDEX(estados_cidades_bairros!$C$2:$E$2701,SUM(MATCH(G307,estados_cidades_bairros!$C:$C,0)+RANDBETWEEN(1,100)),2)</f>
        <v>Gomes de Nascimento</v>
      </c>
      <c r="I307" s="17" t="str" cm="1">
        <f t="array" aca="1" ref="I307" ca="1">INDEX(estados_cidades_bairros!$D$2:$E$2701,SUM(MATCH(H307,estados_cidades_bairros!$D$2:$D$2701,0)+RANDBETWEEN(1,5)),2)</f>
        <v>Rodovia Castro</v>
      </c>
      <c r="J307" s="28"/>
      <c r="K307" s="20">
        <v>11</v>
      </c>
      <c r="L307" s="20" t="s">
        <v>1793</v>
      </c>
      <c r="M307" s="17" t="str" cm="1">
        <f t="array" aca="1" ref="M307" ca="1">INDEX(estados_cidades_bairros!$B$2:$E$2701,RANDBETWEEN(1,COUNTA(estados_cidades_bairros!$E$2:$E$2701)),1)</f>
        <v>Santa Catarina</v>
      </c>
      <c r="N307" s="17" t="str">
        <f ca="1">VLOOKUP(M307,estados_cidades_bairros!$B$2:$E$2701,2,0)</f>
        <v>SC</v>
      </c>
      <c r="O307" s="17" t="str" cm="1">
        <f t="array" aca="1" ref="O307" ca="1">INDEX(estados_cidades_bairros!$C$2:$E$2701,SUM(MATCH(N307,estados_cidades_bairros!$C:$C,0)+RANDBETWEEN(1,100)),2)</f>
        <v>Souza</v>
      </c>
      <c r="P307" s="17" t="str" cm="1">
        <f t="array" aca="1" ref="P307" ca="1">INDEX(estados_cidades_bairros!$D$2:$E$2701,SUM(MATCH(O307,estados_cidades_bairros!$D$2:$D$2701,0)+RANDBETWEEN(1,5)),2)</f>
        <v>Condomínio de Aragão</v>
      </c>
      <c r="Q307" s="38" t="s">
        <v>41</v>
      </c>
      <c r="R307" s="20">
        <v>4</v>
      </c>
      <c r="S307" s="6">
        <v>306</v>
      </c>
      <c r="T307" s="6">
        <v>306</v>
      </c>
      <c r="U307" s="6">
        <v>11</v>
      </c>
      <c r="V307">
        <v>21</v>
      </c>
      <c r="W307" s="3" t="str">
        <f>VLOOKUP(V307,produtos!$A$2:$E$49,2,0)</f>
        <v>Micro-ondas Panasonic 32L</v>
      </c>
      <c r="X307" s="12">
        <f>VLOOKUP(V307,produtos!$A$2:$E$49,4,0)</f>
        <v>895</v>
      </c>
      <c r="Y307">
        <v>4</v>
      </c>
      <c r="Z307" s="12">
        <f t="shared" si="4"/>
        <v>3580</v>
      </c>
      <c r="AA307" s="7">
        <v>45701</v>
      </c>
      <c r="AB307" s="6" t="s">
        <v>115</v>
      </c>
      <c r="AC307" s="6">
        <v>306</v>
      </c>
      <c r="AD307">
        <v>6056</v>
      </c>
      <c r="AE307" s="3" t="str">
        <f>VLOOKUP(AD307,'Formas de pagamentos'!$A$2:$B$7,2,0)</f>
        <v>Cheque</v>
      </c>
      <c r="AF307" s="6" t="s">
        <v>48</v>
      </c>
      <c r="AG307" s="6" t="s">
        <v>50</v>
      </c>
      <c r="AH307" s="6">
        <v>3060</v>
      </c>
      <c r="AI307" s="6">
        <v>3060</v>
      </c>
      <c r="AJ307" s="6" t="s">
        <v>211</v>
      </c>
      <c r="AK307" s="8" t="s">
        <v>132</v>
      </c>
    </row>
    <row r="308" spans="1:37" x14ac:dyDescent="0.25">
      <c r="A308" s="16">
        <v>307</v>
      </c>
      <c r="B308" s="17" t="s">
        <v>1795</v>
      </c>
      <c r="C308" s="17" t="s">
        <v>1225</v>
      </c>
      <c r="D308" s="17" t="s">
        <v>1796</v>
      </c>
      <c r="E308" s="18">
        <v>4109236773</v>
      </c>
      <c r="F308" s="17" t="str" cm="1">
        <f t="array" aca="1" ref="F308" ca="1">INDEX(estados_cidades_bairros!$B$2:$E$2701,RANDBETWEEN(1,COUNTA(estados_cidades_bairros!$E$2:$E$2701)),1)</f>
        <v>Paraná</v>
      </c>
      <c r="G308" s="17" t="str">
        <f ca="1">VLOOKUP(F308,estados_cidades_bairros!$B$2:$E$2701,2,0)</f>
        <v>PR</v>
      </c>
      <c r="H308" s="17" t="str" cm="1">
        <f t="array" aca="1" ref="H308" ca="1">INDEX(estados_cidades_bairros!$C$2:$E$2701,SUM(MATCH(G308,estados_cidades_bairros!$C:$C,0)+RANDBETWEEN(1,100)),2)</f>
        <v>Cardoso de da Mota</v>
      </c>
      <c r="I308" s="17" t="str" cm="1">
        <f t="array" aca="1" ref="I308" ca="1">INDEX(estados_cidades_bairros!$D$2:$E$2701,SUM(MATCH(H308,estados_cidades_bairros!$D$2:$D$2701,0)+RANDBETWEEN(1,5)),2)</f>
        <v>Feira Gonçalves</v>
      </c>
      <c r="J308" s="28"/>
      <c r="K308" s="17">
        <v>9</v>
      </c>
      <c r="L308" s="17" t="s">
        <v>1799</v>
      </c>
      <c r="M308" s="17" t="str" cm="1">
        <f t="array" aca="1" ref="M308" ca="1">INDEX(estados_cidades_bairros!$B$2:$E$2701,RANDBETWEEN(1,COUNTA(estados_cidades_bairros!$E$2:$E$2701)),1)</f>
        <v>Rio de Janeiro</v>
      </c>
      <c r="N308" s="17" t="str">
        <f ca="1">VLOOKUP(M308,estados_cidades_bairros!$B$2:$E$2701,2,0)</f>
        <v>RJ</v>
      </c>
      <c r="O308" s="17" t="str" cm="1">
        <f t="array" aca="1" ref="O308" ca="1">INDEX(estados_cidades_bairros!$C$2:$E$2701,SUM(MATCH(N308,estados_cidades_bairros!$C:$C,0)+RANDBETWEEN(1,100)),2)</f>
        <v>da Mata</v>
      </c>
      <c r="P308" s="17" t="str" cm="1">
        <f t="array" aca="1" ref="P308" ca="1">INDEX(estados_cidades_bairros!$D$2:$E$2701,SUM(MATCH(O308,estados_cidades_bairros!$D$2:$D$2701,0)+RANDBETWEEN(1,5)),2)</f>
        <v>Avenida Teixeira</v>
      </c>
      <c r="Q308" s="26" t="s">
        <v>41</v>
      </c>
      <c r="R308" s="17">
        <v>4</v>
      </c>
      <c r="S308" s="3">
        <v>307</v>
      </c>
      <c r="T308" s="3">
        <v>307</v>
      </c>
      <c r="U308" s="3">
        <v>9</v>
      </c>
      <c r="V308">
        <v>9</v>
      </c>
      <c r="W308" s="3" t="str">
        <f>VLOOKUP(V308,produtos!$A$2:$E$49,2,0)</f>
        <v>TV LG 55'' 4K OLED</v>
      </c>
      <c r="X308" s="12">
        <f>VLOOKUP(V308,produtos!$A$2:$E$49,4,0)</f>
        <v>4023</v>
      </c>
      <c r="Y308">
        <v>2</v>
      </c>
      <c r="Z308" s="12">
        <f t="shared" si="4"/>
        <v>8046</v>
      </c>
      <c r="AA308" s="4">
        <v>45715</v>
      </c>
      <c r="AB308" s="3" t="s">
        <v>115</v>
      </c>
      <c r="AC308" s="3">
        <v>307</v>
      </c>
      <c r="AD308">
        <v>5950</v>
      </c>
      <c r="AE308" s="3" t="str">
        <f>VLOOKUP(AD308,'Formas de pagamentos'!$A$2:$B$7,2,0)</f>
        <v>Cartão Débito</v>
      </c>
      <c r="AF308" s="3" t="s">
        <v>89</v>
      </c>
      <c r="AG308" s="3" t="s">
        <v>50</v>
      </c>
      <c r="AH308" s="3"/>
      <c r="AI308" s="3"/>
      <c r="AJ308" s="3"/>
      <c r="AK308" s="5"/>
    </row>
    <row r="309" spans="1:37" x14ac:dyDescent="0.25">
      <c r="A309" s="19">
        <v>308</v>
      </c>
      <c r="B309" s="20" t="s">
        <v>231</v>
      </c>
      <c r="C309" s="20" t="s">
        <v>485</v>
      </c>
      <c r="D309" s="20" t="s">
        <v>1802</v>
      </c>
      <c r="E309" s="21" t="s">
        <v>1803</v>
      </c>
      <c r="F309" s="17" t="str" cm="1">
        <f t="array" aca="1" ref="F309" ca="1">INDEX(estados_cidades_bairros!$B$2:$E$2701,RANDBETWEEN(1,COUNTA(estados_cidades_bairros!$E$2:$E$2701)),1)</f>
        <v>Paraíba</v>
      </c>
      <c r="G309" s="17" t="str">
        <f ca="1">VLOOKUP(F309,estados_cidades_bairros!$B$2:$E$2701,2,0)</f>
        <v>PB</v>
      </c>
      <c r="H309" s="17" t="str" cm="1">
        <f t="array" aca="1" ref="H309" ca="1">INDEX(estados_cidades_bairros!$C$2:$E$2701,SUM(MATCH(G309,estados_cidades_bairros!$C:$C,0)+RANDBETWEEN(1,100)),2)</f>
        <v>Novaes de Minas</v>
      </c>
      <c r="I309" s="17" t="str" cm="1">
        <f t="array" aca="1" ref="I309" ca="1">INDEX(estados_cidades_bairros!$D$2:$E$2701,SUM(MATCH(H309,estados_cidades_bairros!$D$2:$D$2701,0)+RANDBETWEEN(1,5)),2)</f>
        <v>Parque Barbosa</v>
      </c>
      <c r="J309" s="28"/>
      <c r="K309" s="20">
        <v>49</v>
      </c>
      <c r="L309" s="20" t="s">
        <v>1804</v>
      </c>
      <c r="M309" s="17" t="str" cm="1">
        <f t="array" aca="1" ref="M309" ca="1">INDEX(estados_cidades_bairros!$B$2:$E$2701,RANDBETWEEN(1,COUNTA(estados_cidades_bairros!$E$2:$E$2701)),1)</f>
        <v>Sergipe</v>
      </c>
      <c r="N309" s="17" t="str">
        <f ca="1">VLOOKUP(M309,estados_cidades_bairros!$B$2:$E$2701,2,0)</f>
        <v>SE</v>
      </c>
      <c r="O309" s="17" t="str" cm="1">
        <f t="array" aca="1" ref="O309" ca="1">INDEX(estados_cidades_bairros!$C$2:$E$2701,SUM(MATCH(N309,estados_cidades_bairros!$C:$C,0)+RANDBETWEEN(1,100)),2)</f>
        <v>Campos de Castro</v>
      </c>
      <c r="P309" s="17" t="str" cm="1">
        <f t="array" aca="1" ref="P309" ca="1">INDEX(estados_cidades_bairros!$D$2:$E$2701,SUM(MATCH(O309,estados_cidades_bairros!$D$2:$D$2701,0)+RANDBETWEEN(1,5)),2)</f>
        <v>Setor de Aragão</v>
      </c>
      <c r="Q309" s="38" t="s">
        <v>41</v>
      </c>
      <c r="R309" s="20">
        <v>5</v>
      </c>
      <c r="S309" s="6">
        <v>308</v>
      </c>
      <c r="T309" s="6">
        <v>308</v>
      </c>
      <c r="U309" s="6">
        <v>49</v>
      </c>
      <c r="V309">
        <v>27</v>
      </c>
      <c r="W309" s="3" t="str">
        <f>VLOOKUP(V309,produtos!$A$2:$E$49,2,0)</f>
        <v>Ar-condicionado Inverter Samsung 12000 BTUs</v>
      </c>
      <c r="X309" s="12">
        <f>VLOOKUP(V309,produtos!$A$2:$E$49,4,0)</f>
        <v>1313</v>
      </c>
      <c r="Y309">
        <v>1</v>
      </c>
      <c r="Z309" s="12">
        <f t="shared" si="4"/>
        <v>1313</v>
      </c>
      <c r="AA309" s="7">
        <v>45673</v>
      </c>
      <c r="AB309" s="6" t="s">
        <v>88</v>
      </c>
      <c r="AC309" s="6">
        <v>308</v>
      </c>
      <c r="AD309">
        <v>6056</v>
      </c>
      <c r="AE309" s="3" t="str">
        <f>VLOOKUP(AD309,'Formas de pagamentos'!$A$2:$B$7,2,0)</f>
        <v>Cheque</v>
      </c>
      <c r="AF309" s="6" t="s">
        <v>89</v>
      </c>
      <c r="AG309" s="6" t="s">
        <v>50</v>
      </c>
      <c r="AH309" s="6"/>
      <c r="AI309" s="6"/>
      <c r="AJ309" s="6"/>
      <c r="AK309" s="8"/>
    </row>
    <row r="310" spans="1:37" x14ac:dyDescent="0.25">
      <c r="A310" s="16">
        <v>309</v>
      </c>
      <c r="B310" s="17" t="s">
        <v>1163</v>
      </c>
      <c r="C310" s="17" t="s">
        <v>189</v>
      </c>
      <c r="D310" s="17" t="s">
        <v>1807</v>
      </c>
      <c r="E310" s="18" t="s">
        <v>1808</v>
      </c>
      <c r="F310" s="17" t="str" cm="1">
        <f t="array" aca="1" ref="F310" ca="1">INDEX(estados_cidades_bairros!$B$2:$E$2701,RANDBETWEEN(1,COUNTA(estados_cidades_bairros!$E$2:$E$2701)),1)</f>
        <v>Roraima</v>
      </c>
      <c r="G310" s="17" t="str">
        <f ca="1">VLOOKUP(F310,estados_cidades_bairros!$B$2:$E$2701,2,0)</f>
        <v>RR</v>
      </c>
      <c r="H310" s="17" t="str" cm="1">
        <f t="array" aca="1" ref="H310" ca="1">INDEX(estados_cidades_bairros!$C$2:$E$2701,SUM(MATCH(G310,estados_cidades_bairros!$C:$C,0)+RANDBETWEEN(1,100)),2)</f>
        <v>Rocha da Mata</v>
      </c>
      <c r="I310" s="17" t="str" cm="1">
        <f t="array" aca="1" ref="I310" ca="1">INDEX(estados_cidades_bairros!$D$2:$E$2701,SUM(MATCH(H310,estados_cidades_bairros!$D$2:$D$2701,0)+RANDBETWEEN(1,5)),2)</f>
        <v>Sítio de da Cunha</v>
      </c>
      <c r="J310" s="28"/>
      <c r="K310" s="17">
        <v>27</v>
      </c>
      <c r="L310" s="17" t="s">
        <v>1810</v>
      </c>
      <c r="M310" s="17" t="str" cm="1">
        <f t="array" aca="1" ref="M310" ca="1">INDEX(estados_cidades_bairros!$B$2:$E$2701,RANDBETWEEN(1,COUNTA(estados_cidades_bairros!$E$2:$E$2701)),1)</f>
        <v>Pernambuco</v>
      </c>
      <c r="N310" s="17" t="str">
        <f ca="1">VLOOKUP(M310,estados_cidades_bairros!$B$2:$E$2701,2,0)</f>
        <v>PE</v>
      </c>
      <c r="O310" s="17" t="str" cm="1">
        <f t="array" aca="1" ref="O310" ca="1">INDEX(estados_cidades_bairros!$C$2:$E$2701,SUM(MATCH(N310,estados_cidades_bairros!$C:$C,0)+RANDBETWEEN(1,100)),2)</f>
        <v>da Cruz Grande</v>
      </c>
      <c r="P310" s="17" t="str" cm="1">
        <f t="array" aca="1" ref="P310" ca="1">INDEX(estados_cidades_bairros!$D$2:$E$2701,SUM(MATCH(O310,estados_cidades_bairros!$D$2:$D$2701,0)+RANDBETWEEN(1,5)),2)</f>
        <v>Rodovia de Viana</v>
      </c>
      <c r="Q310" s="26" t="s">
        <v>47</v>
      </c>
      <c r="R310" s="17">
        <v>2</v>
      </c>
      <c r="S310" s="3">
        <v>309</v>
      </c>
      <c r="T310" s="3">
        <v>309</v>
      </c>
      <c r="U310" s="3">
        <v>27</v>
      </c>
      <c r="V310">
        <v>27</v>
      </c>
      <c r="W310" s="3" t="str">
        <f>VLOOKUP(V310,produtos!$A$2:$E$49,2,0)</f>
        <v>Ar-condicionado Inverter Samsung 12000 BTUs</v>
      </c>
      <c r="X310" s="12">
        <f>VLOOKUP(V310,produtos!$A$2:$E$49,4,0)</f>
        <v>1313</v>
      </c>
      <c r="Y310">
        <v>3</v>
      </c>
      <c r="Z310" s="12">
        <f t="shared" si="4"/>
        <v>3939</v>
      </c>
      <c r="AA310" s="4">
        <v>45665</v>
      </c>
      <c r="AB310" s="3" t="s">
        <v>115</v>
      </c>
      <c r="AC310" s="3">
        <v>309</v>
      </c>
      <c r="AD310">
        <v>1969</v>
      </c>
      <c r="AE310" s="3" t="str">
        <f>VLOOKUP(AD310,'Formas de pagamentos'!$A$2:$B$7,2,0)</f>
        <v>Cartão Crédito</v>
      </c>
      <c r="AF310" s="3" t="s">
        <v>48</v>
      </c>
      <c r="AG310" s="3" t="s">
        <v>50</v>
      </c>
      <c r="AH310" s="3"/>
      <c r="AI310" s="3"/>
      <c r="AJ310" s="3"/>
      <c r="AK310" s="5"/>
    </row>
    <row r="311" spans="1:37" x14ac:dyDescent="0.25">
      <c r="A311" s="19">
        <v>310</v>
      </c>
      <c r="B311" s="20" t="s">
        <v>146</v>
      </c>
      <c r="C311" s="20" t="s">
        <v>528</v>
      </c>
      <c r="D311" s="20" t="s">
        <v>1811</v>
      </c>
      <c r="E311" s="21">
        <v>7109108250</v>
      </c>
      <c r="F311" s="17" t="str" cm="1">
        <f t="array" aca="1" ref="F311" ca="1">INDEX(estados_cidades_bairros!$B$2:$E$2701,RANDBETWEEN(1,COUNTA(estados_cidades_bairros!$E$2:$E$2701)),1)</f>
        <v>Rondônia</v>
      </c>
      <c r="G311" s="17" t="str">
        <f ca="1">VLOOKUP(F311,estados_cidades_bairros!$B$2:$E$2701,2,0)</f>
        <v>RO</v>
      </c>
      <c r="H311" s="17" t="str" cm="1">
        <f t="array" aca="1" ref="H311" ca="1">INDEX(estados_cidades_bairros!$C$2:$E$2701,SUM(MATCH(G311,estados_cidades_bairros!$C:$C,0)+RANDBETWEEN(1,100)),2)</f>
        <v>Novaes do Amparo</v>
      </c>
      <c r="I311" s="17" t="str" cm="1">
        <f t="array" aca="1" ref="I311" ca="1">INDEX(estados_cidades_bairros!$D$2:$E$2701,SUM(MATCH(H311,estados_cidades_bairros!$D$2:$D$2701,0)+RANDBETWEEN(1,5)),2)</f>
        <v>Sítio Isabelly Farias</v>
      </c>
      <c r="J311" s="28"/>
      <c r="K311" s="20">
        <v>14</v>
      </c>
      <c r="L311" s="20" t="s">
        <v>1812</v>
      </c>
      <c r="M311" s="17" t="str" cm="1">
        <f t="array" aca="1" ref="M311" ca="1">INDEX(estados_cidades_bairros!$B$2:$E$2701,RANDBETWEEN(1,COUNTA(estados_cidades_bairros!$E$2:$E$2701)),1)</f>
        <v>Acre</v>
      </c>
      <c r="N311" s="17" t="str">
        <f ca="1">VLOOKUP(M311,estados_cidades_bairros!$B$2:$E$2701,2,0)</f>
        <v>AC</v>
      </c>
      <c r="O311" s="17" t="str" cm="1">
        <f t="array" aca="1" ref="O311" ca="1">INDEX(estados_cidades_bairros!$C$2:$E$2701,SUM(MATCH(N311,estados_cidades_bairros!$C:$C,0)+RANDBETWEEN(1,100)),2)</f>
        <v>da Rocha</v>
      </c>
      <c r="P311" s="17" t="str" cm="1">
        <f t="array" aca="1" ref="P311" ca="1">INDEX(estados_cidades_bairros!$D$2:$E$2701,SUM(MATCH(O311,estados_cidades_bairros!$D$2:$D$2701,0)+RANDBETWEEN(1,5)),2)</f>
        <v>Sítio Pinto</v>
      </c>
      <c r="Q311" s="38" t="s">
        <v>78</v>
      </c>
      <c r="R311" s="20">
        <v>2</v>
      </c>
      <c r="S311" s="6">
        <v>310</v>
      </c>
      <c r="T311" s="6">
        <v>310</v>
      </c>
      <c r="U311" s="6">
        <v>14</v>
      </c>
      <c r="V311">
        <v>22</v>
      </c>
      <c r="W311" s="3" t="str">
        <f>VLOOKUP(V311,produtos!$A$2:$E$49,2,0)</f>
        <v>Máquina de Lavar Samsung 11Kg</v>
      </c>
      <c r="X311" s="12">
        <f>VLOOKUP(V311,produtos!$A$2:$E$49,4,0)</f>
        <v>3378</v>
      </c>
      <c r="Y311">
        <v>5</v>
      </c>
      <c r="Z311" s="12">
        <f t="shared" si="4"/>
        <v>16890</v>
      </c>
      <c r="AA311" s="7">
        <v>45674</v>
      </c>
      <c r="AB311" s="6" t="s">
        <v>88</v>
      </c>
      <c r="AC311" s="6">
        <v>310</v>
      </c>
      <c r="AD311">
        <v>7072</v>
      </c>
      <c r="AE311" s="3" t="str">
        <f>VLOOKUP(AD311,'Formas de pagamentos'!$A$2:$B$7,2,0)</f>
        <v>Dinheiro</v>
      </c>
      <c r="AF311" s="6" t="s">
        <v>89</v>
      </c>
      <c r="AG311" s="6" t="s">
        <v>50</v>
      </c>
      <c r="AH311" s="6"/>
      <c r="AI311" s="6"/>
      <c r="AJ311" s="6"/>
      <c r="AK311" s="8"/>
    </row>
    <row r="312" spans="1:37" x14ac:dyDescent="0.25">
      <c r="A312" s="16">
        <v>311</v>
      </c>
      <c r="B312" s="17" t="s">
        <v>796</v>
      </c>
      <c r="C312" s="17" t="s">
        <v>240</v>
      </c>
      <c r="D312" s="17" t="s">
        <v>1813</v>
      </c>
      <c r="E312" s="18" t="s">
        <v>1814</v>
      </c>
      <c r="F312" s="17" t="str" cm="1">
        <f t="array" aca="1" ref="F312" ca="1">INDEX(estados_cidades_bairros!$B$2:$E$2701,RANDBETWEEN(1,COUNTA(estados_cidades_bairros!$E$2:$E$2701)),1)</f>
        <v>Rio de Janeiro</v>
      </c>
      <c r="G312" s="17" t="str">
        <f ca="1">VLOOKUP(F312,estados_cidades_bairros!$B$2:$E$2701,2,0)</f>
        <v>RJ</v>
      </c>
      <c r="H312" s="17" t="str" cm="1">
        <f t="array" aca="1" ref="H312" ca="1">INDEX(estados_cidades_bairros!$C$2:$E$2701,SUM(MATCH(G312,estados_cidades_bairros!$C:$C,0)+RANDBETWEEN(1,100)),2)</f>
        <v>Santos de Duarte</v>
      </c>
      <c r="I312" s="17" t="str" cm="1">
        <f t="array" aca="1" ref="I312" ca="1">INDEX(estados_cidades_bairros!$D$2:$E$2701,SUM(MATCH(H312,estados_cidades_bairros!$D$2:$D$2701,0)+RANDBETWEEN(1,5)),2)</f>
        <v>Parque Silveira</v>
      </c>
      <c r="J312" s="28"/>
      <c r="K312" s="17">
        <v>27</v>
      </c>
      <c r="L312" s="17" t="s">
        <v>1817</v>
      </c>
      <c r="M312" s="17" t="str" cm="1">
        <f t="array" aca="1" ref="M312" ca="1">INDEX(estados_cidades_bairros!$B$2:$E$2701,RANDBETWEEN(1,COUNTA(estados_cidades_bairros!$E$2:$E$2701)),1)</f>
        <v>Acre</v>
      </c>
      <c r="N312" s="17" t="str">
        <f ca="1">VLOOKUP(M312,estados_cidades_bairros!$B$2:$E$2701,2,0)</f>
        <v>AC</v>
      </c>
      <c r="O312" s="17" t="str" cm="1">
        <f t="array" aca="1" ref="O312" ca="1">INDEX(estados_cidades_bairros!$C$2:$E$2701,SUM(MATCH(N312,estados_cidades_bairros!$C:$C,0)+RANDBETWEEN(1,100)),2)</f>
        <v>Campos do Galho</v>
      </c>
      <c r="P312" s="17" t="str" cm="1">
        <f t="array" aca="1" ref="P312" ca="1">INDEX(estados_cidades_bairros!$D$2:$E$2701,SUM(MATCH(O312,estados_cidades_bairros!$D$2:$D$2701,0)+RANDBETWEEN(1,5)),2)</f>
        <v>Morro Maria Clara Carvalho</v>
      </c>
      <c r="Q312" s="26" t="s">
        <v>41</v>
      </c>
      <c r="R312" s="17">
        <v>3</v>
      </c>
      <c r="S312" s="3">
        <v>311</v>
      </c>
      <c r="T312" s="3">
        <v>311</v>
      </c>
      <c r="U312" s="3">
        <v>27</v>
      </c>
      <c r="V312">
        <v>25</v>
      </c>
      <c r="W312" s="3" t="str">
        <f>VLOOKUP(V312,produtos!$A$2:$E$49,2,0)</f>
        <v>Aspirador Robô Xiaomi Mi Robot</v>
      </c>
      <c r="X312" s="12">
        <f>VLOOKUP(V312,produtos!$A$2:$E$49,4,0)</f>
        <v>3449</v>
      </c>
      <c r="Y312">
        <v>5</v>
      </c>
      <c r="Z312" s="12">
        <f t="shared" si="4"/>
        <v>17245</v>
      </c>
      <c r="AA312" s="4">
        <v>45693</v>
      </c>
      <c r="AB312" s="3" t="s">
        <v>48</v>
      </c>
      <c r="AC312" s="3">
        <v>311</v>
      </c>
      <c r="AD312">
        <v>2471</v>
      </c>
      <c r="AE312" s="3" t="str">
        <f>VLOOKUP(AD312,'Formas de pagamentos'!$A$2:$B$7,2,0)</f>
        <v>Boleto</v>
      </c>
      <c r="AF312" s="3" t="s">
        <v>116</v>
      </c>
      <c r="AG312" s="3" t="s">
        <v>50</v>
      </c>
      <c r="AH312" s="3"/>
      <c r="AI312" s="3"/>
      <c r="AJ312" s="3"/>
      <c r="AK312" s="5"/>
    </row>
    <row r="313" spans="1:37" x14ac:dyDescent="0.25">
      <c r="A313" s="19">
        <v>312</v>
      </c>
      <c r="B313" s="20" t="s">
        <v>1819</v>
      </c>
      <c r="C313" s="20" t="s">
        <v>976</v>
      </c>
      <c r="D313" s="20" t="s">
        <v>1820</v>
      </c>
      <c r="E313" s="21" t="s">
        <v>1821</v>
      </c>
      <c r="F313" s="17" t="str" cm="1">
        <f t="array" aca="1" ref="F313" ca="1">INDEX(estados_cidades_bairros!$B$2:$E$2701,RANDBETWEEN(1,COUNTA(estados_cidades_bairros!$E$2:$E$2701)),1)</f>
        <v>Mato Grosso do Sul</v>
      </c>
      <c r="G313" s="17" t="str">
        <f ca="1">VLOOKUP(F313,estados_cidades_bairros!$B$2:$E$2701,2,0)</f>
        <v>MS</v>
      </c>
      <c r="H313" s="17" t="str" cm="1">
        <f t="array" aca="1" ref="H313" ca="1">INDEX(estados_cidades_bairros!$C$2:$E$2701,SUM(MATCH(G313,estados_cidades_bairros!$C:$C,0)+RANDBETWEEN(1,100)),2)</f>
        <v>Jesus</v>
      </c>
      <c r="I313" s="17" t="str" cm="1">
        <f t="array" aca="1" ref="I313" ca="1">INDEX(estados_cidades_bairros!$D$2:$E$2701,SUM(MATCH(H313,estados_cidades_bairros!$D$2:$D$2701,0)+RANDBETWEEN(1,5)),2)</f>
        <v>Lago Maria Luiza Santos</v>
      </c>
      <c r="J313" s="28"/>
      <c r="K313" s="20">
        <v>1</v>
      </c>
      <c r="L313" s="20" t="s">
        <v>1824</v>
      </c>
      <c r="M313" s="17" t="str" cm="1">
        <f t="array" aca="1" ref="M313" ca="1">INDEX(estados_cidades_bairros!$B$2:$E$2701,RANDBETWEEN(1,COUNTA(estados_cidades_bairros!$E$2:$E$2701)),1)</f>
        <v>Pernambuco</v>
      </c>
      <c r="N313" s="17" t="str">
        <f ca="1">VLOOKUP(M313,estados_cidades_bairros!$B$2:$E$2701,2,0)</f>
        <v>PE</v>
      </c>
      <c r="O313" s="17" t="str" cm="1">
        <f t="array" aca="1" ref="O313" ca="1">INDEX(estados_cidades_bairros!$C$2:$E$2701,SUM(MATCH(N313,estados_cidades_bairros!$C:$C,0)+RANDBETWEEN(1,100)),2)</f>
        <v>da Cruz Grande</v>
      </c>
      <c r="P313" s="17" t="str" cm="1">
        <f t="array" aca="1" ref="P313" ca="1">INDEX(estados_cidades_bairros!$D$2:$E$2701,SUM(MATCH(O313,estados_cidades_bairros!$D$2:$D$2701,0)+RANDBETWEEN(1,5)),2)</f>
        <v>Rodovia de Viana</v>
      </c>
      <c r="Q313" s="38" t="s">
        <v>47</v>
      </c>
      <c r="R313" s="20">
        <v>2</v>
      </c>
      <c r="S313" s="6">
        <v>312</v>
      </c>
      <c r="T313" s="6">
        <v>312</v>
      </c>
      <c r="U313" s="6">
        <v>1</v>
      </c>
      <c r="V313">
        <v>31</v>
      </c>
      <c r="W313" s="3" t="str">
        <f>VLOOKUP(V313,produtos!$A$2:$E$49,2,0)</f>
        <v>Cama Box Queen</v>
      </c>
      <c r="X313" s="12">
        <f>VLOOKUP(V313,produtos!$A$2:$E$49,4,0)</f>
        <v>736</v>
      </c>
      <c r="Y313">
        <v>5</v>
      </c>
      <c r="Z313" s="12">
        <f t="shared" si="4"/>
        <v>3680</v>
      </c>
      <c r="AA313" s="7">
        <v>45664</v>
      </c>
      <c r="AB313" s="6" t="s">
        <v>88</v>
      </c>
      <c r="AC313" s="6">
        <v>312</v>
      </c>
      <c r="AD313">
        <v>7072</v>
      </c>
      <c r="AE313" s="3" t="str">
        <f>VLOOKUP(AD313,'Formas de pagamentos'!$A$2:$B$7,2,0)</f>
        <v>Dinheiro</v>
      </c>
      <c r="AF313" s="6" t="s">
        <v>89</v>
      </c>
      <c r="AG313" s="6" t="s">
        <v>247</v>
      </c>
      <c r="AH313" s="6"/>
      <c r="AI313" s="6"/>
      <c r="AJ313" s="6"/>
      <c r="AK313" s="8"/>
    </row>
    <row r="314" spans="1:37" x14ac:dyDescent="0.25">
      <c r="A314" s="16">
        <v>313</v>
      </c>
      <c r="B314" s="17" t="s">
        <v>1827</v>
      </c>
      <c r="C314" s="17" t="s">
        <v>611</v>
      </c>
      <c r="D314" s="17" t="s">
        <v>1828</v>
      </c>
      <c r="E314" s="18" t="s">
        <v>1829</v>
      </c>
      <c r="F314" s="17" t="str" cm="1">
        <f t="array" aca="1" ref="F314" ca="1">INDEX(estados_cidades_bairros!$B$2:$E$2701,RANDBETWEEN(1,COUNTA(estados_cidades_bairros!$E$2:$E$2701)),1)</f>
        <v>Santa Catarina</v>
      </c>
      <c r="G314" s="17" t="str">
        <f ca="1">VLOOKUP(F314,estados_cidades_bairros!$B$2:$E$2701,2,0)</f>
        <v>SC</v>
      </c>
      <c r="H314" s="17" t="str" cm="1">
        <f t="array" aca="1" ref="H314" ca="1">INDEX(estados_cidades_bairros!$C$2:$E$2701,SUM(MATCH(G314,estados_cidades_bairros!$C:$C,0)+RANDBETWEEN(1,100)),2)</f>
        <v>da Paz Paulista</v>
      </c>
      <c r="I314" s="17" t="str" cm="1">
        <f t="array" aca="1" ref="I314" ca="1">INDEX(estados_cidades_bairros!$D$2:$E$2701,SUM(MATCH(H314,estados_cidades_bairros!$D$2:$D$2701,0)+RANDBETWEEN(1,5)),2)</f>
        <v>Avenida Lucas Sales</v>
      </c>
      <c r="J314" s="28"/>
      <c r="K314" s="17">
        <v>16</v>
      </c>
      <c r="L314" s="17" t="s">
        <v>1830</v>
      </c>
      <c r="M314" s="17" t="str" cm="1">
        <f t="array" aca="1" ref="M314" ca="1">INDEX(estados_cidades_bairros!$B$2:$E$2701,RANDBETWEEN(1,COUNTA(estados_cidades_bairros!$E$2:$E$2701)),1)</f>
        <v>Amazonas</v>
      </c>
      <c r="N314" s="17" t="str">
        <f ca="1">VLOOKUP(M314,estados_cidades_bairros!$B$2:$E$2701,2,0)</f>
        <v>AM</v>
      </c>
      <c r="O314" s="17" t="str" cm="1">
        <f t="array" aca="1" ref="O314" ca="1">INDEX(estados_cidades_bairros!$C$2:$E$2701,SUM(MATCH(N314,estados_cidades_bairros!$C:$C,0)+RANDBETWEEN(1,100)),2)</f>
        <v>Ramos da Serra</v>
      </c>
      <c r="P314" s="17" t="str" cm="1">
        <f t="array" aca="1" ref="P314" ca="1">INDEX(estados_cidades_bairros!$D$2:$E$2701,SUM(MATCH(O314,estados_cidades_bairros!$D$2:$D$2701,0)+RANDBETWEEN(1,5)),2)</f>
        <v>Favela da Cruz</v>
      </c>
      <c r="Q314" s="26" t="s">
        <v>41</v>
      </c>
      <c r="R314" s="17">
        <v>1</v>
      </c>
      <c r="S314" s="3">
        <v>313</v>
      </c>
      <c r="T314" s="3">
        <v>313</v>
      </c>
      <c r="U314" s="3">
        <v>16</v>
      </c>
      <c r="V314">
        <v>24</v>
      </c>
      <c r="W314" s="3" t="str">
        <f>VLOOKUP(V314,produtos!$A$2:$E$49,2,0)</f>
        <v>Aspirador de Pó Electrolux Vertical</v>
      </c>
      <c r="X314" s="12">
        <f>VLOOKUP(V314,produtos!$A$2:$E$49,4,0)</f>
        <v>2640</v>
      </c>
      <c r="Y314">
        <v>3</v>
      </c>
      <c r="Z314" s="12">
        <f t="shared" si="4"/>
        <v>7920</v>
      </c>
      <c r="AA314" s="4">
        <v>45678</v>
      </c>
      <c r="AB314" s="3" t="s">
        <v>48</v>
      </c>
      <c r="AC314" s="3">
        <v>313</v>
      </c>
      <c r="AD314">
        <v>2951</v>
      </c>
      <c r="AE314" s="3" t="str">
        <f>VLOOKUP(AD314,'Formas de pagamentos'!$A$2:$B$7,2,0)</f>
        <v>Pix</v>
      </c>
      <c r="AF314" s="3" t="s">
        <v>89</v>
      </c>
      <c r="AG314" s="3" t="s">
        <v>50</v>
      </c>
      <c r="AH314" s="3"/>
      <c r="AI314" s="3"/>
      <c r="AJ314" s="3"/>
      <c r="AK314" s="5"/>
    </row>
    <row r="315" spans="1:37" x14ac:dyDescent="0.25">
      <c r="A315" s="19">
        <v>314</v>
      </c>
      <c r="B315" s="20" t="s">
        <v>167</v>
      </c>
      <c r="C315" s="20" t="s">
        <v>733</v>
      </c>
      <c r="D315" s="20" t="s">
        <v>1831</v>
      </c>
      <c r="E315" s="21" t="s">
        <v>1832</v>
      </c>
      <c r="F315" s="17" t="str" cm="1">
        <f t="array" aca="1" ref="F315" ca="1">INDEX(estados_cidades_bairros!$B$2:$E$2701,RANDBETWEEN(1,COUNTA(estados_cidades_bairros!$E$2:$E$2701)),1)</f>
        <v>Alagoas</v>
      </c>
      <c r="G315" s="17" t="str">
        <f ca="1">VLOOKUP(F315,estados_cidades_bairros!$B$2:$E$2701,2,0)</f>
        <v>AL</v>
      </c>
      <c r="H315" s="17" t="str" cm="1">
        <f t="array" aca="1" ref="H315" ca="1">INDEX(estados_cidades_bairros!$C$2:$E$2701,SUM(MATCH(G315,estados_cidades_bairros!$C:$C,0)+RANDBETWEEN(1,100)),2)</f>
        <v>Costela das Flores</v>
      </c>
      <c r="I315" s="17" t="str" cm="1">
        <f t="array" aca="1" ref="I315" ca="1">INDEX(estados_cidades_bairros!$D$2:$E$2701,SUM(MATCH(H315,estados_cidades_bairros!$D$2:$D$2701,0)+RANDBETWEEN(1,5)),2)</f>
        <v>Morro Cardoso</v>
      </c>
      <c r="J315" s="28"/>
      <c r="K315" s="20">
        <v>15</v>
      </c>
      <c r="L315" s="20" t="s">
        <v>1833</v>
      </c>
      <c r="M315" s="17" t="str" cm="1">
        <f t="array" aca="1" ref="M315" ca="1">INDEX(estados_cidades_bairros!$B$2:$E$2701,RANDBETWEEN(1,COUNTA(estados_cidades_bairros!$E$2:$E$2701)),1)</f>
        <v>Espírito Santo</v>
      </c>
      <c r="N315" s="17" t="str">
        <f ca="1">VLOOKUP(M315,estados_cidades_bairros!$B$2:$E$2701,2,0)</f>
        <v>ES</v>
      </c>
      <c r="O315" s="17" t="str" cm="1">
        <f t="array" aca="1" ref="O315" ca="1">INDEX(estados_cidades_bairros!$C$2:$E$2701,SUM(MATCH(N315,estados_cidades_bairros!$C:$C,0)+RANDBETWEEN(1,100)),2)</f>
        <v>Melo de Teixeira</v>
      </c>
      <c r="P315" s="17" t="str" cm="1">
        <f t="array" aca="1" ref="P315" ca="1">INDEX(estados_cidades_bairros!$D$2:$E$2701,SUM(MATCH(O315,estados_cidades_bairros!$D$2:$D$2701,0)+RANDBETWEEN(1,5)),2)</f>
        <v>Rua de Sales</v>
      </c>
      <c r="Q315" s="38" t="s">
        <v>41</v>
      </c>
      <c r="R315" s="20">
        <v>4</v>
      </c>
      <c r="S315" s="6">
        <v>314</v>
      </c>
      <c r="T315" s="6">
        <v>314</v>
      </c>
      <c r="U315" s="6">
        <v>15</v>
      </c>
      <c r="V315">
        <v>4</v>
      </c>
      <c r="W315" s="3" t="str">
        <f>VLOOKUP(V315,produtos!$A$2:$E$49,2,0)</f>
        <v>Caixa de Som JBL Charge 5</v>
      </c>
      <c r="X315" s="12">
        <f>VLOOKUP(V315,produtos!$A$2:$E$49,4,0)</f>
        <v>770</v>
      </c>
      <c r="Y315">
        <v>5</v>
      </c>
      <c r="Z315" s="12">
        <f t="shared" si="4"/>
        <v>3850</v>
      </c>
      <c r="AA315" s="7">
        <v>45721</v>
      </c>
      <c r="AB315" s="6" t="s">
        <v>48</v>
      </c>
      <c r="AC315" s="6">
        <v>314</v>
      </c>
      <c r="AD315">
        <v>7072</v>
      </c>
      <c r="AE315" s="3" t="str">
        <f>VLOOKUP(AD315,'Formas de pagamentos'!$A$2:$B$7,2,0)</f>
        <v>Dinheiro</v>
      </c>
      <c r="AF315" s="6" t="s">
        <v>89</v>
      </c>
      <c r="AG315" s="6" t="s">
        <v>50</v>
      </c>
      <c r="AH315" s="6"/>
      <c r="AI315" s="6"/>
      <c r="AJ315" s="6"/>
      <c r="AK315" s="8"/>
    </row>
    <row r="316" spans="1:37" x14ac:dyDescent="0.25">
      <c r="A316" s="16">
        <v>315</v>
      </c>
      <c r="B316" s="17" t="s">
        <v>297</v>
      </c>
      <c r="C316" s="17" t="s">
        <v>733</v>
      </c>
      <c r="D316" s="17" t="s">
        <v>1834</v>
      </c>
      <c r="E316" s="18">
        <v>5122916942</v>
      </c>
      <c r="F316" s="17" t="str" cm="1">
        <f t="array" aca="1" ref="F316" ca="1">INDEX(estados_cidades_bairros!$B$2:$E$2701,RANDBETWEEN(1,COUNTA(estados_cidades_bairros!$E$2:$E$2701)),1)</f>
        <v>Roraima</v>
      </c>
      <c r="G316" s="17" t="str">
        <f ca="1">VLOOKUP(F316,estados_cidades_bairros!$B$2:$E$2701,2,0)</f>
        <v>RR</v>
      </c>
      <c r="H316" s="17" t="str" cm="1">
        <f t="array" aca="1" ref="H316" ca="1">INDEX(estados_cidades_bairros!$C$2:$E$2701,SUM(MATCH(G316,estados_cidades_bairros!$C:$C,0)+RANDBETWEEN(1,100)),2)</f>
        <v>Farias de da Cruz</v>
      </c>
      <c r="I316" s="17" t="str" cm="1">
        <f t="array" aca="1" ref="I316" ca="1">INDEX(estados_cidades_bairros!$D$2:$E$2701,SUM(MATCH(H316,estados_cidades_bairros!$D$2:$D$2701,0)+RANDBETWEEN(1,5)),2)</f>
        <v>Colônia Melo</v>
      </c>
      <c r="J316" s="28"/>
      <c r="K316" s="17">
        <v>48</v>
      </c>
      <c r="L316" s="17" t="s">
        <v>1836</v>
      </c>
      <c r="M316" s="17" t="str" cm="1">
        <f t="array" aca="1" ref="M316" ca="1">INDEX(estados_cidades_bairros!$B$2:$E$2701,RANDBETWEEN(1,COUNTA(estados_cidades_bairros!$E$2:$E$2701)),1)</f>
        <v>Mato Grosso do Sul</v>
      </c>
      <c r="N316" s="17" t="str">
        <f ca="1">VLOOKUP(M316,estados_cidades_bairros!$B$2:$E$2701,2,0)</f>
        <v>MS</v>
      </c>
      <c r="O316" s="17" t="str" cm="1">
        <f t="array" aca="1" ref="O316" ca="1">INDEX(estados_cidades_bairros!$C$2:$E$2701,SUM(MATCH(N316,estados_cidades_bairros!$C:$C,0)+RANDBETWEEN(1,100)),2)</f>
        <v>Barros Alegre</v>
      </c>
      <c r="P316" s="17" t="str" cm="1">
        <f t="array" aca="1" ref="P316" ca="1">INDEX(estados_cidades_bairros!$D$2:$E$2701,SUM(MATCH(O316,estados_cidades_bairros!$D$2:$D$2701,0)+RANDBETWEEN(1,5)),2)</f>
        <v>Praia Luiz Henrique Rocha</v>
      </c>
      <c r="Q316" s="26" t="s">
        <v>41</v>
      </c>
      <c r="R316" s="17">
        <v>3</v>
      </c>
      <c r="S316" s="3">
        <v>315</v>
      </c>
      <c r="T316" s="3">
        <v>315</v>
      </c>
      <c r="U316" s="3">
        <v>48</v>
      </c>
      <c r="V316">
        <v>25</v>
      </c>
      <c r="W316" s="3" t="str">
        <f>VLOOKUP(V316,produtos!$A$2:$E$49,2,0)</f>
        <v>Aspirador Robô Xiaomi Mi Robot</v>
      </c>
      <c r="X316" s="12">
        <f>VLOOKUP(V316,produtos!$A$2:$E$49,4,0)</f>
        <v>3449</v>
      </c>
      <c r="Y316">
        <v>1</v>
      </c>
      <c r="Z316" s="12">
        <f t="shared" si="4"/>
        <v>3449</v>
      </c>
      <c r="AA316" s="4">
        <v>45679</v>
      </c>
      <c r="AB316" s="3" t="s">
        <v>48</v>
      </c>
      <c r="AC316" s="3">
        <v>315</v>
      </c>
      <c r="AD316">
        <v>1969</v>
      </c>
      <c r="AE316" s="3" t="str">
        <f>VLOOKUP(AD316,'Formas de pagamentos'!$A$2:$B$7,2,0)</f>
        <v>Cartão Crédito</v>
      </c>
      <c r="AF316" s="3" t="s">
        <v>89</v>
      </c>
      <c r="AG316" s="3" t="s">
        <v>50</v>
      </c>
      <c r="AH316" s="3"/>
      <c r="AI316" s="3"/>
      <c r="AJ316" s="3"/>
      <c r="AK316" s="5"/>
    </row>
    <row r="317" spans="1:37" x14ac:dyDescent="0.25">
      <c r="A317" s="19">
        <v>316</v>
      </c>
      <c r="B317" s="20" t="s">
        <v>1260</v>
      </c>
      <c r="C317" s="20" t="s">
        <v>168</v>
      </c>
      <c r="D317" s="20" t="s">
        <v>1837</v>
      </c>
      <c r="E317" s="21">
        <v>5104364526</v>
      </c>
      <c r="F317" s="17" t="str" cm="1">
        <f t="array" aca="1" ref="F317" ca="1">INDEX(estados_cidades_bairros!$B$2:$E$2701,RANDBETWEEN(1,COUNTA(estados_cidades_bairros!$E$2:$E$2701)),1)</f>
        <v>Distrito Federal</v>
      </c>
      <c r="G317" s="17" t="str">
        <f ca="1">VLOOKUP(F317,estados_cidades_bairros!$B$2:$E$2701,2,0)</f>
        <v>DF</v>
      </c>
      <c r="H317" s="17" t="str" cm="1">
        <f t="array" aca="1" ref="H317" ca="1">INDEX(estados_cidades_bairros!$C$2:$E$2701,SUM(MATCH(G317,estados_cidades_bairros!$C:$C,0)+RANDBETWEEN(1,100)),2)</f>
        <v>Ribeiro de da Mota</v>
      </c>
      <c r="I317" s="17" t="str" cm="1">
        <f t="array" aca="1" ref="I317" ca="1">INDEX(estados_cidades_bairros!$D$2:$E$2701,SUM(MATCH(H317,estados_cidades_bairros!$D$2:$D$2701,0)+RANDBETWEEN(1,5)),2)</f>
        <v>Residencial Luiz Miguel Cardoso</v>
      </c>
      <c r="J317" s="28"/>
      <c r="K317" s="20">
        <v>47</v>
      </c>
      <c r="L317" s="20" t="s">
        <v>1838</v>
      </c>
      <c r="M317" s="17" t="str" cm="1">
        <f t="array" aca="1" ref="M317" ca="1">INDEX(estados_cidades_bairros!$B$2:$E$2701,RANDBETWEEN(1,COUNTA(estados_cidades_bairros!$E$2:$E$2701)),1)</f>
        <v>Piauí</v>
      </c>
      <c r="N317" s="17" t="str">
        <f ca="1">VLOOKUP(M317,estados_cidades_bairros!$B$2:$E$2701,2,0)</f>
        <v>PI</v>
      </c>
      <c r="O317" s="17" t="str" cm="1">
        <f t="array" aca="1" ref="O317" ca="1">INDEX(estados_cidades_bairros!$C$2:$E$2701,SUM(MATCH(N317,estados_cidades_bairros!$C:$C,0)+RANDBETWEEN(1,100)),2)</f>
        <v>Ferreira Verde</v>
      </c>
      <c r="P317" s="17" t="str" cm="1">
        <f t="array" aca="1" ref="P317" ca="1">INDEX(estados_cidades_bairros!$D$2:$E$2701,SUM(MATCH(O317,estados_cidades_bairros!$D$2:$D$2701,0)+RANDBETWEEN(1,5)),2)</f>
        <v>Favela Elisa Melo</v>
      </c>
      <c r="Q317" s="38" t="s">
        <v>41</v>
      </c>
      <c r="R317" s="20">
        <v>3</v>
      </c>
      <c r="S317" s="6">
        <v>316</v>
      </c>
      <c r="T317" s="6">
        <v>316</v>
      </c>
      <c r="U317" s="6">
        <v>47</v>
      </c>
      <c r="V317">
        <v>4</v>
      </c>
      <c r="W317" s="3" t="str">
        <f>VLOOKUP(V317,produtos!$A$2:$E$49,2,0)</f>
        <v>Caixa de Som JBL Charge 5</v>
      </c>
      <c r="X317" s="12">
        <f>VLOOKUP(V317,produtos!$A$2:$E$49,4,0)</f>
        <v>770</v>
      </c>
      <c r="Y317">
        <v>4</v>
      </c>
      <c r="Z317" s="12">
        <f t="shared" si="4"/>
        <v>3080</v>
      </c>
      <c r="AA317" s="7">
        <v>45676</v>
      </c>
      <c r="AB317" s="6" t="s">
        <v>88</v>
      </c>
      <c r="AC317" s="6">
        <v>316</v>
      </c>
      <c r="AD317">
        <v>7072</v>
      </c>
      <c r="AE317" s="3" t="str">
        <f>VLOOKUP(AD317,'Formas de pagamentos'!$A$2:$B$7,2,0)</f>
        <v>Dinheiro</v>
      </c>
      <c r="AF317" s="6" t="s">
        <v>89</v>
      </c>
      <c r="AG317" s="6" t="s">
        <v>50</v>
      </c>
      <c r="AH317" s="6"/>
      <c r="AI317" s="6"/>
      <c r="AJ317" s="6"/>
      <c r="AK317" s="8"/>
    </row>
    <row r="318" spans="1:37" x14ac:dyDescent="0.25">
      <c r="A318" s="16">
        <v>317</v>
      </c>
      <c r="B318" s="17" t="s">
        <v>281</v>
      </c>
      <c r="C318" s="17" t="s">
        <v>240</v>
      </c>
      <c r="D318" s="17" t="s">
        <v>1840</v>
      </c>
      <c r="E318" s="18" t="s">
        <v>1841</v>
      </c>
      <c r="F318" s="17" t="str" cm="1">
        <f t="array" aca="1" ref="F318" ca="1">INDEX(estados_cidades_bairros!$B$2:$E$2701,RANDBETWEEN(1,COUNTA(estados_cidades_bairros!$E$2:$E$2701)),1)</f>
        <v>Rio Grande do Sul</v>
      </c>
      <c r="G318" s="17" t="str">
        <f ca="1">VLOOKUP(F318,estados_cidades_bairros!$B$2:$E$2701,2,0)</f>
        <v>RS</v>
      </c>
      <c r="H318" s="17" t="str" cm="1">
        <f t="array" aca="1" ref="H318" ca="1">INDEX(estados_cidades_bairros!$C$2:$E$2701,SUM(MATCH(G318,estados_cidades_bairros!$C:$C,0)+RANDBETWEEN(1,100)),2)</f>
        <v>Cardoso</v>
      </c>
      <c r="I318" s="17" t="str" cm="1">
        <f t="array" aca="1" ref="I318" ca="1">INDEX(estados_cidades_bairros!$D$2:$E$2701,SUM(MATCH(H318,estados_cidades_bairros!$D$2:$D$2701,0)+RANDBETWEEN(1,5)),2)</f>
        <v>Estrada Nogueira</v>
      </c>
      <c r="J318" s="28"/>
      <c r="K318" s="17">
        <v>1</v>
      </c>
      <c r="L318" s="17" t="s">
        <v>1842</v>
      </c>
      <c r="M318" s="17" t="str" cm="1">
        <f t="array" aca="1" ref="M318" ca="1">INDEX(estados_cidades_bairros!$B$2:$E$2701,RANDBETWEEN(1,COUNTA(estados_cidades_bairros!$E$2:$E$2701)),1)</f>
        <v>Amazonas</v>
      </c>
      <c r="N318" s="17" t="str">
        <f ca="1">VLOOKUP(M318,estados_cidades_bairros!$B$2:$E$2701,2,0)</f>
        <v>AM</v>
      </c>
      <c r="O318" s="17" t="str" cm="1">
        <f t="array" aca="1" ref="O318" ca="1">INDEX(estados_cidades_bairros!$C$2:$E$2701,SUM(MATCH(N318,estados_cidades_bairros!$C:$C,0)+RANDBETWEEN(1,100)),2)</f>
        <v>Cunha de Goiás</v>
      </c>
      <c r="P318" s="17" t="str" cm="1">
        <f t="array" aca="1" ref="P318" ca="1">INDEX(estados_cidades_bairros!$D$2:$E$2701,SUM(MATCH(O318,estados_cidades_bairros!$D$2:$D$2701,0)+RANDBETWEEN(1,5)),2)</f>
        <v>Núcleo Amanda Campos</v>
      </c>
      <c r="Q318" s="26" t="s">
        <v>78</v>
      </c>
      <c r="R318" s="17">
        <v>1</v>
      </c>
      <c r="S318" s="3">
        <v>317</v>
      </c>
      <c r="T318" s="3">
        <v>317</v>
      </c>
      <c r="U318" s="3">
        <v>1</v>
      </c>
      <c r="V318">
        <v>14</v>
      </c>
      <c r="W318" s="3" t="str">
        <f>VLOOKUP(V318,produtos!$A$2:$E$49,2,0)</f>
        <v>Drone DJI Mini 3 Pro</v>
      </c>
      <c r="X318" s="12">
        <f>VLOOKUP(V318,produtos!$A$2:$E$49,4,0)</f>
        <v>3949</v>
      </c>
      <c r="Y318">
        <v>3</v>
      </c>
      <c r="Z318" s="12">
        <f t="shared" si="4"/>
        <v>11847</v>
      </c>
      <c r="AA318" s="4">
        <v>45677</v>
      </c>
      <c r="AB318" s="3" t="s">
        <v>88</v>
      </c>
      <c r="AC318" s="3">
        <v>317</v>
      </c>
      <c r="AD318">
        <v>6056</v>
      </c>
      <c r="AE318" s="3" t="str">
        <f>VLOOKUP(AD318,'Formas de pagamentos'!$A$2:$B$7,2,0)</f>
        <v>Cheque</v>
      </c>
      <c r="AF318" s="3" t="s">
        <v>48</v>
      </c>
      <c r="AG318" s="3" t="s">
        <v>50</v>
      </c>
      <c r="AH318" s="3">
        <v>3170</v>
      </c>
      <c r="AI318" s="3">
        <v>3170</v>
      </c>
      <c r="AJ318" s="3" t="s">
        <v>117</v>
      </c>
      <c r="AK318" s="5" t="s">
        <v>132</v>
      </c>
    </row>
    <row r="319" spans="1:37" x14ac:dyDescent="0.25">
      <c r="A319" s="19">
        <v>318</v>
      </c>
      <c r="B319" s="20" t="s">
        <v>1843</v>
      </c>
      <c r="C319" s="20" t="s">
        <v>178</v>
      </c>
      <c r="D319" s="20" t="s">
        <v>1844</v>
      </c>
      <c r="E319" s="21" t="s">
        <v>1845</v>
      </c>
      <c r="F319" s="17" t="str" cm="1">
        <f t="array" aca="1" ref="F319" ca="1">INDEX(estados_cidades_bairros!$B$2:$E$2701,RANDBETWEEN(1,COUNTA(estados_cidades_bairros!$E$2:$E$2701)),1)</f>
        <v>Pernambuco</v>
      </c>
      <c r="G319" s="17" t="str">
        <f ca="1">VLOOKUP(F319,estados_cidades_bairros!$B$2:$E$2701,2,0)</f>
        <v>PE</v>
      </c>
      <c r="H319" s="17" t="str" cm="1">
        <f t="array" aca="1" ref="H319" ca="1">INDEX(estados_cidades_bairros!$C$2:$E$2701,SUM(MATCH(G319,estados_cidades_bairros!$C:$C,0)+RANDBETWEEN(1,100)),2)</f>
        <v>Fernandes Paulista</v>
      </c>
      <c r="I319" s="17" t="str" cm="1">
        <f t="array" aca="1" ref="I319" ca="1">INDEX(estados_cidades_bairros!$D$2:$E$2701,SUM(MATCH(H319,estados_cidades_bairros!$D$2:$D$2701,0)+RANDBETWEEN(1,5)),2)</f>
        <v>Lagoa Daniel Porto</v>
      </c>
      <c r="J319" s="28"/>
      <c r="K319" s="20">
        <v>26</v>
      </c>
      <c r="L319" s="20" t="s">
        <v>1847</v>
      </c>
      <c r="M319" s="17" t="str" cm="1">
        <f t="array" aca="1" ref="M319" ca="1">INDEX(estados_cidades_bairros!$B$2:$E$2701,RANDBETWEEN(1,COUNTA(estados_cidades_bairros!$E$2:$E$2701)),1)</f>
        <v>Espírito Santo</v>
      </c>
      <c r="N319" s="17" t="str">
        <f ca="1">VLOOKUP(M319,estados_cidades_bairros!$B$2:$E$2701,2,0)</f>
        <v>ES</v>
      </c>
      <c r="O319" s="17" t="str" cm="1">
        <f t="array" aca="1" ref="O319" ca="1">INDEX(estados_cidades_bairros!$C$2:$E$2701,SUM(MATCH(N319,estados_cidades_bairros!$C:$C,0)+RANDBETWEEN(1,100)),2)</f>
        <v>Almeida Paulista</v>
      </c>
      <c r="P319" s="17" t="str" cm="1">
        <f t="array" aca="1" ref="P319" ca="1">INDEX(estados_cidades_bairros!$D$2:$E$2701,SUM(MATCH(O319,estados_cidades_bairros!$D$2:$D$2701,0)+RANDBETWEEN(1,5)),2)</f>
        <v>Residencial Cavalcanti</v>
      </c>
      <c r="Q319" s="38" t="s">
        <v>78</v>
      </c>
      <c r="R319" s="20">
        <v>1</v>
      </c>
      <c r="S319" s="6">
        <v>318</v>
      </c>
      <c r="T319" s="6">
        <v>318</v>
      </c>
      <c r="U319" s="6">
        <v>26</v>
      </c>
      <c r="V319">
        <v>17</v>
      </c>
      <c r="W319" s="3" t="str">
        <f>VLOOKUP(V319,produtos!$A$2:$E$49,2,0)</f>
        <v>Geladeira Electrolux Frost Free 431L</v>
      </c>
      <c r="X319" s="12">
        <f>VLOOKUP(V319,produtos!$A$2:$E$49,4,0)</f>
        <v>1058</v>
      </c>
      <c r="Y319">
        <v>1</v>
      </c>
      <c r="Z319" s="12">
        <f t="shared" si="4"/>
        <v>1058</v>
      </c>
      <c r="AA319" s="7">
        <v>45674</v>
      </c>
      <c r="AB319" s="6" t="s">
        <v>64</v>
      </c>
      <c r="AC319" s="6">
        <v>318</v>
      </c>
      <c r="AD319">
        <v>2471</v>
      </c>
      <c r="AE319" s="3" t="str">
        <f>VLOOKUP(AD319,'Formas de pagamentos'!$A$2:$B$7,2,0)</f>
        <v>Boleto</v>
      </c>
      <c r="AF319" s="6" t="s">
        <v>89</v>
      </c>
      <c r="AG319" s="6" t="s">
        <v>50</v>
      </c>
      <c r="AH319" s="6">
        <v>3180</v>
      </c>
      <c r="AI319" s="6">
        <v>3180</v>
      </c>
      <c r="AJ319" s="6" t="s">
        <v>117</v>
      </c>
      <c r="AK319" s="8" t="s">
        <v>132</v>
      </c>
    </row>
    <row r="320" spans="1:37" x14ac:dyDescent="0.25">
      <c r="A320" s="16">
        <v>319</v>
      </c>
      <c r="B320" s="17" t="s">
        <v>1304</v>
      </c>
      <c r="C320" s="17" t="s">
        <v>560</v>
      </c>
      <c r="D320" s="17" t="s">
        <v>1849</v>
      </c>
      <c r="E320" s="18" t="s">
        <v>1850</v>
      </c>
      <c r="F320" s="17" t="str" cm="1">
        <f t="array" aca="1" ref="F320" ca="1">INDEX(estados_cidades_bairros!$B$2:$E$2701,RANDBETWEEN(1,COUNTA(estados_cidades_bairros!$E$2:$E$2701)),1)</f>
        <v>Distrito Federal</v>
      </c>
      <c r="G320" s="17" t="str">
        <f ca="1">VLOOKUP(F320,estados_cidades_bairros!$B$2:$E$2701,2,0)</f>
        <v>DF</v>
      </c>
      <c r="H320" s="17" t="str" cm="1">
        <f t="array" aca="1" ref="H320" ca="1">INDEX(estados_cidades_bairros!$C$2:$E$2701,SUM(MATCH(G320,estados_cidades_bairros!$C:$C,0)+RANDBETWEEN(1,100)),2)</f>
        <v>da Conceição de Goiás</v>
      </c>
      <c r="I320" s="17" t="str" cm="1">
        <f t="array" aca="1" ref="I320" ca="1">INDEX(estados_cidades_bairros!$D$2:$E$2701,SUM(MATCH(H320,estados_cidades_bairros!$D$2:$D$2701,0)+RANDBETWEEN(1,5)),2)</f>
        <v>Rua Caio Campos</v>
      </c>
      <c r="J320" s="28"/>
      <c r="K320" s="17">
        <v>24</v>
      </c>
      <c r="L320" s="17" t="s">
        <v>1852</v>
      </c>
      <c r="M320" s="17" t="str" cm="1">
        <f t="array" aca="1" ref="M320" ca="1">INDEX(estados_cidades_bairros!$B$2:$E$2701,RANDBETWEEN(1,COUNTA(estados_cidades_bairros!$E$2:$E$2701)),1)</f>
        <v>Rio Grande do Sul</v>
      </c>
      <c r="N320" s="17" t="str">
        <f ca="1">VLOOKUP(M320,estados_cidades_bairros!$B$2:$E$2701,2,0)</f>
        <v>RS</v>
      </c>
      <c r="O320" s="17" t="str" cm="1">
        <f t="array" aca="1" ref="O320" ca="1">INDEX(estados_cidades_bairros!$C$2:$E$2701,SUM(MATCH(N320,estados_cidades_bairros!$C:$C,0)+RANDBETWEEN(1,100)),2)</f>
        <v>da Cunha</v>
      </c>
      <c r="P320" s="17" t="str" cm="1">
        <f t="array" aca="1" ref="P320" ca="1">INDEX(estados_cidades_bairros!$D$2:$E$2701,SUM(MATCH(O320,estados_cidades_bairros!$D$2:$D$2701,0)+RANDBETWEEN(1,5)),2)</f>
        <v>Esplanada Larissa Farias</v>
      </c>
      <c r="Q320" s="26" t="s">
        <v>47</v>
      </c>
      <c r="R320" s="17">
        <v>3</v>
      </c>
      <c r="S320" s="3">
        <v>319</v>
      </c>
      <c r="T320" s="3">
        <v>319</v>
      </c>
      <c r="U320" s="3">
        <v>24</v>
      </c>
      <c r="V320">
        <v>39</v>
      </c>
      <c r="W320" s="3" t="str">
        <f>VLOOKUP(V320,produtos!$A$2:$E$49,2,0)</f>
        <v>Teclado Mecânico HyperX Alloy</v>
      </c>
      <c r="X320" s="12">
        <f>VLOOKUP(V320,produtos!$A$2:$E$49,4,0)</f>
        <v>2169</v>
      </c>
      <c r="Y320">
        <v>2</v>
      </c>
      <c r="Z320" s="12">
        <f t="shared" si="4"/>
        <v>4338</v>
      </c>
      <c r="AA320" s="4">
        <v>45696</v>
      </c>
      <c r="AB320" s="3" t="s">
        <v>64</v>
      </c>
      <c r="AC320" s="3">
        <v>319</v>
      </c>
      <c r="AD320">
        <v>1969</v>
      </c>
      <c r="AE320" s="3" t="str">
        <f>VLOOKUP(AD320,'Formas de pagamentos'!$A$2:$B$7,2,0)</f>
        <v>Cartão Crédito</v>
      </c>
      <c r="AF320" s="3" t="s">
        <v>116</v>
      </c>
      <c r="AG320" s="3" t="s">
        <v>50</v>
      </c>
      <c r="AH320" s="3">
        <v>3190</v>
      </c>
      <c r="AI320" s="3">
        <v>3190</v>
      </c>
      <c r="AJ320" s="3" t="s">
        <v>262</v>
      </c>
      <c r="AK320" s="5" t="s">
        <v>212</v>
      </c>
    </row>
    <row r="321" spans="1:37" x14ac:dyDescent="0.25">
      <c r="A321" s="19">
        <v>320</v>
      </c>
      <c r="B321" s="20" t="s">
        <v>1051</v>
      </c>
      <c r="C321" s="20" t="s">
        <v>1091</v>
      </c>
      <c r="D321" s="20" t="s">
        <v>1854</v>
      </c>
      <c r="E321" s="21" t="s">
        <v>1855</v>
      </c>
      <c r="F321" s="17" t="str" cm="1">
        <f t="array" aca="1" ref="F321" ca="1">INDEX(estados_cidades_bairros!$B$2:$E$2701,RANDBETWEEN(1,COUNTA(estados_cidades_bairros!$E$2:$E$2701)),1)</f>
        <v>Goiás</v>
      </c>
      <c r="G321" s="17" t="str">
        <f ca="1">VLOOKUP(F321,estados_cidades_bairros!$B$2:$E$2701,2,0)</f>
        <v>GO</v>
      </c>
      <c r="H321" s="17" t="str" cm="1">
        <f t="array" aca="1" ref="H321" ca="1">INDEX(estados_cidades_bairros!$C$2:$E$2701,SUM(MATCH(G321,estados_cidades_bairros!$C:$C,0)+RANDBETWEEN(1,100)),2)</f>
        <v>Rocha Verde</v>
      </c>
      <c r="I321" s="17" t="str" cm="1">
        <f t="array" aca="1" ref="I321" ca="1">INDEX(estados_cidades_bairros!$D$2:$E$2701,SUM(MATCH(H321,estados_cidades_bairros!$D$2:$D$2701,0)+RANDBETWEEN(1,5)),2)</f>
        <v>Estação Raquel Sales</v>
      </c>
      <c r="J321" s="28"/>
      <c r="K321" s="20">
        <v>20</v>
      </c>
      <c r="L321" s="20" t="s">
        <v>1856</v>
      </c>
      <c r="M321" s="17" t="str" cm="1">
        <f t="array" aca="1" ref="M321" ca="1">INDEX(estados_cidades_bairros!$B$2:$E$2701,RANDBETWEEN(1,COUNTA(estados_cidades_bairros!$E$2:$E$2701)),1)</f>
        <v>Espírito Santo</v>
      </c>
      <c r="N321" s="17" t="str">
        <f ca="1">VLOOKUP(M321,estados_cidades_bairros!$B$2:$E$2701,2,0)</f>
        <v>ES</v>
      </c>
      <c r="O321" s="17" t="str" cm="1">
        <f t="array" aca="1" ref="O321" ca="1">INDEX(estados_cidades_bairros!$C$2:$E$2701,SUM(MATCH(N321,estados_cidades_bairros!$C:$C,0)+RANDBETWEEN(1,100)),2)</f>
        <v>Souza Alegre</v>
      </c>
      <c r="P321" s="17" t="str" cm="1">
        <f t="array" aca="1" ref="P321" ca="1">INDEX(estados_cidades_bairros!$D$2:$E$2701,SUM(MATCH(O321,estados_cidades_bairros!$D$2:$D$2701,0)+RANDBETWEEN(1,5)),2)</f>
        <v>Travessa Monteiro</v>
      </c>
      <c r="Q321" s="38" t="s">
        <v>47</v>
      </c>
      <c r="R321" s="20">
        <v>2</v>
      </c>
      <c r="S321" s="6">
        <v>320</v>
      </c>
      <c r="T321" s="6">
        <v>320</v>
      </c>
      <c r="U321" s="6">
        <v>20</v>
      </c>
      <c r="V321">
        <v>45</v>
      </c>
      <c r="W321" s="3" t="str">
        <f>VLOOKUP(V321,produtos!$A$2:$E$49,2,0)</f>
        <v>Churrasqueira Elétrica Mondial</v>
      </c>
      <c r="X321" s="12">
        <f>VLOOKUP(V321,produtos!$A$2:$E$49,4,0)</f>
        <v>3339</v>
      </c>
      <c r="Y321">
        <v>1</v>
      </c>
      <c r="Z321" s="12">
        <f t="shared" si="4"/>
        <v>3339</v>
      </c>
      <c r="AA321" s="7">
        <v>45716</v>
      </c>
      <c r="AB321" s="6" t="s">
        <v>115</v>
      </c>
      <c r="AC321" s="6">
        <v>320</v>
      </c>
      <c r="AD321">
        <v>7072</v>
      </c>
      <c r="AE321" s="3" t="str">
        <f>VLOOKUP(AD321,'Formas de pagamentos'!$A$2:$B$7,2,0)</f>
        <v>Dinheiro</v>
      </c>
      <c r="AF321" s="6" t="s">
        <v>48</v>
      </c>
      <c r="AG321" s="6" t="s">
        <v>50</v>
      </c>
      <c r="AH321" s="6"/>
      <c r="AI321" s="6"/>
      <c r="AJ321" s="6"/>
      <c r="AK321" s="8"/>
    </row>
    <row r="322" spans="1:37" x14ac:dyDescent="0.25">
      <c r="A322" s="16">
        <v>321</v>
      </c>
      <c r="B322" s="17" t="s">
        <v>725</v>
      </c>
      <c r="C322" s="17" t="s">
        <v>45</v>
      </c>
      <c r="D322" s="17" t="s">
        <v>1858</v>
      </c>
      <c r="E322" s="18" t="s">
        <v>1859</v>
      </c>
      <c r="F322" s="17" t="str" cm="1">
        <f t="array" aca="1" ref="F322" ca="1">INDEX(estados_cidades_bairros!$B$2:$E$2701,RANDBETWEEN(1,COUNTA(estados_cidades_bairros!$E$2:$E$2701)),1)</f>
        <v>Rio Grande do Norte</v>
      </c>
      <c r="G322" s="17" t="str">
        <f ca="1">VLOOKUP(F322,estados_cidades_bairros!$B$2:$E$2701,2,0)</f>
        <v>RN</v>
      </c>
      <c r="H322" s="17" t="str" cm="1">
        <f t="array" aca="1" ref="H322" ca="1">INDEX(estados_cidades_bairros!$C$2:$E$2701,SUM(MATCH(G322,estados_cidades_bairros!$C:$C,0)+RANDBETWEEN(1,100)),2)</f>
        <v>Caldeira</v>
      </c>
      <c r="I322" s="17" t="str" cm="1">
        <f t="array" aca="1" ref="I322" ca="1">INDEX(estados_cidades_bairros!$D$2:$E$2701,SUM(MATCH(H322,estados_cidades_bairros!$D$2:$D$2701,0)+RANDBETWEEN(1,5)),2)</f>
        <v>Vale de Silva</v>
      </c>
      <c r="J322" s="28"/>
      <c r="K322" s="17">
        <v>48</v>
      </c>
      <c r="L322" s="17" t="s">
        <v>1860</v>
      </c>
      <c r="M322" s="17" t="str" cm="1">
        <f t="array" aca="1" ref="M322" ca="1">INDEX(estados_cidades_bairros!$B$2:$E$2701,RANDBETWEEN(1,COUNTA(estados_cidades_bairros!$E$2:$E$2701)),1)</f>
        <v>Distrito Federal</v>
      </c>
      <c r="N322" s="17" t="str">
        <f ca="1">VLOOKUP(M322,estados_cidades_bairros!$B$2:$E$2701,2,0)</f>
        <v>DF</v>
      </c>
      <c r="O322" s="17" t="str" cm="1">
        <f t="array" aca="1" ref="O322" ca="1">INDEX(estados_cidades_bairros!$C$2:$E$2701,SUM(MATCH(N322,estados_cidades_bairros!$C:$C,0)+RANDBETWEEN(1,100)),2)</f>
        <v>Pires</v>
      </c>
      <c r="P322" s="17" t="str" cm="1">
        <f t="array" aca="1" ref="P322" ca="1">INDEX(estados_cidades_bairros!$D$2:$E$2701,SUM(MATCH(O322,estados_cidades_bairros!$D$2:$D$2701,0)+RANDBETWEEN(1,5)),2)</f>
        <v>Recanto Isaac Ferreira</v>
      </c>
      <c r="Q322" s="26" t="s">
        <v>47</v>
      </c>
      <c r="R322" s="17">
        <v>2</v>
      </c>
      <c r="S322" s="3">
        <v>321</v>
      </c>
      <c r="T322" s="3">
        <v>321</v>
      </c>
      <c r="U322" s="3">
        <v>48</v>
      </c>
      <c r="V322">
        <v>6</v>
      </c>
      <c r="W322" s="3" t="str">
        <f>VLOOKUP(V322,produtos!$A$2:$E$49,2,0)</f>
        <v>Smartwatch Samsung Galaxy Watch 5</v>
      </c>
      <c r="X322" s="12">
        <f>VLOOKUP(V322,produtos!$A$2:$E$49,4,0)</f>
        <v>1612</v>
      </c>
      <c r="Y322">
        <v>4</v>
      </c>
      <c r="Z322" s="12">
        <f t="shared" si="4"/>
        <v>6448</v>
      </c>
      <c r="AA322" s="4">
        <v>45700</v>
      </c>
      <c r="AB322" s="3" t="s">
        <v>48</v>
      </c>
      <c r="AC322" s="3">
        <v>321</v>
      </c>
      <c r="AD322">
        <v>2951</v>
      </c>
      <c r="AE322" s="3" t="str">
        <f>VLOOKUP(AD322,'Formas de pagamentos'!$A$2:$B$7,2,0)</f>
        <v>Pix</v>
      </c>
      <c r="AF322" s="3" t="s">
        <v>48</v>
      </c>
      <c r="AG322" s="3" t="s">
        <v>50</v>
      </c>
      <c r="AH322" s="3"/>
      <c r="AI322" s="3"/>
      <c r="AJ322" s="3"/>
      <c r="AK322" s="5"/>
    </row>
    <row r="323" spans="1:37" x14ac:dyDescent="0.25">
      <c r="A323" s="19">
        <v>322</v>
      </c>
      <c r="B323" s="20" t="s">
        <v>133</v>
      </c>
      <c r="C323" s="20" t="s">
        <v>103</v>
      </c>
      <c r="D323" s="20" t="s">
        <v>1861</v>
      </c>
      <c r="E323" s="21">
        <v>3176913801</v>
      </c>
      <c r="F323" s="17" t="str" cm="1">
        <f t="array" aca="1" ref="F323" ca="1">INDEX(estados_cidades_bairros!$B$2:$E$2701,RANDBETWEEN(1,COUNTA(estados_cidades_bairros!$E$2:$E$2701)),1)</f>
        <v>Pará</v>
      </c>
      <c r="G323" s="17" t="str">
        <f ca="1">VLOOKUP(F323,estados_cidades_bairros!$B$2:$E$2701,2,0)</f>
        <v>PA</v>
      </c>
      <c r="H323" s="17" t="str" cm="1">
        <f t="array" aca="1" ref="H323" ca="1">INDEX(estados_cidades_bairros!$C$2:$E$2701,SUM(MATCH(G323,estados_cidades_bairros!$C:$C,0)+RANDBETWEEN(1,100)),2)</f>
        <v>Martins do Galho</v>
      </c>
      <c r="I323" s="17" t="str" cm="1">
        <f t="array" aca="1" ref="I323" ca="1">INDEX(estados_cidades_bairros!$D$2:$E$2701,SUM(MATCH(H323,estados_cidades_bairros!$D$2:$D$2701,0)+RANDBETWEEN(1,5)),2)</f>
        <v>Viela de Jesus</v>
      </c>
      <c r="J323" s="28"/>
      <c r="K323" s="20">
        <v>47</v>
      </c>
      <c r="L323" s="20" t="s">
        <v>1862</v>
      </c>
      <c r="M323" s="17" t="str" cm="1">
        <f t="array" aca="1" ref="M323" ca="1">INDEX(estados_cidades_bairros!$B$2:$E$2701,RANDBETWEEN(1,COUNTA(estados_cidades_bairros!$E$2:$E$2701)),1)</f>
        <v>Paraíba</v>
      </c>
      <c r="N323" s="17" t="str">
        <f ca="1">VLOOKUP(M323,estados_cidades_bairros!$B$2:$E$2701,2,0)</f>
        <v>PB</v>
      </c>
      <c r="O323" s="17" t="str" cm="1">
        <f t="array" aca="1" ref="O323" ca="1">INDEX(estados_cidades_bairros!$C$2:$E$2701,SUM(MATCH(N323,estados_cidades_bairros!$C:$C,0)+RANDBETWEEN(1,100)),2)</f>
        <v>Gomes Alegre</v>
      </c>
      <c r="P323" s="17" t="str" cm="1">
        <f t="array" aca="1" ref="P323" ca="1">INDEX(estados_cidades_bairros!$D$2:$E$2701,SUM(MATCH(O323,estados_cidades_bairros!$D$2:$D$2701,0)+RANDBETWEEN(1,5)),2)</f>
        <v>Loteamento Esther Jesus</v>
      </c>
      <c r="Q323" s="38" t="s">
        <v>47</v>
      </c>
      <c r="R323" s="20">
        <v>1</v>
      </c>
      <c r="S323" s="6">
        <v>322</v>
      </c>
      <c r="T323" s="6">
        <v>322</v>
      </c>
      <c r="U323" s="6">
        <v>47</v>
      </c>
      <c r="V323">
        <v>36</v>
      </c>
      <c r="W323" s="3" t="str">
        <f>VLOOKUP(V323,produtos!$A$2:$E$49,2,0)</f>
        <v>Notebook Dell Inspiron i5 8GB 512GB SSD</v>
      </c>
      <c r="X323" s="12">
        <f>VLOOKUP(V323,produtos!$A$2:$E$49,4,0)</f>
        <v>3598</v>
      </c>
      <c r="Y323">
        <v>1</v>
      </c>
      <c r="Z323" s="12">
        <f t="shared" ref="Z323:Z386" si="5">X323*Y323</f>
        <v>3598</v>
      </c>
      <c r="AA323" s="7">
        <v>45663</v>
      </c>
      <c r="AB323" s="6" t="s">
        <v>64</v>
      </c>
      <c r="AC323" s="6">
        <v>322</v>
      </c>
      <c r="AD323">
        <v>6056</v>
      </c>
      <c r="AE323" s="3" t="str">
        <f>VLOOKUP(AD323,'Formas de pagamentos'!$A$2:$B$7,2,0)</f>
        <v>Cheque</v>
      </c>
      <c r="AF323" s="6" t="s">
        <v>89</v>
      </c>
      <c r="AG323" s="6" t="s">
        <v>50</v>
      </c>
      <c r="AH323" s="6"/>
      <c r="AI323" s="6"/>
      <c r="AJ323" s="6"/>
      <c r="AK323" s="8"/>
    </row>
    <row r="324" spans="1:37" x14ac:dyDescent="0.25">
      <c r="A324" s="16">
        <v>323</v>
      </c>
      <c r="B324" s="17" t="s">
        <v>779</v>
      </c>
      <c r="C324" s="17" t="s">
        <v>260</v>
      </c>
      <c r="D324" s="17" t="s">
        <v>1864</v>
      </c>
      <c r="E324" s="18">
        <v>7108813716</v>
      </c>
      <c r="F324" s="17" t="str" cm="1">
        <f t="array" aca="1" ref="F324" ca="1">INDEX(estados_cidades_bairros!$B$2:$E$2701,RANDBETWEEN(1,COUNTA(estados_cidades_bairros!$E$2:$E$2701)),1)</f>
        <v>Rio Grande do Norte</v>
      </c>
      <c r="G324" s="17" t="str">
        <f ca="1">VLOOKUP(F324,estados_cidades_bairros!$B$2:$E$2701,2,0)</f>
        <v>RN</v>
      </c>
      <c r="H324" s="17" t="str" cm="1">
        <f t="array" aca="1" ref="H324" ca="1">INDEX(estados_cidades_bairros!$C$2:$E$2701,SUM(MATCH(G324,estados_cidades_bairros!$C:$C,0)+RANDBETWEEN(1,100)),2)</f>
        <v>da Luz</v>
      </c>
      <c r="I324" s="17" t="str" cm="1">
        <f t="array" aca="1" ref="I324" ca="1">INDEX(estados_cidades_bairros!$D$2:$E$2701,SUM(MATCH(H324,estados_cidades_bairros!$D$2:$D$2701,0)+RANDBETWEEN(1,5)),2)</f>
        <v>Estação Pedro Miguel Peixoto</v>
      </c>
      <c r="J324" s="28"/>
      <c r="K324" s="17">
        <v>4</v>
      </c>
      <c r="L324" s="17" t="s">
        <v>1867</v>
      </c>
      <c r="M324" s="17" t="str" cm="1">
        <f t="array" aca="1" ref="M324" ca="1">INDEX(estados_cidades_bairros!$B$2:$E$2701,RANDBETWEEN(1,COUNTA(estados_cidades_bairros!$E$2:$E$2701)),1)</f>
        <v>Distrito Federal</v>
      </c>
      <c r="N324" s="17" t="str">
        <f ca="1">VLOOKUP(M324,estados_cidades_bairros!$B$2:$E$2701,2,0)</f>
        <v>DF</v>
      </c>
      <c r="O324" s="17" t="str" cm="1">
        <f t="array" aca="1" ref="O324" ca="1">INDEX(estados_cidades_bairros!$C$2:$E$2701,SUM(MATCH(N324,estados_cidades_bairros!$C:$C,0)+RANDBETWEEN(1,100)),2)</f>
        <v>da Conceição de Goiás</v>
      </c>
      <c r="P324" s="17" t="str" cm="1">
        <f t="array" aca="1" ref="P324" ca="1">INDEX(estados_cidades_bairros!$D$2:$E$2701,SUM(MATCH(O324,estados_cidades_bairros!$D$2:$D$2701,0)+RANDBETWEEN(1,5)),2)</f>
        <v>Chácara Santos</v>
      </c>
      <c r="Q324" s="26" t="s">
        <v>41</v>
      </c>
      <c r="R324" s="17">
        <v>3</v>
      </c>
      <c r="S324" s="3">
        <v>323</v>
      </c>
      <c r="T324" s="3">
        <v>323</v>
      </c>
      <c r="U324" s="3">
        <v>4</v>
      </c>
      <c r="V324">
        <v>18</v>
      </c>
      <c r="W324" s="3" t="str">
        <f>VLOOKUP(V324,produtos!$A$2:$E$49,2,0)</f>
        <v>Fogão 4 Bocas Consul</v>
      </c>
      <c r="X324" s="12">
        <f>VLOOKUP(V324,produtos!$A$2:$E$49,4,0)</f>
        <v>638</v>
      </c>
      <c r="Y324">
        <v>5</v>
      </c>
      <c r="Z324" s="12">
        <f t="shared" si="5"/>
        <v>3190</v>
      </c>
      <c r="AA324" s="4">
        <v>45693</v>
      </c>
      <c r="AB324" s="3" t="s">
        <v>64</v>
      </c>
      <c r="AC324" s="3">
        <v>323</v>
      </c>
      <c r="AD324">
        <v>7072</v>
      </c>
      <c r="AE324" s="3" t="str">
        <f>VLOOKUP(AD324,'Formas de pagamentos'!$A$2:$B$7,2,0)</f>
        <v>Dinheiro</v>
      </c>
      <c r="AF324" s="3" t="s">
        <v>48</v>
      </c>
      <c r="AG324" s="3" t="s">
        <v>50</v>
      </c>
      <c r="AH324" s="3"/>
      <c r="AI324" s="3"/>
      <c r="AJ324" s="3"/>
      <c r="AK324" s="5"/>
    </row>
    <row r="325" spans="1:37" x14ac:dyDescent="0.25">
      <c r="A325" s="19">
        <v>324</v>
      </c>
      <c r="B325" s="20" t="s">
        <v>732</v>
      </c>
      <c r="C325" s="20" t="s">
        <v>206</v>
      </c>
      <c r="D325" s="20" t="s">
        <v>1869</v>
      </c>
      <c r="E325" s="21" t="s">
        <v>1870</v>
      </c>
      <c r="F325" s="17" t="str" cm="1">
        <f t="array" aca="1" ref="F325" ca="1">INDEX(estados_cidades_bairros!$B$2:$E$2701,RANDBETWEEN(1,COUNTA(estados_cidades_bairros!$E$2:$E$2701)),1)</f>
        <v>Santa Catarina</v>
      </c>
      <c r="G325" s="17" t="str">
        <f ca="1">VLOOKUP(F325,estados_cidades_bairros!$B$2:$E$2701,2,0)</f>
        <v>SC</v>
      </c>
      <c r="H325" s="17" t="str" cm="1">
        <f t="array" aca="1" ref="H325" ca="1">INDEX(estados_cidades_bairros!$C$2:$E$2701,SUM(MATCH(G325,estados_cidades_bairros!$C:$C,0)+RANDBETWEEN(1,100)),2)</f>
        <v>da Mata</v>
      </c>
      <c r="I325" s="17" t="str" cm="1">
        <f t="array" aca="1" ref="I325" ca="1">INDEX(estados_cidades_bairros!$D$2:$E$2701,SUM(MATCH(H325,estados_cidades_bairros!$D$2:$D$2701,0)+RANDBETWEEN(1,5)),2)</f>
        <v>Avenida Teixeira</v>
      </c>
      <c r="J325" s="28"/>
      <c r="K325" s="20">
        <v>8</v>
      </c>
      <c r="L325" s="20" t="s">
        <v>1873</v>
      </c>
      <c r="M325" s="17" t="str" cm="1">
        <f t="array" aca="1" ref="M325" ca="1">INDEX(estados_cidades_bairros!$B$2:$E$2701,RANDBETWEEN(1,COUNTA(estados_cidades_bairros!$E$2:$E$2701)),1)</f>
        <v>Pernambuco</v>
      </c>
      <c r="N325" s="17" t="str">
        <f ca="1">VLOOKUP(M325,estados_cidades_bairros!$B$2:$E$2701,2,0)</f>
        <v>PE</v>
      </c>
      <c r="O325" s="17" t="str" cm="1">
        <f t="array" aca="1" ref="O325" ca="1">INDEX(estados_cidades_bairros!$C$2:$E$2701,SUM(MATCH(N325,estados_cidades_bairros!$C:$C,0)+RANDBETWEEN(1,100)),2)</f>
        <v>Lopes do Amparo</v>
      </c>
      <c r="P325" s="17" t="str" cm="1">
        <f t="array" aca="1" ref="P325" ca="1">INDEX(estados_cidades_bairros!$D$2:$E$2701,SUM(MATCH(O325,estados_cidades_bairros!$D$2:$D$2701,0)+RANDBETWEEN(1,5)),2)</f>
        <v>Distrito Lima</v>
      </c>
      <c r="Q325" s="38" t="s">
        <v>78</v>
      </c>
      <c r="R325" s="20">
        <v>5</v>
      </c>
      <c r="S325" s="6">
        <v>324</v>
      </c>
      <c r="T325" s="6">
        <v>324</v>
      </c>
      <c r="U325" s="6">
        <v>8</v>
      </c>
      <c r="V325">
        <v>26</v>
      </c>
      <c r="W325" s="3" t="str">
        <f>VLOOKUP(V325,produtos!$A$2:$E$49,2,0)</f>
        <v>Ar-condicionado Split LG 9000 BTUs</v>
      </c>
      <c r="X325" s="12">
        <f>VLOOKUP(V325,produtos!$A$2:$E$49,4,0)</f>
        <v>4313</v>
      </c>
      <c r="Y325">
        <v>3</v>
      </c>
      <c r="Z325" s="12">
        <f t="shared" si="5"/>
        <v>12939</v>
      </c>
      <c r="AA325" s="7">
        <v>45659</v>
      </c>
      <c r="AB325" s="6" t="s">
        <v>48</v>
      </c>
      <c r="AC325" s="6">
        <v>324</v>
      </c>
      <c r="AD325">
        <v>5950</v>
      </c>
      <c r="AE325" s="3" t="str">
        <f>VLOOKUP(AD325,'Formas de pagamentos'!$A$2:$B$7,2,0)</f>
        <v>Cartão Débito</v>
      </c>
      <c r="AF325" s="6" t="s">
        <v>48</v>
      </c>
      <c r="AG325" s="6" t="s">
        <v>50</v>
      </c>
      <c r="AH325" s="6"/>
      <c r="AI325" s="6"/>
      <c r="AJ325" s="6"/>
      <c r="AK325" s="8"/>
    </row>
    <row r="326" spans="1:37" x14ac:dyDescent="0.25">
      <c r="A326" s="16">
        <v>325</v>
      </c>
      <c r="B326" s="17" t="s">
        <v>1176</v>
      </c>
      <c r="C326" s="17" t="s">
        <v>189</v>
      </c>
      <c r="D326" s="17" t="s">
        <v>1874</v>
      </c>
      <c r="E326" s="18" t="s">
        <v>1875</v>
      </c>
      <c r="F326" s="17" t="str" cm="1">
        <f t="array" aca="1" ref="F326" ca="1">INDEX(estados_cidades_bairros!$B$2:$E$2701,RANDBETWEEN(1,COUNTA(estados_cidades_bairros!$E$2:$E$2701)),1)</f>
        <v>Santa Catarina</v>
      </c>
      <c r="G326" s="17" t="str">
        <f ca="1">VLOOKUP(F326,estados_cidades_bairros!$B$2:$E$2701,2,0)</f>
        <v>SC</v>
      </c>
      <c r="H326" s="17" t="str" cm="1">
        <f t="array" aca="1" ref="H326" ca="1">INDEX(estados_cidades_bairros!$C$2:$E$2701,SUM(MATCH(G326,estados_cidades_bairros!$C:$C,0)+RANDBETWEEN(1,100)),2)</f>
        <v>da Mota da Serra</v>
      </c>
      <c r="I326" s="17" t="str" cm="1">
        <f t="array" aca="1" ref="I326" ca="1">INDEX(estados_cidades_bairros!$D$2:$E$2701,SUM(MATCH(H326,estados_cidades_bairros!$D$2:$D$2701,0)+RANDBETWEEN(1,5)),2)</f>
        <v>Trevo Monteiro</v>
      </c>
      <c r="J326" s="28"/>
      <c r="K326" s="17">
        <v>33</v>
      </c>
      <c r="L326" s="17" t="s">
        <v>1877</v>
      </c>
      <c r="M326" s="17" t="str" cm="1">
        <f t="array" aca="1" ref="M326" ca="1">INDEX(estados_cidades_bairros!$B$2:$E$2701,RANDBETWEEN(1,COUNTA(estados_cidades_bairros!$E$2:$E$2701)),1)</f>
        <v>Tocantins</v>
      </c>
      <c r="N326" s="17" t="str">
        <f ca="1">VLOOKUP(M326,estados_cidades_bairros!$B$2:$E$2701,2,0)</f>
        <v>TO</v>
      </c>
      <c r="O326" s="17" t="str" cm="1">
        <f t="array" aca="1" ref="O326" ca="1">INDEX(estados_cidades_bairros!$C$2:$E$2701,SUM(MATCH(N326,estados_cidades_bairros!$C:$C,0)+RANDBETWEEN(1,100)),2)</f>
        <v>da Conceição Paulista</v>
      </c>
      <c r="P326" s="17" t="str" cm="1">
        <f t="array" aca="1" ref="P326" ca="1">INDEX(estados_cidades_bairros!$D$2:$E$2701,SUM(MATCH(O326,estados_cidades_bairros!$D$2:$D$2701,0)+RANDBETWEEN(1,5)),2)</f>
        <v>Praça Teixeira</v>
      </c>
      <c r="Q326" s="26" t="s">
        <v>41</v>
      </c>
      <c r="R326" s="17">
        <v>1</v>
      </c>
      <c r="S326" s="3">
        <v>325</v>
      </c>
      <c r="T326" s="3">
        <v>325</v>
      </c>
      <c r="U326" s="3">
        <v>33</v>
      </c>
      <c r="V326">
        <v>38</v>
      </c>
      <c r="W326" s="3" t="str">
        <f>VLOOKUP(V326,produtos!$A$2:$E$49,2,0)</f>
        <v>Monitor LG UltraWide 29''</v>
      </c>
      <c r="X326" s="12">
        <f>VLOOKUP(V326,produtos!$A$2:$E$49,4,0)</f>
        <v>1273</v>
      </c>
      <c r="Y326">
        <v>1</v>
      </c>
      <c r="Z326" s="12">
        <f t="shared" si="5"/>
        <v>1273</v>
      </c>
      <c r="AA326" s="4">
        <v>45680</v>
      </c>
      <c r="AB326" s="3" t="s">
        <v>115</v>
      </c>
      <c r="AC326" s="3">
        <v>325</v>
      </c>
      <c r="AD326">
        <v>7072</v>
      </c>
      <c r="AE326" s="3" t="str">
        <f>VLOOKUP(AD326,'Formas de pagamentos'!$A$2:$B$7,2,0)</f>
        <v>Dinheiro</v>
      </c>
      <c r="AF326" s="3" t="s">
        <v>89</v>
      </c>
      <c r="AG326" s="3" t="s">
        <v>50</v>
      </c>
      <c r="AH326" s="3">
        <v>3250</v>
      </c>
      <c r="AI326" s="3">
        <v>3250</v>
      </c>
      <c r="AJ326" s="3" t="s">
        <v>117</v>
      </c>
      <c r="AK326" s="5" t="s">
        <v>118</v>
      </c>
    </row>
    <row r="327" spans="1:37" x14ac:dyDescent="0.25">
      <c r="A327" s="19">
        <v>326</v>
      </c>
      <c r="B327" s="20" t="s">
        <v>854</v>
      </c>
      <c r="C327" s="20" t="s">
        <v>144</v>
      </c>
      <c r="D327" s="20" t="s">
        <v>1880</v>
      </c>
      <c r="E327" s="21" t="s">
        <v>1881</v>
      </c>
      <c r="F327" s="17" t="str" cm="1">
        <f t="array" aca="1" ref="F327" ca="1">INDEX(estados_cidades_bairros!$B$2:$E$2701,RANDBETWEEN(1,COUNTA(estados_cidades_bairros!$E$2:$E$2701)),1)</f>
        <v>Santa Catarina</v>
      </c>
      <c r="G327" s="17" t="str">
        <f ca="1">VLOOKUP(F327,estados_cidades_bairros!$B$2:$E$2701,2,0)</f>
        <v>SC</v>
      </c>
      <c r="H327" s="17" t="str" cm="1">
        <f t="array" aca="1" ref="H327" ca="1">INDEX(estados_cidades_bairros!$C$2:$E$2701,SUM(MATCH(G327,estados_cidades_bairros!$C:$C,0)+RANDBETWEEN(1,100)),2)</f>
        <v>da Paz Paulista</v>
      </c>
      <c r="I327" s="17" t="str" cm="1">
        <f t="array" aca="1" ref="I327" ca="1">INDEX(estados_cidades_bairros!$D$2:$E$2701,SUM(MATCH(H327,estados_cidades_bairros!$D$2:$D$2701,0)+RANDBETWEEN(1,5)),2)</f>
        <v>Avenida Alícia Teixeira</v>
      </c>
      <c r="J327" s="28"/>
      <c r="K327" s="20">
        <v>25</v>
      </c>
      <c r="L327" s="20" t="s">
        <v>1883</v>
      </c>
      <c r="M327" s="17" t="str" cm="1">
        <f t="array" aca="1" ref="M327" ca="1">INDEX(estados_cidades_bairros!$B$2:$E$2701,RANDBETWEEN(1,COUNTA(estados_cidades_bairros!$E$2:$E$2701)),1)</f>
        <v>Paraíba</v>
      </c>
      <c r="N327" s="17" t="str">
        <f ca="1">VLOOKUP(M327,estados_cidades_bairros!$B$2:$E$2701,2,0)</f>
        <v>PB</v>
      </c>
      <c r="O327" s="17" t="str" cm="1">
        <f t="array" aca="1" ref="O327" ca="1">INDEX(estados_cidades_bairros!$C$2:$E$2701,SUM(MATCH(N327,estados_cidades_bairros!$C:$C,0)+RANDBETWEEN(1,100)),2)</f>
        <v>Santos do Campo</v>
      </c>
      <c r="P327" s="17" t="str" cm="1">
        <f t="array" aca="1" ref="P327" ca="1">INDEX(estados_cidades_bairros!$D$2:$E$2701,SUM(MATCH(O327,estados_cidades_bairros!$D$2:$D$2701,0)+RANDBETWEEN(1,5)),2)</f>
        <v>Passarela de Gomes</v>
      </c>
      <c r="Q327" s="38" t="s">
        <v>41</v>
      </c>
      <c r="R327" s="20">
        <v>2</v>
      </c>
      <c r="S327" s="6">
        <v>326</v>
      </c>
      <c r="T327" s="6">
        <v>326</v>
      </c>
      <c r="U327" s="6">
        <v>25</v>
      </c>
      <c r="V327">
        <v>43</v>
      </c>
      <c r="W327" s="3" t="str">
        <f>VLOOKUP(V327,produtos!$A$2:$E$49,2,0)</f>
        <v>HD Externo 1TB Seagate</v>
      </c>
      <c r="X327" s="12">
        <f>VLOOKUP(V327,produtos!$A$2:$E$49,4,0)</f>
        <v>391</v>
      </c>
      <c r="Y327">
        <v>5</v>
      </c>
      <c r="Z327" s="12">
        <f t="shared" si="5"/>
        <v>1955</v>
      </c>
      <c r="AA327" s="7">
        <v>45721</v>
      </c>
      <c r="AB327" s="6" t="s">
        <v>115</v>
      </c>
      <c r="AC327" s="6">
        <v>326</v>
      </c>
      <c r="AD327">
        <v>2951</v>
      </c>
      <c r="AE327" s="3" t="str">
        <f>VLOOKUP(AD327,'Formas de pagamentos'!$A$2:$B$7,2,0)</f>
        <v>Pix</v>
      </c>
      <c r="AF327" s="6" t="s">
        <v>89</v>
      </c>
      <c r="AG327" s="6" t="s">
        <v>50</v>
      </c>
      <c r="AH327" s="6"/>
      <c r="AI327" s="6"/>
      <c r="AJ327" s="6"/>
      <c r="AK327" s="8"/>
    </row>
    <row r="328" spans="1:37" x14ac:dyDescent="0.25">
      <c r="A328" s="16">
        <v>327</v>
      </c>
      <c r="B328" s="17" t="s">
        <v>1741</v>
      </c>
      <c r="C328" s="17" t="s">
        <v>95</v>
      </c>
      <c r="D328" s="17" t="s">
        <v>1884</v>
      </c>
      <c r="E328" s="18" t="s">
        <v>1885</v>
      </c>
      <c r="F328" s="17" t="str" cm="1">
        <f t="array" aca="1" ref="F328" ca="1">INDEX(estados_cidades_bairros!$B$2:$E$2701,RANDBETWEEN(1,COUNTA(estados_cidades_bairros!$E$2:$E$2701)),1)</f>
        <v>São Paulo</v>
      </c>
      <c r="G328" s="17" t="str">
        <f ca="1">VLOOKUP(F328,estados_cidades_bairros!$B$2:$E$2701,2,0)</f>
        <v>SP</v>
      </c>
      <c r="H328" s="17" t="str" cm="1">
        <f t="array" aca="1" ref="H328" ca="1">INDEX(estados_cidades_bairros!$C$2:$E$2701,SUM(MATCH(G328,estados_cidades_bairros!$C:$C,0)+RANDBETWEEN(1,100)),2)</f>
        <v>Castro</v>
      </c>
      <c r="I328" s="17" t="str" cm="1">
        <f t="array" aca="1" ref="I328" ca="1">INDEX(estados_cidades_bairros!$D$2:$E$2701,SUM(MATCH(H328,estados_cidades_bairros!$D$2:$D$2701,0)+RANDBETWEEN(1,5)),2)</f>
        <v>Aeroporto Barros</v>
      </c>
      <c r="J328" s="28"/>
      <c r="K328" s="17">
        <v>38</v>
      </c>
      <c r="L328" s="17" t="s">
        <v>1887</v>
      </c>
      <c r="M328" s="17" t="str" cm="1">
        <f t="array" aca="1" ref="M328" ca="1">INDEX(estados_cidades_bairros!$B$2:$E$2701,RANDBETWEEN(1,COUNTA(estados_cidades_bairros!$E$2:$E$2701)),1)</f>
        <v>Mato Grosso do Sul</v>
      </c>
      <c r="N328" s="17" t="str">
        <f ca="1">VLOOKUP(M328,estados_cidades_bairros!$B$2:$E$2701,2,0)</f>
        <v>MS</v>
      </c>
      <c r="O328" s="17" t="str" cm="1">
        <f t="array" aca="1" ref="O328" ca="1">INDEX(estados_cidades_bairros!$C$2:$E$2701,SUM(MATCH(N328,estados_cidades_bairros!$C:$C,0)+RANDBETWEEN(1,100)),2)</f>
        <v>Jesus</v>
      </c>
      <c r="P328" s="17" t="str" cm="1">
        <f t="array" aca="1" ref="P328" ca="1">INDEX(estados_cidades_bairros!$D$2:$E$2701,SUM(MATCH(O328,estados_cidades_bairros!$D$2:$D$2701,0)+RANDBETWEEN(1,5)),2)</f>
        <v>Lago Maria Luiza Santos</v>
      </c>
      <c r="Q328" s="26" t="s">
        <v>47</v>
      </c>
      <c r="R328" s="17">
        <v>5</v>
      </c>
      <c r="S328" s="3">
        <v>327</v>
      </c>
      <c r="T328" s="3">
        <v>327</v>
      </c>
      <c r="U328" s="3">
        <v>38</v>
      </c>
      <c r="V328">
        <v>22</v>
      </c>
      <c r="W328" s="3" t="str">
        <f>VLOOKUP(V328,produtos!$A$2:$E$49,2,0)</f>
        <v>Máquina de Lavar Samsung 11Kg</v>
      </c>
      <c r="X328" s="12">
        <f>VLOOKUP(V328,produtos!$A$2:$E$49,4,0)</f>
        <v>3378</v>
      </c>
      <c r="Y328">
        <v>4</v>
      </c>
      <c r="Z328" s="12">
        <f t="shared" si="5"/>
        <v>13512</v>
      </c>
      <c r="AA328" s="4">
        <v>45688</v>
      </c>
      <c r="AB328" s="3" t="s">
        <v>88</v>
      </c>
      <c r="AC328" s="3">
        <v>327</v>
      </c>
      <c r="AD328">
        <v>5950</v>
      </c>
      <c r="AE328" s="3" t="str">
        <f>VLOOKUP(AD328,'Formas de pagamentos'!$A$2:$B$7,2,0)</f>
        <v>Cartão Débito</v>
      </c>
      <c r="AF328" s="3" t="s">
        <v>89</v>
      </c>
      <c r="AG328" s="3" t="s">
        <v>50</v>
      </c>
      <c r="AH328" s="3"/>
      <c r="AI328" s="3"/>
      <c r="AJ328" s="3"/>
      <c r="AK328" s="5"/>
    </row>
    <row r="329" spans="1:37" x14ac:dyDescent="0.25">
      <c r="A329" s="19">
        <v>328</v>
      </c>
      <c r="B329" s="20" t="s">
        <v>1888</v>
      </c>
      <c r="C329" s="20" t="s">
        <v>134</v>
      </c>
      <c r="D329" s="20" t="s">
        <v>1889</v>
      </c>
      <c r="E329" s="21">
        <v>6109685800</v>
      </c>
      <c r="F329" s="17" t="str" cm="1">
        <f t="array" aca="1" ref="F329" ca="1">INDEX(estados_cidades_bairros!$B$2:$E$2701,RANDBETWEEN(1,COUNTA(estados_cidades_bairros!$E$2:$E$2701)),1)</f>
        <v>Ceará</v>
      </c>
      <c r="G329" s="17" t="str">
        <f ca="1">VLOOKUP(F329,estados_cidades_bairros!$B$2:$E$2701,2,0)</f>
        <v>CE</v>
      </c>
      <c r="H329" s="17" t="str" cm="1">
        <f t="array" aca="1" ref="H329" ca="1">INDEX(estados_cidades_bairros!$C$2:$E$2701,SUM(MATCH(G329,estados_cidades_bairros!$C:$C,0)+RANDBETWEEN(1,100)),2)</f>
        <v>da Paz</v>
      </c>
      <c r="I329" s="17" t="str" cm="1">
        <f t="array" aca="1" ref="I329" ca="1">INDEX(estados_cidades_bairros!$D$2:$E$2701,SUM(MATCH(H329,estados_cidades_bairros!$D$2:$D$2701,0)+RANDBETWEEN(1,5)),2)</f>
        <v>Condomínio de Viana</v>
      </c>
      <c r="J329" s="28"/>
      <c r="K329" s="20">
        <v>18</v>
      </c>
      <c r="L329" s="20" t="s">
        <v>1891</v>
      </c>
      <c r="M329" s="17" t="str" cm="1">
        <f t="array" aca="1" ref="M329" ca="1">INDEX(estados_cidades_bairros!$B$2:$E$2701,RANDBETWEEN(1,COUNTA(estados_cidades_bairros!$E$2:$E$2701)),1)</f>
        <v>Espírito Santo</v>
      </c>
      <c r="N329" s="17" t="str">
        <f ca="1">VLOOKUP(M329,estados_cidades_bairros!$B$2:$E$2701,2,0)</f>
        <v>ES</v>
      </c>
      <c r="O329" s="17" t="str" cm="1">
        <f t="array" aca="1" ref="O329" ca="1">INDEX(estados_cidades_bairros!$C$2:$E$2701,SUM(MATCH(N329,estados_cidades_bairros!$C:$C,0)+RANDBETWEEN(1,100)),2)</f>
        <v>Fogaça de Minas</v>
      </c>
      <c r="P329" s="17" t="str" cm="1">
        <f t="array" aca="1" ref="P329" ca="1">INDEX(estados_cidades_bairros!$D$2:$E$2701,SUM(MATCH(O329,estados_cidades_bairros!$D$2:$D$2701,0)+RANDBETWEEN(1,5)),2)</f>
        <v>Morro Vieira</v>
      </c>
      <c r="Q329" s="38" t="s">
        <v>78</v>
      </c>
      <c r="R329" s="20">
        <v>1</v>
      </c>
      <c r="S329" s="6">
        <v>328</v>
      </c>
      <c r="T329" s="6">
        <v>328</v>
      </c>
      <c r="U329" s="6">
        <v>18</v>
      </c>
      <c r="V329">
        <v>8</v>
      </c>
      <c r="W329" s="3" t="str">
        <f>VLOOKUP(V329,produtos!$A$2:$E$49,2,0)</f>
        <v>Tablet Apple iPad 10ª Geração</v>
      </c>
      <c r="X329" s="12">
        <f>VLOOKUP(V329,produtos!$A$2:$E$49,4,0)</f>
        <v>4628</v>
      </c>
      <c r="Y329">
        <v>5</v>
      </c>
      <c r="Z329" s="12">
        <f t="shared" si="5"/>
        <v>23140</v>
      </c>
      <c r="AA329" s="7">
        <v>45706</v>
      </c>
      <c r="AB329" s="6" t="s">
        <v>115</v>
      </c>
      <c r="AC329" s="6">
        <v>328</v>
      </c>
      <c r="AD329">
        <v>6056</v>
      </c>
      <c r="AE329" s="3" t="str">
        <f>VLOOKUP(AD329,'Formas de pagamentos'!$A$2:$B$7,2,0)</f>
        <v>Cheque</v>
      </c>
      <c r="AF329" s="6" t="s">
        <v>116</v>
      </c>
      <c r="AG329" s="6" t="s">
        <v>50</v>
      </c>
      <c r="AH329" s="6">
        <v>3280</v>
      </c>
      <c r="AI329" s="6">
        <v>3280</v>
      </c>
      <c r="AJ329" s="6" t="s">
        <v>262</v>
      </c>
      <c r="AK329" s="8" t="s">
        <v>132</v>
      </c>
    </row>
    <row r="330" spans="1:37" x14ac:dyDescent="0.25">
      <c r="A330" s="16">
        <v>329</v>
      </c>
      <c r="B330" s="17" t="s">
        <v>584</v>
      </c>
      <c r="C330" s="17" t="s">
        <v>979</v>
      </c>
      <c r="D330" s="17" t="s">
        <v>1893</v>
      </c>
      <c r="E330" s="18" t="s">
        <v>1894</v>
      </c>
      <c r="F330" s="17" t="str" cm="1">
        <f t="array" aca="1" ref="F330" ca="1">INDEX(estados_cidades_bairros!$B$2:$E$2701,RANDBETWEEN(1,COUNTA(estados_cidades_bairros!$E$2:$E$2701)),1)</f>
        <v>Espírito Santo</v>
      </c>
      <c r="G330" s="17" t="str">
        <f ca="1">VLOOKUP(F330,estados_cidades_bairros!$B$2:$E$2701,2,0)</f>
        <v>ES</v>
      </c>
      <c r="H330" s="17" t="str" cm="1">
        <f t="array" aca="1" ref="H330" ca="1">INDEX(estados_cidades_bairros!$C$2:$E$2701,SUM(MATCH(G330,estados_cidades_bairros!$C:$C,0)+RANDBETWEEN(1,100)),2)</f>
        <v>da Cunha Alegre</v>
      </c>
      <c r="I330" s="17" t="str" cm="1">
        <f t="array" aca="1" ref="I330" ca="1">INDEX(estados_cidades_bairros!$D$2:$E$2701,SUM(MATCH(H330,estados_cidades_bairros!$D$2:$D$2701,0)+RANDBETWEEN(1,5)),2)</f>
        <v>Ladeira Ana Vitória Souza</v>
      </c>
      <c r="J330" s="28"/>
      <c r="K330" s="17">
        <v>22</v>
      </c>
      <c r="L330" s="17" t="s">
        <v>1896</v>
      </c>
      <c r="M330" s="17" t="str" cm="1">
        <f t="array" aca="1" ref="M330" ca="1">INDEX(estados_cidades_bairros!$B$2:$E$2701,RANDBETWEEN(1,COUNTA(estados_cidades_bairros!$E$2:$E$2701)),1)</f>
        <v>São Paulo</v>
      </c>
      <c r="N330" s="17" t="str">
        <f ca="1">VLOOKUP(M330,estados_cidades_bairros!$B$2:$E$2701,2,0)</f>
        <v>SP</v>
      </c>
      <c r="O330" s="17" t="str" cm="1">
        <f t="array" aca="1" ref="O330" ca="1">INDEX(estados_cidades_bairros!$C$2:$E$2701,SUM(MATCH(N330,estados_cidades_bairros!$C:$C,0)+RANDBETWEEN(1,100)),2)</f>
        <v>Pinto</v>
      </c>
      <c r="P330" s="17" t="str" cm="1">
        <f t="array" aca="1" ref="P330" ca="1">INDEX(estados_cidades_bairros!$D$2:$E$2701,SUM(MATCH(O330,estados_cidades_bairros!$D$2:$D$2701,0)+RANDBETWEEN(1,5)),2)</f>
        <v>Parque de Cavalcanti</v>
      </c>
      <c r="Q330" s="26" t="s">
        <v>78</v>
      </c>
      <c r="R330" s="17">
        <v>5</v>
      </c>
      <c r="S330" s="3">
        <v>329</v>
      </c>
      <c r="T330" s="3">
        <v>329</v>
      </c>
      <c r="U330" s="3">
        <v>22</v>
      </c>
      <c r="V330">
        <v>22</v>
      </c>
      <c r="W330" s="3" t="str">
        <f>VLOOKUP(V330,produtos!$A$2:$E$49,2,0)</f>
        <v>Máquina de Lavar Samsung 11Kg</v>
      </c>
      <c r="X330" s="12">
        <f>VLOOKUP(V330,produtos!$A$2:$E$49,4,0)</f>
        <v>3378</v>
      </c>
      <c r="Y330">
        <v>1</v>
      </c>
      <c r="Z330" s="12">
        <f t="shared" si="5"/>
        <v>3378</v>
      </c>
      <c r="AA330" s="4">
        <v>45676</v>
      </c>
      <c r="AB330" s="3" t="s">
        <v>115</v>
      </c>
      <c r="AC330" s="3">
        <v>329</v>
      </c>
      <c r="AD330">
        <v>2951</v>
      </c>
      <c r="AE330" s="3" t="str">
        <f>VLOOKUP(AD330,'Formas de pagamentos'!$A$2:$B$7,2,0)</f>
        <v>Pix</v>
      </c>
      <c r="AF330" s="3" t="s">
        <v>89</v>
      </c>
      <c r="AG330" s="3" t="s">
        <v>50</v>
      </c>
      <c r="AH330" s="3">
        <v>3290</v>
      </c>
      <c r="AI330" s="3">
        <v>3290</v>
      </c>
      <c r="AJ330" s="3" t="s">
        <v>262</v>
      </c>
      <c r="AK330" s="5" t="s">
        <v>132</v>
      </c>
    </row>
    <row r="331" spans="1:37" x14ac:dyDescent="0.25">
      <c r="A331" s="19">
        <v>330</v>
      </c>
      <c r="B331" s="20" t="s">
        <v>1897</v>
      </c>
      <c r="C331" s="20" t="s">
        <v>370</v>
      </c>
      <c r="D331" s="20" t="s">
        <v>1898</v>
      </c>
      <c r="E331" s="21" t="s">
        <v>1899</v>
      </c>
      <c r="F331" s="17" t="str" cm="1">
        <f t="array" aca="1" ref="F331" ca="1">INDEX(estados_cidades_bairros!$B$2:$E$2701,RANDBETWEEN(1,COUNTA(estados_cidades_bairros!$E$2:$E$2701)),1)</f>
        <v>Amapá</v>
      </c>
      <c r="G331" s="17" t="str">
        <f ca="1">VLOOKUP(F331,estados_cidades_bairros!$B$2:$E$2701,2,0)</f>
        <v>AP</v>
      </c>
      <c r="H331" s="17" t="str" cm="1">
        <f t="array" aca="1" ref="H331" ca="1">INDEX(estados_cidades_bairros!$C$2:$E$2701,SUM(MATCH(G331,estados_cidades_bairros!$C:$C,0)+RANDBETWEEN(1,100)),2)</f>
        <v>da Mota</v>
      </c>
      <c r="I331" s="17" t="str" cm="1">
        <f t="array" aca="1" ref="I331" ca="1">INDEX(estados_cidades_bairros!$D$2:$E$2701,SUM(MATCH(H331,estados_cidades_bairros!$D$2:$D$2701,0)+RANDBETWEEN(1,5)),2)</f>
        <v>Trecho de Nogueira</v>
      </c>
      <c r="J331" s="28"/>
      <c r="K331" s="20">
        <v>18</v>
      </c>
      <c r="L331" s="20" t="s">
        <v>1900</v>
      </c>
      <c r="M331" s="17" t="str" cm="1">
        <f t="array" aca="1" ref="M331" ca="1">INDEX(estados_cidades_bairros!$B$2:$E$2701,RANDBETWEEN(1,COUNTA(estados_cidades_bairros!$E$2:$E$2701)),1)</f>
        <v>Ceará</v>
      </c>
      <c r="N331" s="17" t="str">
        <f ca="1">VLOOKUP(M331,estados_cidades_bairros!$B$2:$E$2701,2,0)</f>
        <v>CE</v>
      </c>
      <c r="O331" s="17" t="str" cm="1">
        <f t="array" aca="1" ref="O331" ca="1">INDEX(estados_cidades_bairros!$C$2:$E$2701,SUM(MATCH(N331,estados_cidades_bairros!$C:$C,0)+RANDBETWEEN(1,100)),2)</f>
        <v>da Paz</v>
      </c>
      <c r="P331" s="17" t="str" cm="1">
        <f t="array" aca="1" ref="P331" ca="1">INDEX(estados_cidades_bairros!$D$2:$E$2701,SUM(MATCH(O331,estados_cidades_bairros!$D$2:$D$2701,0)+RANDBETWEEN(1,5)),2)</f>
        <v>Residencial Manuela Mendes</v>
      </c>
      <c r="Q331" s="38" t="s">
        <v>41</v>
      </c>
      <c r="R331" s="20">
        <v>5</v>
      </c>
      <c r="S331" s="6">
        <v>330</v>
      </c>
      <c r="T331" s="6">
        <v>330</v>
      </c>
      <c r="U331" s="6">
        <v>18</v>
      </c>
      <c r="V331">
        <v>5</v>
      </c>
      <c r="W331" s="3" t="str">
        <f>VLOOKUP(V331,produtos!$A$2:$E$49,2,0)</f>
        <v>Smartwatch Apple Watch Series 8</v>
      </c>
      <c r="X331" s="12">
        <f>VLOOKUP(V331,produtos!$A$2:$E$49,4,0)</f>
        <v>3223</v>
      </c>
      <c r="Y331">
        <v>1</v>
      </c>
      <c r="Z331" s="12">
        <f t="shared" si="5"/>
        <v>3223</v>
      </c>
      <c r="AA331" s="7">
        <v>45658</v>
      </c>
      <c r="AB331" s="6" t="s">
        <v>88</v>
      </c>
      <c r="AC331" s="6">
        <v>330</v>
      </c>
      <c r="AD331">
        <v>1969</v>
      </c>
      <c r="AE331" s="3" t="str">
        <f>VLOOKUP(AD331,'Formas de pagamentos'!$A$2:$B$7,2,0)</f>
        <v>Cartão Crédito</v>
      </c>
      <c r="AF331" s="6" t="s">
        <v>89</v>
      </c>
      <c r="AG331" s="6" t="s">
        <v>50</v>
      </c>
      <c r="AH331" s="6"/>
      <c r="AI331" s="6"/>
      <c r="AJ331" s="6"/>
      <c r="AK331" s="8"/>
    </row>
    <row r="332" spans="1:37" x14ac:dyDescent="0.25">
      <c r="A332" s="16">
        <v>331</v>
      </c>
      <c r="B332" s="17" t="s">
        <v>1764</v>
      </c>
      <c r="C332" s="17" t="s">
        <v>206</v>
      </c>
      <c r="D332" s="17" t="s">
        <v>1901</v>
      </c>
      <c r="E332" s="18" t="s">
        <v>1902</v>
      </c>
      <c r="F332" s="17" t="str" cm="1">
        <f t="array" aca="1" ref="F332" ca="1">INDEX(estados_cidades_bairros!$B$2:$E$2701,RANDBETWEEN(1,COUNTA(estados_cidades_bairros!$E$2:$E$2701)),1)</f>
        <v>Acre</v>
      </c>
      <c r="G332" s="17" t="str">
        <f ca="1">VLOOKUP(F332,estados_cidades_bairros!$B$2:$E$2701,2,0)</f>
        <v>AC</v>
      </c>
      <c r="H332" s="17" t="str" cm="1">
        <f t="array" aca="1" ref="H332" ca="1">INDEX(estados_cidades_bairros!$C$2:$E$2701,SUM(MATCH(G332,estados_cidades_bairros!$C:$C,0)+RANDBETWEEN(1,100)),2)</f>
        <v>das Neves de Porto</v>
      </c>
      <c r="I332" s="17" t="str" cm="1">
        <f t="array" aca="1" ref="I332" ca="1">INDEX(estados_cidades_bairros!$D$2:$E$2701,SUM(MATCH(H332,estados_cidades_bairros!$D$2:$D$2701,0)+RANDBETWEEN(1,5)),2)</f>
        <v>Largo Giovanna Monteiro</v>
      </c>
      <c r="J332" s="28"/>
      <c r="K332" s="17">
        <v>46</v>
      </c>
      <c r="L332" s="17" t="s">
        <v>1905</v>
      </c>
      <c r="M332" s="17" t="str" cm="1">
        <f t="array" aca="1" ref="M332" ca="1">INDEX(estados_cidades_bairros!$B$2:$E$2701,RANDBETWEEN(1,COUNTA(estados_cidades_bairros!$E$2:$E$2701)),1)</f>
        <v>Rio de Janeiro</v>
      </c>
      <c r="N332" s="17" t="str">
        <f ca="1">VLOOKUP(M332,estados_cidades_bairros!$B$2:$E$2701,2,0)</f>
        <v>RJ</v>
      </c>
      <c r="O332" s="17" t="str" cm="1">
        <f t="array" aca="1" ref="O332" ca="1">INDEX(estados_cidades_bairros!$C$2:$E$2701,SUM(MATCH(N332,estados_cidades_bairros!$C:$C,0)+RANDBETWEEN(1,100)),2)</f>
        <v>Santos</v>
      </c>
      <c r="P332" s="17" t="str" cm="1">
        <f t="array" aca="1" ref="P332" ca="1">INDEX(estados_cidades_bairros!$D$2:$E$2701,SUM(MATCH(O332,estados_cidades_bairros!$D$2:$D$2701,0)+RANDBETWEEN(1,5)),2)</f>
        <v>Estação Barbosa</v>
      </c>
      <c r="Q332" s="26" t="s">
        <v>41</v>
      </c>
      <c r="R332" s="17">
        <v>4</v>
      </c>
      <c r="S332" s="3">
        <v>331</v>
      </c>
      <c r="T332" s="3">
        <v>331</v>
      </c>
      <c r="U332" s="3">
        <v>46</v>
      </c>
      <c r="V332">
        <v>14</v>
      </c>
      <c r="W332" s="3" t="str">
        <f>VLOOKUP(V332,produtos!$A$2:$E$49,2,0)</f>
        <v>Drone DJI Mini 3 Pro</v>
      </c>
      <c r="X332" s="12">
        <f>VLOOKUP(V332,produtos!$A$2:$E$49,4,0)</f>
        <v>3949</v>
      </c>
      <c r="Y332">
        <v>3</v>
      </c>
      <c r="Z332" s="12">
        <f t="shared" si="5"/>
        <v>11847</v>
      </c>
      <c r="AA332" s="4">
        <v>45665</v>
      </c>
      <c r="AB332" s="3" t="s">
        <v>115</v>
      </c>
      <c r="AC332" s="3">
        <v>331</v>
      </c>
      <c r="AD332">
        <v>6056</v>
      </c>
      <c r="AE332" s="3" t="str">
        <f>VLOOKUP(AD332,'Formas de pagamentos'!$A$2:$B$7,2,0)</f>
        <v>Cheque</v>
      </c>
      <c r="AF332" s="3" t="s">
        <v>116</v>
      </c>
      <c r="AG332" s="3" t="s">
        <v>50</v>
      </c>
      <c r="AH332" s="3"/>
      <c r="AI332" s="3"/>
      <c r="AJ332" s="3"/>
      <c r="AK332" s="5"/>
    </row>
    <row r="333" spans="1:37" x14ac:dyDescent="0.25">
      <c r="A333" s="19">
        <v>332</v>
      </c>
      <c r="B333" s="20" t="s">
        <v>983</v>
      </c>
      <c r="C333" s="20" t="s">
        <v>667</v>
      </c>
      <c r="D333" s="20" t="s">
        <v>1907</v>
      </c>
      <c r="E333" s="21" t="s">
        <v>1908</v>
      </c>
      <c r="F333" s="17" t="str" cm="1">
        <f t="array" aca="1" ref="F333" ca="1">INDEX(estados_cidades_bairros!$B$2:$E$2701,RANDBETWEEN(1,COUNTA(estados_cidades_bairros!$E$2:$E$2701)),1)</f>
        <v>Minas Gerais</v>
      </c>
      <c r="G333" s="17" t="str">
        <f ca="1">VLOOKUP(F333,estados_cidades_bairros!$B$2:$E$2701,2,0)</f>
        <v>MG</v>
      </c>
      <c r="H333" s="17" t="str" cm="1">
        <f t="array" aca="1" ref="H333" ca="1">INDEX(estados_cidades_bairros!$C$2:$E$2701,SUM(MATCH(G333,estados_cidades_bairros!$C:$C,0)+RANDBETWEEN(1,100)),2)</f>
        <v>da Rocha</v>
      </c>
      <c r="I333" s="17" t="str" cm="1">
        <f t="array" aca="1" ref="I333" ca="1">INDEX(estados_cidades_bairros!$D$2:$E$2701,SUM(MATCH(H333,estados_cidades_bairros!$D$2:$D$2701,0)+RANDBETWEEN(1,5)),2)</f>
        <v>Travessa de Azevedo</v>
      </c>
      <c r="J333" s="28"/>
      <c r="K333" s="20">
        <v>7</v>
      </c>
      <c r="L333" s="20" t="s">
        <v>1909</v>
      </c>
      <c r="M333" s="17" t="str" cm="1">
        <f t="array" aca="1" ref="M333" ca="1">INDEX(estados_cidades_bairros!$B$2:$E$2701,RANDBETWEEN(1,COUNTA(estados_cidades_bairros!$E$2:$E$2701)),1)</f>
        <v>Piauí</v>
      </c>
      <c r="N333" s="17" t="str">
        <f ca="1">VLOOKUP(M333,estados_cidades_bairros!$B$2:$E$2701,2,0)</f>
        <v>PI</v>
      </c>
      <c r="O333" s="17" t="str" cm="1">
        <f t="array" aca="1" ref="O333" ca="1">INDEX(estados_cidades_bairros!$C$2:$E$2701,SUM(MATCH(N333,estados_cidades_bairros!$C:$C,0)+RANDBETWEEN(1,100)),2)</f>
        <v>Barros Paulista</v>
      </c>
      <c r="P333" s="17" t="str" cm="1">
        <f t="array" aca="1" ref="P333" ca="1">INDEX(estados_cidades_bairros!$D$2:$E$2701,SUM(MATCH(O333,estados_cidades_bairros!$D$2:$D$2701,0)+RANDBETWEEN(1,5)),2)</f>
        <v>Núcleo de Jesus</v>
      </c>
      <c r="Q333" s="38" t="s">
        <v>47</v>
      </c>
      <c r="R333" s="20">
        <v>4</v>
      </c>
      <c r="S333" s="6">
        <v>332</v>
      </c>
      <c r="T333" s="6">
        <v>332</v>
      </c>
      <c r="U333" s="6">
        <v>7</v>
      </c>
      <c r="V333">
        <v>24</v>
      </c>
      <c r="W333" s="3" t="str">
        <f>VLOOKUP(V333,produtos!$A$2:$E$49,2,0)</f>
        <v>Aspirador de Pó Electrolux Vertical</v>
      </c>
      <c r="X333" s="12">
        <f>VLOOKUP(V333,produtos!$A$2:$E$49,4,0)</f>
        <v>2640</v>
      </c>
      <c r="Y333">
        <v>2</v>
      </c>
      <c r="Z333" s="12">
        <f t="shared" si="5"/>
        <v>5280</v>
      </c>
      <c r="AA333" s="7">
        <v>45723</v>
      </c>
      <c r="AB333" s="6" t="s">
        <v>115</v>
      </c>
      <c r="AC333" s="6">
        <v>332</v>
      </c>
      <c r="AD333">
        <v>2471</v>
      </c>
      <c r="AE333" s="3" t="str">
        <f>VLOOKUP(AD333,'Formas de pagamentos'!$A$2:$B$7,2,0)</f>
        <v>Boleto</v>
      </c>
      <c r="AF333" s="6" t="s">
        <v>89</v>
      </c>
      <c r="AG333" s="6" t="s">
        <v>50</v>
      </c>
      <c r="AH333" s="6"/>
      <c r="AI333" s="6"/>
      <c r="AJ333" s="6"/>
      <c r="AK333" s="8"/>
    </row>
    <row r="334" spans="1:37" x14ac:dyDescent="0.25">
      <c r="A334" s="16">
        <v>333</v>
      </c>
      <c r="B334" s="17" t="s">
        <v>1910</v>
      </c>
      <c r="C334" s="17" t="s">
        <v>134</v>
      </c>
      <c r="D334" s="17" t="s">
        <v>1911</v>
      </c>
      <c r="E334" s="18" t="s">
        <v>1912</v>
      </c>
      <c r="F334" s="17" t="str" cm="1">
        <f t="array" aca="1" ref="F334" ca="1">INDEX(estados_cidades_bairros!$B$2:$E$2701,RANDBETWEEN(1,COUNTA(estados_cidades_bairros!$E$2:$E$2701)),1)</f>
        <v>Distrito Federal</v>
      </c>
      <c r="G334" s="17" t="str">
        <f ca="1">VLOOKUP(F334,estados_cidades_bairros!$B$2:$E$2701,2,0)</f>
        <v>DF</v>
      </c>
      <c r="H334" s="17" t="str" cm="1">
        <f t="array" aca="1" ref="H334" ca="1">INDEX(estados_cidades_bairros!$C$2:$E$2701,SUM(MATCH(G334,estados_cidades_bairros!$C:$C,0)+RANDBETWEEN(1,100)),2)</f>
        <v>Rezende Verde</v>
      </c>
      <c r="I334" s="17" t="str" cm="1">
        <f t="array" aca="1" ref="I334" ca="1">INDEX(estados_cidades_bairros!$D$2:$E$2701,SUM(MATCH(H334,estados_cidades_bairros!$D$2:$D$2701,0)+RANDBETWEEN(1,5)),2)</f>
        <v>Esplanada da Cruz</v>
      </c>
      <c r="J334" s="28"/>
      <c r="K334" s="17">
        <v>21</v>
      </c>
      <c r="L334" s="17" t="s">
        <v>1914</v>
      </c>
      <c r="M334" s="17" t="str" cm="1">
        <f t="array" aca="1" ref="M334" ca="1">INDEX(estados_cidades_bairros!$B$2:$E$2701,RANDBETWEEN(1,COUNTA(estados_cidades_bairros!$E$2:$E$2701)),1)</f>
        <v>Paraná</v>
      </c>
      <c r="N334" s="17" t="str">
        <f ca="1">VLOOKUP(M334,estados_cidades_bairros!$B$2:$E$2701,2,0)</f>
        <v>PR</v>
      </c>
      <c r="O334" s="17" t="str" cm="1">
        <f t="array" aca="1" ref="O334" ca="1">INDEX(estados_cidades_bairros!$C$2:$E$2701,SUM(MATCH(N334,estados_cidades_bairros!$C:$C,0)+RANDBETWEEN(1,100)),2)</f>
        <v>Teixeira de Pinto</v>
      </c>
      <c r="P334" s="17" t="str" cm="1">
        <f t="array" aca="1" ref="P334" ca="1">INDEX(estados_cidades_bairros!$D$2:$E$2701,SUM(MATCH(O334,estados_cidades_bairros!$D$2:$D$2701,0)+RANDBETWEEN(1,5)),2)</f>
        <v>Morro Cavalcanti</v>
      </c>
      <c r="Q334" s="26" t="s">
        <v>47</v>
      </c>
      <c r="R334" s="17">
        <v>3</v>
      </c>
      <c r="S334" s="3">
        <v>333</v>
      </c>
      <c r="T334" s="3">
        <v>333</v>
      </c>
      <c r="U334" s="3">
        <v>21</v>
      </c>
      <c r="V334">
        <v>26</v>
      </c>
      <c r="W334" s="3" t="str">
        <f>VLOOKUP(V334,produtos!$A$2:$E$49,2,0)</f>
        <v>Ar-condicionado Split LG 9000 BTUs</v>
      </c>
      <c r="X334" s="12">
        <f>VLOOKUP(V334,produtos!$A$2:$E$49,4,0)</f>
        <v>4313</v>
      </c>
      <c r="Y334">
        <v>5</v>
      </c>
      <c r="Z334" s="12">
        <f t="shared" si="5"/>
        <v>21565</v>
      </c>
      <c r="AA334" s="4">
        <v>45679</v>
      </c>
      <c r="AB334" s="3" t="s">
        <v>64</v>
      </c>
      <c r="AC334" s="3">
        <v>333</v>
      </c>
      <c r="AD334">
        <v>2951</v>
      </c>
      <c r="AE334" s="3" t="str">
        <f>VLOOKUP(AD334,'Formas de pagamentos'!$A$2:$B$7,2,0)</f>
        <v>Pix</v>
      </c>
      <c r="AF334" s="3" t="s">
        <v>116</v>
      </c>
      <c r="AG334" s="3" t="s">
        <v>50</v>
      </c>
      <c r="AH334" s="3">
        <v>3330</v>
      </c>
      <c r="AI334" s="3">
        <v>3330</v>
      </c>
      <c r="AJ334" s="3" t="s">
        <v>117</v>
      </c>
      <c r="AK334" s="5" t="s">
        <v>212</v>
      </c>
    </row>
    <row r="335" spans="1:37" x14ac:dyDescent="0.25">
      <c r="A335" s="19">
        <v>334</v>
      </c>
      <c r="B335" s="20" t="s">
        <v>456</v>
      </c>
      <c r="C335" s="20" t="s">
        <v>611</v>
      </c>
      <c r="D335" s="20" t="s">
        <v>1916</v>
      </c>
      <c r="E335" s="21" t="s">
        <v>1917</v>
      </c>
      <c r="F335" s="17" t="str" cm="1">
        <f t="array" aca="1" ref="F335" ca="1">INDEX(estados_cidades_bairros!$B$2:$E$2701,RANDBETWEEN(1,COUNTA(estados_cidades_bairros!$E$2:$E$2701)),1)</f>
        <v>Acre</v>
      </c>
      <c r="G335" s="17" t="str">
        <f ca="1">VLOOKUP(F335,estados_cidades_bairros!$B$2:$E$2701,2,0)</f>
        <v>AC</v>
      </c>
      <c r="H335" s="17" t="str" cm="1">
        <f t="array" aca="1" ref="H335" ca="1">INDEX(estados_cidades_bairros!$C$2:$E$2701,SUM(MATCH(G335,estados_cidades_bairros!$C:$C,0)+RANDBETWEEN(1,100)),2)</f>
        <v>Ribeiro</v>
      </c>
      <c r="I335" s="17" t="str" cm="1">
        <f t="array" aca="1" ref="I335" ca="1">INDEX(estados_cidades_bairros!$D$2:$E$2701,SUM(MATCH(H335,estados_cidades_bairros!$D$2:$D$2701,0)+RANDBETWEEN(1,5)),2)</f>
        <v>Pátio de Melo</v>
      </c>
      <c r="J335" s="28"/>
      <c r="K335" s="20">
        <v>34</v>
      </c>
      <c r="L335" s="20" t="s">
        <v>1918</v>
      </c>
      <c r="M335" s="17" t="str" cm="1">
        <f t="array" aca="1" ref="M335" ca="1">INDEX(estados_cidades_bairros!$B$2:$E$2701,RANDBETWEEN(1,COUNTA(estados_cidades_bairros!$E$2:$E$2701)),1)</f>
        <v>Pernambuco</v>
      </c>
      <c r="N335" s="17" t="str">
        <f ca="1">VLOOKUP(M335,estados_cidades_bairros!$B$2:$E$2701,2,0)</f>
        <v>PE</v>
      </c>
      <c r="O335" s="17" t="str" cm="1">
        <f t="array" aca="1" ref="O335" ca="1">INDEX(estados_cidades_bairros!$C$2:$E$2701,SUM(MATCH(N335,estados_cidades_bairros!$C:$C,0)+RANDBETWEEN(1,100)),2)</f>
        <v>Monteiro</v>
      </c>
      <c r="P335" s="17" t="str" cm="1">
        <f t="array" aca="1" ref="P335" ca="1">INDEX(estados_cidades_bairros!$D$2:$E$2701,SUM(MATCH(O335,estados_cidades_bairros!$D$2:$D$2701,0)+RANDBETWEEN(1,5)),2)</f>
        <v>Jardim Pereira</v>
      </c>
      <c r="Q335" s="38" t="s">
        <v>78</v>
      </c>
      <c r="R335" s="20">
        <v>5</v>
      </c>
      <c r="S335" s="6">
        <v>334</v>
      </c>
      <c r="T335" s="6">
        <v>334</v>
      </c>
      <c r="U335" s="6">
        <v>34</v>
      </c>
      <c r="V335">
        <v>21</v>
      </c>
      <c r="W335" s="3" t="str">
        <f>VLOOKUP(V335,produtos!$A$2:$E$49,2,0)</f>
        <v>Micro-ondas Panasonic 32L</v>
      </c>
      <c r="X335" s="12">
        <f>VLOOKUP(V335,produtos!$A$2:$E$49,4,0)</f>
        <v>895</v>
      </c>
      <c r="Y335">
        <v>4</v>
      </c>
      <c r="Z335" s="12">
        <f t="shared" si="5"/>
        <v>3580</v>
      </c>
      <c r="AA335" s="7">
        <v>45723</v>
      </c>
      <c r="AB335" s="6" t="s">
        <v>115</v>
      </c>
      <c r="AC335" s="6">
        <v>334</v>
      </c>
      <c r="AD335">
        <v>1969</v>
      </c>
      <c r="AE335" s="3" t="str">
        <f>VLOOKUP(AD335,'Formas de pagamentos'!$A$2:$B$7,2,0)</f>
        <v>Cartão Crédito</v>
      </c>
      <c r="AF335" s="6" t="s">
        <v>116</v>
      </c>
      <c r="AG335" s="6" t="s">
        <v>50</v>
      </c>
      <c r="AH335" s="6"/>
      <c r="AI335" s="6"/>
      <c r="AJ335" s="6"/>
      <c r="AK335" s="8"/>
    </row>
    <row r="336" spans="1:37" x14ac:dyDescent="0.25">
      <c r="A336" s="16">
        <v>335</v>
      </c>
      <c r="B336" s="17" t="s">
        <v>1546</v>
      </c>
      <c r="C336" s="17" t="s">
        <v>80</v>
      </c>
      <c r="D336" s="17" t="s">
        <v>1920</v>
      </c>
      <c r="E336" s="18" t="s">
        <v>1921</v>
      </c>
      <c r="F336" s="17" t="str" cm="1">
        <f t="array" aca="1" ref="F336" ca="1">INDEX(estados_cidades_bairros!$B$2:$E$2701,RANDBETWEEN(1,COUNTA(estados_cidades_bairros!$E$2:$E$2701)),1)</f>
        <v>Ceará</v>
      </c>
      <c r="G336" s="17" t="str">
        <f ca="1">VLOOKUP(F336,estados_cidades_bairros!$B$2:$E$2701,2,0)</f>
        <v>CE</v>
      </c>
      <c r="H336" s="17" t="str" cm="1">
        <f t="array" aca="1" ref="H336" ca="1">INDEX(estados_cidades_bairros!$C$2:$E$2701,SUM(MATCH(G336,estados_cidades_bairros!$C:$C,0)+RANDBETWEEN(1,100)),2)</f>
        <v>Aragão Paulista</v>
      </c>
      <c r="I336" s="17" t="str" cm="1">
        <f t="array" aca="1" ref="I336" ca="1">INDEX(estados_cidades_bairros!$D$2:$E$2701,SUM(MATCH(H336,estados_cidades_bairros!$D$2:$D$2701,0)+RANDBETWEEN(1,5)),2)</f>
        <v>Vale Guilherme Rocha</v>
      </c>
      <c r="J336" s="28"/>
      <c r="K336" s="17">
        <v>8</v>
      </c>
      <c r="L336" s="17" t="s">
        <v>1923</v>
      </c>
      <c r="M336" s="17" t="str" cm="1">
        <f t="array" aca="1" ref="M336" ca="1">INDEX(estados_cidades_bairros!$B$2:$E$2701,RANDBETWEEN(1,COUNTA(estados_cidades_bairros!$E$2:$E$2701)),1)</f>
        <v>Maranhão</v>
      </c>
      <c r="N336" s="17" t="str">
        <f ca="1">VLOOKUP(M336,estados_cidades_bairros!$B$2:$E$2701,2,0)</f>
        <v>MA</v>
      </c>
      <c r="O336" s="17" t="str" cm="1">
        <f t="array" aca="1" ref="O336" ca="1">INDEX(estados_cidades_bairros!$C$2:$E$2701,SUM(MATCH(N336,estados_cidades_bairros!$C:$C,0)+RANDBETWEEN(1,100)),2)</f>
        <v>Carvalho</v>
      </c>
      <c r="P336" s="17" t="str" cm="1">
        <f t="array" aca="1" ref="P336" ca="1">INDEX(estados_cidades_bairros!$D$2:$E$2701,SUM(MATCH(O336,estados_cidades_bairros!$D$2:$D$2701,0)+RANDBETWEEN(1,5)),2)</f>
        <v>Loteamento de Nunes</v>
      </c>
      <c r="Q336" s="26" t="s">
        <v>78</v>
      </c>
      <c r="R336" s="17">
        <v>1</v>
      </c>
      <c r="S336" s="3">
        <v>335</v>
      </c>
      <c r="T336" s="3">
        <v>335</v>
      </c>
      <c r="U336" s="3">
        <v>8</v>
      </c>
      <c r="V336">
        <v>14</v>
      </c>
      <c r="W336" s="3" t="str">
        <f>VLOOKUP(V336,produtos!$A$2:$E$49,2,0)</f>
        <v>Drone DJI Mini 3 Pro</v>
      </c>
      <c r="X336" s="12">
        <f>VLOOKUP(V336,produtos!$A$2:$E$49,4,0)</f>
        <v>3949</v>
      </c>
      <c r="Y336">
        <v>2</v>
      </c>
      <c r="Z336" s="12">
        <f t="shared" si="5"/>
        <v>7898</v>
      </c>
      <c r="AA336" s="4">
        <v>45694</v>
      </c>
      <c r="AB336" s="3" t="s">
        <v>88</v>
      </c>
      <c r="AC336" s="3">
        <v>335</v>
      </c>
      <c r="AD336">
        <v>6056</v>
      </c>
      <c r="AE336" s="3" t="str">
        <f>VLOOKUP(AD336,'Formas de pagamentos'!$A$2:$B$7,2,0)</f>
        <v>Cheque</v>
      </c>
      <c r="AF336" s="3" t="s">
        <v>89</v>
      </c>
      <c r="AG336" s="3" t="s">
        <v>50</v>
      </c>
      <c r="AH336" s="3"/>
      <c r="AI336" s="3"/>
      <c r="AJ336" s="3"/>
      <c r="AK336" s="5"/>
    </row>
    <row r="337" spans="1:37" x14ac:dyDescent="0.25">
      <c r="A337" s="19">
        <v>336</v>
      </c>
      <c r="B337" s="20" t="s">
        <v>1154</v>
      </c>
      <c r="C337" s="20" t="s">
        <v>667</v>
      </c>
      <c r="D337" s="20" t="s">
        <v>1924</v>
      </c>
      <c r="E337" s="21" t="s">
        <v>1925</v>
      </c>
      <c r="F337" s="17" t="str" cm="1">
        <f t="array" aca="1" ref="F337" ca="1">INDEX(estados_cidades_bairros!$B$2:$E$2701,RANDBETWEEN(1,COUNTA(estados_cidades_bairros!$E$2:$E$2701)),1)</f>
        <v>Paraíba</v>
      </c>
      <c r="G337" s="17" t="str">
        <f ca="1">VLOOKUP(F337,estados_cidades_bairros!$B$2:$E$2701,2,0)</f>
        <v>PB</v>
      </c>
      <c r="H337" s="17" t="str" cm="1">
        <f t="array" aca="1" ref="H337" ca="1">INDEX(estados_cidades_bairros!$C$2:$E$2701,SUM(MATCH(G337,estados_cidades_bairros!$C:$C,0)+RANDBETWEEN(1,100)),2)</f>
        <v>Moura</v>
      </c>
      <c r="I337" s="17" t="str" cm="1">
        <f t="array" aca="1" ref="I337" ca="1">INDEX(estados_cidades_bairros!$D$2:$E$2701,SUM(MATCH(H337,estados_cidades_bairros!$D$2:$D$2701,0)+RANDBETWEEN(1,5)),2)</f>
        <v>Viela Araújo</v>
      </c>
      <c r="J337" s="28"/>
      <c r="K337" s="20">
        <v>44</v>
      </c>
      <c r="L337" s="20" t="s">
        <v>1926</v>
      </c>
      <c r="M337" s="17" t="str" cm="1">
        <f t="array" aca="1" ref="M337" ca="1">INDEX(estados_cidades_bairros!$B$2:$E$2701,RANDBETWEEN(1,COUNTA(estados_cidades_bairros!$E$2:$E$2701)),1)</f>
        <v>Pará</v>
      </c>
      <c r="N337" s="17" t="str">
        <f ca="1">VLOOKUP(M337,estados_cidades_bairros!$B$2:$E$2701,2,0)</f>
        <v>PA</v>
      </c>
      <c r="O337" s="17" t="str" cm="1">
        <f t="array" aca="1" ref="O337" ca="1">INDEX(estados_cidades_bairros!$C$2:$E$2701,SUM(MATCH(N337,estados_cidades_bairros!$C:$C,0)+RANDBETWEEN(1,100)),2)</f>
        <v>Novaes de Minas</v>
      </c>
      <c r="P337" s="17" t="str" cm="1">
        <f t="array" aca="1" ref="P337" ca="1">INDEX(estados_cidades_bairros!$D$2:$E$2701,SUM(MATCH(O337,estados_cidades_bairros!$D$2:$D$2701,0)+RANDBETWEEN(1,5)),2)</f>
        <v>Trevo da Paz</v>
      </c>
      <c r="Q337" s="38" t="s">
        <v>78</v>
      </c>
      <c r="R337" s="20">
        <v>3</v>
      </c>
      <c r="S337" s="6">
        <v>336</v>
      </c>
      <c r="T337" s="6">
        <v>336</v>
      </c>
      <c r="U337" s="6">
        <v>44</v>
      </c>
      <c r="V337">
        <v>22</v>
      </c>
      <c r="W337" s="3" t="str">
        <f>VLOOKUP(V337,produtos!$A$2:$E$49,2,0)</f>
        <v>Máquina de Lavar Samsung 11Kg</v>
      </c>
      <c r="X337" s="12">
        <f>VLOOKUP(V337,produtos!$A$2:$E$49,4,0)</f>
        <v>3378</v>
      </c>
      <c r="Y337">
        <v>1</v>
      </c>
      <c r="Z337" s="12">
        <f t="shared" si="5"/>
        <v>3378</v>
      </c>
      <c r="AA337" s="7">
        <v>45707</v>
      </c>
      <c r="AB337" s="6" t="s">
        <v>115</v>
      </c>
      <c r="AC337" s="6">
        <v>336</v>
      </c>
      <c r="AD337">
        <v>7072</v>
      </c>
      <c r="AE337" s="3" t="str">
        <f>VLOOKUP(AD337,'Formas de pagamentos'!$A$2:$B$7,2,0)</f>
        <v>Dinheiro</v>
      </c>
      <c r="AF337" s="6" t="s">
        <v>116</v>
      </c>
      <c r="AG337" s="6" t="s">
        <v>50</v>
      </c>
      <c r="AH337" s="6">
        <v>3360</v>
      </c>
      <c r="AI337" s="6">
        <v>3360</v>
      </c>
      <c r="AJ337" s="6" t="s">
        <v>262</v>
      </c>
      <c r="AK337" s="8" t="s">
        <v>212</v>
      </c>
    </row>
    <row r="338" spans="1:37" x14ac:dyDescent="0.25">
      <c r="A338" s="16">
        <v>337</v>
      </c>
      <c r="B338" s="17" t="s">
        <v>362</v>
      </c>
      <c r="C338" s="17" t="s">
        <v>481</v>
      </c>
      <c r="D338" s="17" t="s">
        <v>1927</v>
      </c>
      <c r="E338" s="18" t="s">
        <v>1928</v>
      </c>
      <c r="F338" s="17" t="str" cm="1">
        <f t="array" aca="1" ref="F338" ca="1">INDEX(estados_cidades_bairros!$B$2:$E$2701,RANDBETWEEN(1,COUNTA(estados_cidades_bairros!$E$2:$E$2701)),1)</f>
        <v>Pernambuco</v>
      </c>
      <c r="G338" s="17" t="str">
        <f ca="1">VLOOKUP(F338,estados_cidades_bairros!$B$2:$E$2701,2,0)</f>
        <v>PE</v>
      </c>
      <c r="H338" s="17" t="str" cm="1">
        <f t="array" aca="1" ref="H338" ca="1">INDEX(estados_cidades_bairros!$C$2:$E$2701,SUM(MATCH(G338,estados_cidades_bairros!$C:$C,0)+RANDBETWEEN(1,100)),2)</f>
        <v>da Mata de Cardoso</v>
      </c>
      <c r="I338" s="17" t="str" cm="1">
        <f t="array" aca="1" ref="I338" ca="1">INDEX(estados_cidades_bairros!$D$2:$E$2701,SUM(MATCH(H338,estados_cidades_bairros!$D$2:$D$2701,0)+RANDBETWEEN(1,5)),2)</f>
        <v>Sítio de Santos</v>
      </c>
      <c r="J338" s="28"/>
      <c r="K338" s="17">
        <v>11</v>
      </c>
      <c r="L338" s="17" t="s">
        <v>953</v>
      </c>
      <c r="M338" s="17" t="str" cm="1">
        <f t="array" aca="1" ref="M338" ca="1">INDEX(estados_cidades_bairros!$B$2:$E$2701,RANDBETWEEN(1,COUNTA(estados_cidades_bairros!$E$2:$E$2701)),1)</f>
        <v>Maranhão</v>
      </c>
      <c r="N338" s="17" t="str">
        <f ca="1">VLOOKUP(M338,estados_cidades_bairros!$B$2:$E$2701,2,0)</f>
        <v>MA</v>
      </c>
      <c r="O338" s="17" t="str" cm="1">
        <f t="array" aca="1" ref="O338" ca="1">INDEX(estados_cidades_bairros!$C$2:$E$2701,SUM(MATCH(N338,estados_cidades_bairros!$C:$C,0)+RANDBETWEEN(1,100)),2)</f>
        <v>das Neves</v>
      </c>
      <c r="P338" s="17" t="str" cm="1">
        <f t="array" aca="1" ref="P338" ca="1">INDEX(estados_cidades_bairros!$D$2:$E$2701,SUM(MATCH(O338,estados_cidades_bairros!$D$2:$D$2701,0)+RANDBETWEEN(1,5)),2)</f>
        <v>Passarela Beatriz Pinto</v>
      </c>
      <c r="Q338" s="26" t="s">
        <v>78</v>
      </c>
      <c r="R338" s="17">
        <v>1</v>
      </c>
      <c r="S338" s="3">
        <v>337</v>
      </c>
      <c r="T338" s="3">
        <v>337</v>
      </c>
      <c r="U338" s="3">
        <v>11</v>
      </c>
      <c r="V338">
        <v>17</v>
      </c>
      <c r="W338" s="3" t="str">
        <f>VLOOKUP(V338,produtos!$A$2:$E$49,2,0)</f>
        <v>Geladeira Electrolux Frost Free 431L</v>
      </c>
      <c r="X338" s="12">
        <f>VLOOKUP(V338,produtos!$A$2:$E$49,4,0)</f>
        <v>1058</v>
      </c>
      <c r="Y338">
        <v>5</v>
      </c>
      <c r="Z338" s="12">
        <f t="shared" si="5"/>
        <v>5290</v>
      </c>
      <c r="AA338" s="4">
        <v>45708</v>
      </c>
      <c r="AB338" s="3" t="s">
        <v>115</v>
      </c>
      <c r="AC338" s="3">
        <v>337</v>
      </c>
      <c r="AD338">
        <v>7072</v>
      </c>
      <c r="AE338" s="3" t="str">
        <f>VLOOKUP(AD338,'Formas de pagamentos'!$A$2:$B$7,2,0)</f>
        <v>Dinheiro</v>
      </c>
      <c r="AF338" s="3" t="s">
        <v>89</v>
      </c>
      <c r="AG338" s="3" t="s">
        <v>50</v>
      </c>
      <c r="AH338" s="3"/>
      <c r="AI338" s="3"/>
      <c r="AJ338" s="3"/>
      <c r="AK338" s="5"/>
    </row>
    <row r="339" spans="1:37" x14ac:dyDescent="0.25">
      <c r="A339" s="19">
        <v>338</v>
      </c>
      <c r="B339" s="20" t="s">
        <v>1931</v>
      </c>
      <c r="C339" s="20" t="s">
        <v>745</v>
      </c>
      <c r="D339" s="20" t="s">
        <v>1932</v>
      </c>
      <c r="E339" s="21" t="s">
        <v>1933</v>
      </c>
      <c r="F339" s="17" t="str" cm="1">
        <f t="array" aca="1" ref="F339" ca="1">INDEX(estados_cidades_bairros!$B$2:$E$2701,RANDBETWEEN(1,COUNTA(estados_cidades_bairros!$E$2:$E$2701)),1)</f>
        <v>Rio Grande do Sul</v>
      </c>
      <c r="G339" s="17" t="str">
        <f ca="1">VLOOKUP(F339,estados_cidades_bairros!$B$2:$E$2701,2,0)</f>
        <v>RS</v>
      </c>
      <c r="H339" s="17" t="str" cm="1">
        <f t="array" aca="1" ref="H339" ca="1">INDEX(estados_cidades_bairros!$C$2:$E$2701,SUM(MATCH(G339,estados_cidades_bairros!$C:$C,0)+RANDBETWEEN(1,100)),2)</f>
        <v>Almeida</v>
      </c>
      <c r="I339" s="17" t="str" cm="1">
        <f t="array" aca="1" ref="I339" ca="1">INDEX(estados_cidades_bairros!$D$2:$E$2701,SUM(MATCH(H339,estados_cidades_bairros!$D$2:$D$2701,0)+RANDBETWEEN(1,5)),2)</f>
        <v>Vale Farias</v>
      </c>
      <c r="J339" s="28"/>
      <c r="K339" s="20">
        <v>47</v>
      </c>
      <c r="L339" s="20" t="s">
        <v>1935</v>
      </c>
      <c r="M339" s="17" t="str" cm="1">
        <f t="array" aca="1" ref="M339" ca="1">INDEX(estados_cidades_bairros!$B$2:$E$2701,RANDBETWEEN(1,COUNTA(estados_cidades_bairros!$E$2:$E$2701)),1)</f>
        <v>Bahia</v>
      </c>
      <c r="N339" s="17" t="str">
        <f ca="1">VLOOKUP(M339,estados_cidades_bairros!$B$2:$E$2701,2,0)</f>
        <v>BA</v>
      </c>
      <c r="O339" s="17" t="str" cm="1">
        <f t="array" aca="1" ref="O339" ca="1">INDEX(estados_cidades_bairros!$C$2:$E$2701,SUM(MATCH(N339,estados_cidades_bairros!$C:$C,0)+RANDBETWEEN(1,100)),2)</f>
        <v>Rezende de Fernandes</v>
      </c>
      <c r="P339" s="17" t="str" cm="1">
        <f t="array" aca="1" ref="P339" ca="1">INDEX(estados_cidades_bairros!$D$2:$E$2701,SUM(MATCH(O339,estados_cidades_bairros!$D$2:$D$2701,0)+RANDBETWEEN(1,5)),2)</f>
        <v>Alameda de Sales</v>
      </c>
      <c r="Q339" s="38" t="s">
        <v>47</v>
      </c>
      <c r="R339" s="20">
        <v>3</v>
      </c>
      <c r="S339" s="6">
        <v>338</v>
      </c>
      <c r="T339" s="6">
        <v>338</v>
      </c>
      <c r="U339" s="6">
        <v>47</v>
      </c>
      <c r="V339">
        <v>44</v>
      </c>
      <c r="W339" s="3" t="str">
        <f>VLOOKUP(V339,produtos!$A$2:$E$49,2,0)</f>
        <v>Furadeira de Impacto Bosch 550W</v>
      </c>
      <c r="X339" s="12">
        <f>VLOOKUP(V339,produtos!$A$2:$E$49,4,0)</f>
        <v>3994</v>
      </c>
      <c r="Y339">
        <v>3</v>
      </c>
      <c r="Z339" s="12">
        <f t="shared" si="5"/>
        <v>11982</v>
      </c>
      <c r="AA339" s="7">
        <v>45685</v>
      </c>
      <c r="AB339" s="6" t="s">
        <v>64</v>
      </c>
      <c r="AC339" s="6">
        <v>338</v>
      </c>
      <c r="AD339">
        <v>5950</v>
      </c>
      <c r="AE339" s="3" t="str">
        <f>VLOOKUP(AD339,'Formas de pagamentos'!$A$2:$B$7,2,0)</f>
        <v>Cartão Débito</v>
      </c>
      <c r="AF339" s="6" t="s">
        <v>89</v>
      </c>
      <c r="AG339" s="6" t="s">
        <v>50</v>
      </c>
      <c r="AH339" s="6">
        <v>3380</v>
      </c>
      <c r="AI339" s="6">
        <v>3380</v>
      </c>
      <c r="AJ339" s="6" t="s">
        <v>211</v>
      </c>
      <c r="AK339" s="8" t="s">
        <v>212</v>
      </c>
    </row>
    <row r="340" spans="1:37" x14ac:dyDescent="0.25">
      <c r="A340" s="16">
        <v>339</v>
      </c>
      <c r="B340" s="17" t="s">
        <v>119</v>
      </c>
      <c r="C340" s="17" t="s">
        <v>103</v>
      </c>
      <c r="D340" s="17" t="s">
        <v>1937</v>
      </c>
      <c r="E340" s="18" t="s">
        <v>1938</v>
      </c>
      <c r="F340" s="17" t="str" cm="1">
        <f t="array" aca="1" ref="F340" ca="1">INDEX(estados_cidades_bairros!$B$2:$E$2701,RANDBETWEEN(1,COUNTA(estados_cidades_bairros!$E$2:$E$2701)),1)</f>
        <v>Rio de Janeiro</v>
      </c>
      <c r="G340" s="17" t="str">
        <f ca="1">VLOOKUP(F340,estados_cidades_bairros!$B$2:$E$2701,2,0)</f>
        <v>RJ</v>
      </c>
      <c r="H340" s="17" t="str" cm="1">
        <f t="array" aca="1" ref="H340" ca="1">INDEX(estados_cidades_bairros!$C$2:$E$2701,SUM(MATCH(G340,estados_cidades_bairros!$C:$C,0)+RANDBETWEEN(1,100)),2)</f>
        <v>Barbosa</v>
      </c>
      <c r="I340" s="17" t="str" cm="1">
        <f t="array" aca="1" ref="I340" ca="1">INDEX(estados_cidades_bairros!$D$2:$E$2701,SUM(MATCH(H340,estados_cidades_bairros!$D$2:$D$2701,0)+RANDBETWEEN(1,5)),2)</f>
        <v>Parque de Ribeiro</v>
      </c>
      <c r="J340" s="28"/>
      <c r="K340" s="17">
        <v>21</v>
      </c>
      <c r="L340" s="17" t="s">
        <v>1941</v>
      </c>
      <c r="M340" s="17" t="str" cm="1">
        <f t="array" aca="1" ref="M340" ca="1">INDEX(estados_cidades_bairros!$B$2:$E$2701,RANDBETWEEN(1,COUNTA(estados_cidades_bairros!$E$2:$E$2701)),1)</f>
        <v>Bahia</v>
      </c>
      <c r="N340" s="17" t="str">
        <f ca="1">VLOOKUP(M340,estados_cidades_bairros!$B$2:$E$2701,2,0)</f>
        <v>BA</v>
      </c>
      <c r="O340" s="17" t="str" cm="1">
        <f t="array" aca="1" ref="O340" ca="1">INDEX(estados_cidades_bairros!$C$2:$E$2701,SUM(MATCH(N340,estados_cidades_bairros!$C:$C,0)+RANDBETWEEN(1,100)),2)</f>
        <v>Rezende de Fernandes</v>
      </c>
      <c r="P340" s="17" t="str" cm="1">
        <f t="array" aca="1" ref="P340" ca="1">INDEX(estados_cidades_bairros!$D$2:$E$2701,SUM(MATCH(O340,estados_cidades_bairros!$D$2:$D$2701,0)+RANDBETWEEN(1,5)),2)</f>
        <v>Loteamento Fernandes</v>
      </c>
      <c r="Q340" s="26" t="s">
        <v>47</v>
      </c>
      <c r="R340" s="17">
        <v>4</v>
      </c>
      <c r="S340" s="3">
        <v>339</v>
      </c>
      <c r="T340" s="3">
        <v>339</v>
      </c>
      <c r="U340" s="3">
        <v>21</v>
      </c>
      <c r="V340">
        <v>22</v>
      </c>
      <c r="W340" s="3" t="str">
        <f>VLOOKUP(V340,produtos!$A$2:$E$49,2,0)</f>
        <v>Máquina de Lavar Samsung 11Kg</v>
      </c>
      <c r="X340" s="12">
        <f>VLOOKUP(V340,produtos!$A$2:$E$49,4,0)</f>
        <v>3378</v>
      </c>
      <c r="Y340">
        <v>4</v>
      </c>
      <c r="Z340" s="12">
        <f t="shared" si="5"/>
        <v>13512</v>
      </c>
      <c r="AA340" s="4">
        <v>45664</v>
      </c>
      <c r="AB340" s="3" t="s">
        <v>88</v>
      </c>
      <c r="AC340" s="3">
        <v>339</v>
      </c>
      <c r="AD340">
        <v>1969</v>
      </c>
      <c r="AE340" s="3" t="str">
        <f>VLOOKUP(AD340,'Formas de pagamentos'!$A$2:$B$7,2,0)</f>
        <v>Cartão Crédito</v>
      </c>
      <c r="AF340" s="3" t="s">
        <v>89</v>
      </c>
      <c r="AG340" s="3" t="s">
        <v>50</v>
      </c>
      <c r="AH340" s="3">
        <v>3390</v>
      </c>
      <c r="AI340" s="3">
        <v>3390</v>
      </c>
      <c r="AJ340" s="3" t="s">
        <v>262</v>
      </c>
      <c r="AK340" s="5" t="s">
        <v>132</v>
      </c>
    </row>
    <row r="341" spans="1:37" x14ac:dyDescent="0.25">
      <c r="A341" s="19">
        <v>340</v>
      </c>
      <c r="B341" s="20" t="s">
        <v>1051</v>
      </c>
      <c r="C341" s="20" t="s">
        <v>108</v>
      </c>
      <c r="D341" s="20" t="s">
        <v>1942</v>
      </c>
      <c r="E341" s="21" t="s">
        <v>1943</v>
      </c>
      <c r="F341" s="17" t="str" cm="1">
        <f t="array" aca="1" ref="F341" ca="1">INDEX(estados_cidades_bairros!$B$2:$E$2701,RANDBETWEEN(1,COUNTA(estados_cidades_bairros!$E$2:$E$2701)),1)</f>
        <v>Piauí</v>
      </c>
      <c r="G341" s="17" t="str">
        <f ca="1">VLOOKUP(F341,estados_cidades_bairros!$B$2:$E$2701,2,0)</f>
        <v>PI</v>
      </c>
      <c r="H341" s="17" t="str" cm="1">
        <f t="array" aca="1" ref="H341" ca="1">INDEX(estados_cidades_bairros!$C$2:$E$2701,SUM(MATCH(G341,estados_cidades_bairros!$C:$C,0)+RANDBETWEEN(1,100)),2)</f>
        <v>Barros do Campo</v>
      </c>
      <c r="I341" s="17" t="str" cm="1">
        <f t="array" aca="1" ref="I341" ca="1">INDEX(estados_cidades_bairros!$D$2:$E$2701,SUM(MATCH(H341,estados_cidades_bairros!$D$2:$D$2701,0)+RANDBETWEEN(1,5)),2)</f>
        <v>Ladeira Ana Vitória Campos</v>
      </c>
      <c r="J341" s="28"/>
      <c r="K341" s="20">
        <v>3</v>
      </c>
      <c r="L341" s="20" t="s">
        <v>1945</v>
      </c>
      <c r="M341" s="17" t="str" cm="1">
        <f t="array" aca="1" ref="M341" ca="1">INDEX(estados_cidades_bairros!$B$2:$E$2701,RANDBETWEEN(1,COUNTA(estados_cidades_bairros!$E$2:$E$2701)),1)</f>
        <v>Rio Grande do Norte</v>
      </c>
      <c r="N341" s="17" t="str">
        <f ca="1">VLOOKUP(M341,estados_cidades_bairros!$B$2:$E$2701,2,0)</f>
        <v>RN</v>
      </c>
      <c r="O341" s="17" t="str" cm="1">
        <f t="array" aca="1" ref="O341" ca="1">INDEX(estados_cidades_bairros!$C$2:$E$2701,SUM(MATCH(N341,estados_cidades_bairros!$C:$C,0)+RANDBETWEEN(1,100)),2)</f>
        <v>Nascimento do Amparo</v>
      </c>
      <c r="P341" s="17" t="str" cm="1">
        <f t="array" aca="1" ref="P341" ca="1">INDEX(estados_cidades_bairros!$D$2:$E$2701,SUM(MATCH(O341,estados_cidades_bairros!$D$2:$D$2701,0)+RANDBETWEEN(1,5)),2)</f>
        <v>Quadra de Porto</v>
      </c>
      <c r="Q341" s="38" t="s">
        <v>47</v>
      </c>
      <c r="R341" s="20">
        <v>5</v>
      </c>
      <c r="S341" s="6">
        <v>340</v>
      </c>
      <c r="T341" s="6">
        <v>340</v>
      </c>
      <c r="U341" s="6">
        <v>3</v>
      </c>
      <c r="V341">
        <v>22</v>
      </c>
      <c r="W341" s="3" t="str">
        <f>VLOOKUP(V341,produtos!$A$2:$E$49,2,0)</f>
        <v>Máquina de Lavar Samsung 11Kg</v>
      </c>
      <c r="X341" s="12">
        <f>VLOOKUP(V341,produtos!$A$2:$E$49,4,0)</f>
        <v>3378</v>
      </c>
      <c r="Y341">
        <v>4</v>
      </c>
      <c r="Z341" s="12">
        <f t="shared" si="5"/>
        <v>13512</v>
      </c>
      <c r="AA341" s="7">
        <v>45712</v>
      </c>
      <c r="AB341" s="6" t="s">
        <v>48</v>
      </c>
      <c r="AC341" s="6">
        <v>340</v>
      </c>
      <c r="AD341">
        <v>1969</v>
      </c>
      <c r="AE341" s="3" t="str">
        <f>VLOOKUP(AD341,'Formas de pagamentos'!$A$2:$B$7,2,0)</f>
        <v>Cartão Crédito</v>
      </c>
      <c r="AF341" s="6" t="s">
        <v>89</v>
      </c>
      <c r="AG341" s="6" t="s">
        <v>50</v>
      </c>
      <c r="AH341" s="6"/>
      <c r="AI341" s="6"/>
      <c r="AJ341" s="6"/>
      <c r="AK341" s="8"/>
    </row>
    <row r="342" spans="1:37" x14ac:dyDescent="0.25">
      <c r="A342" s="16">
        <v>341</v>
      </c>
      <c r="B342" s="17" t="s">
        <v>1342</v>
      </c>
      <c r="C342" s="17" t="s">
        <v>432</v>
      </c>
      <c r="D342" s="17" t="s">
        <v>1948</v>
      </c>
      <c r="E342" s="18" t="s">
        <v>1949</v>
      </c>
      <c r="F342" s="17" t="str" cm="1">
        <f t="array" aca="1" ref="F342" ca="1">INDEX(estados_cidades_bairros!$B$2:$E$2701,RANDBETWEEN(1,COUNTA(estados_cidades_bairros!$E$2:$E$2701)),1)</f>
        <v>Bahia</v>
      </c>
      <c r="G342" s="17" t="str">
        <f ca="1">VLOOKUP(F342,estados_cidades_bairros!$B$2:$E$2701,2,0)</f>
        <v>BA</v>
      </c>
      <c r="H342" s="17" t="str" cm="1">
        <f t="array" aca="1" ref="H342" ca="1">INDEX(estados_cidades_bairros!$C$2:$E$2701,SUM(MATCH(G342,estados_cidades_bairros!$C:$C,0)+RANDBETWEEN(1,100)),2)</f>
        <v>das Neves</v>
      </c>
      <c r="I342" s="17" t="str" cm="1">
        <f t="array" aca="1" ref="I342" ca="1">INDEX(estados_cidades_bairros!$D$2:$E$2701,SUM(MATCH(H342,estados_cidades_bairros!$D$2:$D$2701,0)+RANDBETWEEN(1,5)),2)</f>
        <v>Lagoa de Costa</v>
      </c>
      <c r="J342" s="28"/>
      <c r="K342" s="17">
        <v>18</v>
      </c>
      <c r="L342" s="17" t="s">
        <v>1950</v>
      </c>
      <c r="M342" s="17" t="str" cm="1">
        <f t="array" aca="1" ref="M342" ca="1">INDEX(estados_cidades_bairros!$B$2:$E$2701,RANDBETWEEN(1,COUNTA(estados_cidades_bairros!$E$2:$E$2701)),1)</f>
        <v>Paraná</v>
      </c>
      <c r="N342" s="17" t="str">
        <f ca="1">VLOOKUP(M342,estados_cidades_bairros!$B$2:$E$2701,2,0)</f>
        <v>PR</v>
      </c>
      <c r="O342" s="17" t="str" cm="1">
        <f t="array" aca="1" ref="O342" ca="1">INDEX(estados_cidades_bairros!$C$2:$E$2701,SUM(MATCH(N342,estados_cidades_bairros!$C:$C,0)+RANDBETWEEN(1,100)),2)</f>
        <v>Fogaça</v>
      </c>
      <c r="P342" s="17" t="str" cm="1">
        <f t="array" aca="1" ref="P342" ca="1">INDEX(estados_cidades_bairros!$D$2:$E$2701,SUM(MATCH(O342,estados_cidades_bairros!$D$2:$D$2701,0)+RANDBETWEEN(1,5)),2)</f>
        <v>Vale Pietro Ramos</v>
      </c>
      <c r="Q342" s="26" t="s">
        <v>41</v>
      </c>
      <c r="R342" s="17">
        <v>3</v>
      </c>
      <c r="S342" s="3">
        <v>341</v>
      </c>
      <c r="T342" s="3">
        <v>341</v>
      </c>
      <c r="U342" s="3">
        <v>18</v>
      </c>
      <c r="V342">
        <v>43</v>
      </c>
      <c r="W342" s="3" t="str">
        <f>VLOOKUP(V342,produtos!$A$2:$E$49,2,0)</f>
        <v>HD Externo 1TB Seagate</v>
      </c>
      <c r="X342" s="12">
        <f>VLOOKUP(V342,produtos!$A$2:$E$49,4,0)</f>
        <v>391</v>
      </c>
      <c r="Y342">
        <v>1</v>
      </c>
      <c r="Z342" s="12">
        <f t="shared" si="5"/>
        <v>391</v>
      </c>
      <c r="AA342" s="4">
        <v>45670</v>
      </c>
      <c r="AB342" s="3" t="s">
        <v>64</v>
      </c>
      <c r="AC342" s="3">
        <v>341</v>
      </c>
      <c r="AD342">
        <v>5950</v>
      </c>
      <c r="AE342" s="3" t="str">
        <f>VLOOKUP(AD342,'Formas de pagamentos'!$A$2:$B$7,2,0)</f>
        <v>Cartão Débito</v>
      </c>
      <c r="AF342" s="3" t="s">
        <v>116</v>
      </c>
      <c r="AG342" s="3" t="s">
        <v>50</v>
      </c>
      <c r="AH342" s="3"/>
      <c r="AI342" s="3"/>
      <c r="AJ342" s="3"/>
      <c r="AK342" s="5"/>
    </row>
    <row r="343" spans="1:37" x14ac:dyDescent="0.25">
      <c r="A343" s="19">
        <v>342</v>
      </c>
      <c r="B343" s="20" t="s">
        <v>822</v>
      </c>
      <c r="C343" s="20" t="s">
        <v>186</v>
      </c>
      <c r="D343" s="20" t="s">
        <v>1953</v>
      </c>
      <c r="E343" s="21" t="s">
        <v>1954</v>
      </c>
      <c r="F343" s="17" t="str" cm="1">
        <f t="array" aca="1" ref="F343" ca="1">INDEX(estados_cidades_bairros!$B$2:$E$2701,RANDBETWEEN(1,COUNTA(estados_cidades_bairros!$E$2:$E$2701)),1)</f>
        <v>Maranhão</v>
      </c>
      <c r="G343" s="17" t="str">
        <f ca="1">VLOOKUP(F343,estados_cidades_bairros!$B$2:$E$2701,2,0)</f>
        <v>MA</v>
      </c>
      <c r="H343" s="17" t="str" cm="1">
        <f t="array" aca="1" ref="H343" ca="1">INDEX(estados_cidades_bairros!$C$2:$E$2701,SUM(MATCH(G343,estados_cidades_bairros!$C:$C,0)+RANDBETWEEN(1,100)),2)</f>
        <v>Novaes</v>
      </c>
      <c r="I343" s="17" t="str" cm="1">
        <f t="array" aca="1" ref="I343" ca="1">INDEX(estados_cidades_bairros!$D$2:$E$2701,SUM(MATCH(H343,estados_cidades_bairros!$D$2:$D$2701,0)+RANDBETWEEN(1,5)),2)</f>
        <v>Jardim Cardoso</v>
      </c>
      <c r="J343" s="28"/>
      <c r="K343" s="20">
        <v>44</v>
      </c>
      <c r="L343" s="20" t="s">
        <v>1955</v>
      </c>
      <c r="M343" s="17" t="str" cm="1">
        <f t="array" aca="1" ref="M343" ca="1">INDEX(estados_cidades_bairros!$B$2:$E$2701,RANDBETWEEN(1,COUNTA(estados_cidades_bairros!$E$2:$E$2701)),1)</f>
        <v>Goiás</v>
      </c>
      <c r="N343" s="17" t="str">
        <f ca="1">VLOOKUP(M343,estados_cidades_bairros!$B$2:$E$2701,2,0)</f>
        <v>GO</v>
      </c>
      <c r="O343" s="17" t="str" cm="1">
        <f t="array" aca="1" ref="O343" ca="1">INDEX(estados_cidades_bairros!$C$2:$E$2701,SUM(MATCH(N343,estados_cidades_bairros!$C:$C,0)+RANDBETWEEN(1,100)),2)</f>
        <v>Novaes</v>
      </c>
      <c r="P343" s="17" t="str" cm="1">
        <f t="array" aca="1" ref="P343" ca="1">INDEX(estados_cidades_bairros!$D$2:$E$2701,SUM(MATCH(O343,estados_cidades_bairros!$D$2:$D$2701,0)+RANDBETWEEN(1,5)),2)</f>
        <v>Jardim Cardoso</v>
      </c>
      <c r="Q343" s="38" t="s">
        <v>41</v>
      </c>
      <c r="R343" s="20">
        <v>4</v>
      </c>
      <c r="S343" s="6">
        <v>342</v>
      </c>
      <c r="T343" s="6">
        <v>342</v>
      </c>
      <c r="U343" s="6">
        <v>44</v>
      </c>
      <c r="V343">
        <v>11</v>
      </c>
      <c r="W343" s="3" t="str">
        <f>VLOOKUP(V343,produtos!$A$2:$E$49,2,0)</f>
        <v>Câmera GoPro Hero 11</v>
      </c>
      <c r="X343" s="12">
        <f>VLOOKUP(V343,produtos!$A$2:$E$49,4,0)</f>
        <v>1722</v>
      </c>
      <c r="Y343">
        <v>1</v>
      </c>
      <c r="Z343" s="12">
        <f t="shared" si="5"/>
        <v>1722</v>
      </c>
      <c r="AA343" s="7">
        <v>45671</v>
      </c>
      <c r="AB343" s="6" t="s">
        <v>88</v>
      </c>
      <c r="AC343" s="6">
        <v>342</v>
      </c>
      <c r="AD343">
        <v>6056</v>
      </c>
      <c r="AE343" s="3" t="str">
        <f>VLOOKUP(AD343,'Formas de pagamentos'!$A$2:$B$7,2,0)</f>
        <v>Cheque</v>
      </c>
      <c r="AF343" s="6" t="s">
        <v>89</v>
      </c>
      <c r="AG343" s="6" t="s">
        <v>50</v>
      </c>
      <c r="AH343" s="6"/>
      <c r="AI343" s="6"/>
      <c r="AJ343" s="6"/>
      <c r="AK343" s="8"/>
    </row>
    <row r="344" spans="1:37" x14ac:dyDescent="0.25">
      <c r="A344" s="16">
        <v>343</v>
      </c>
      <c r="B344" s="17" t="s">
        <v>1957</v>
      </c>
      <c r="C344" s="17" t="s">
        <v>80</v>
      </c>
      <c r="D344" s="17" t="s">
        <v>1958</v>
      </c>
      <c r="E344" s="18" t="s">
        <v>1959</v>
      </c>
      <c r="F344" s="17" t="str" cm="1">
        <f t="array" aca="1" ref="F344" ca="1">INDEX(estados_cidades_bairros!$B$2:$E$2701,RANDBETWEEN(1,COUNTA(estados_cidades_bairros!$E$2:$E$2701)),1)</f>
        <v>Rio Grande do Sul</v>
      </c>
      <c r="G344" s="17" t="str">
        <f ca="1">VLOOKUP(F344,estados_cidades_bairros!$B$2:$E$2701,2,0)</f>
        <v>RS</v>
      </c>
      <c r="H344" s="17" t="str" cm="1">
        <f t="array" aca="1" ref="H344" ca="1">INDEX(estados_cidades_bairros!$C$2:$E$2701,SUM(MATCH(G344,estados_cidades_bairros!$C:$C,0)+RANDBETWEEN(1,100)),2)</f>
        <v>Martins</v>
      </c>
      <c r="I344" s="17" t="str" cm="1">
        <f t="array" aca="1" ref="I344" ca="1">INDEX(estados_cidades_bairros!$D$2:$E$2701,SUM(MATCH(H344,estados_cidades_bairros!$D$2:$D$2701,0)+RANDBETWEEN(1,5)),2)</f>
        <v>Parque Luiz Otávio Rodrigues</v>
      </c>
      <c r="J344" s="28"/>
      <c r="K344" s="17">
        <v>15</v>
      </c>
      <c r="L344" s="17" t="s">
        <v>1961</v>
      </c>
      <c r="M344" s="17" t="str" cm="1">
        <f t="array" aca="1" ref="M344" ca="1">INDEX(estados_cidades_bairros!$B$2:$E$2701,RANDBETWEEN(1,COUNTA(estados_cidades_bairros!$E$2:$E$2701)),1)</f>
        <v>Alagoas</v>
      </c>
      <c r="N344" s="17" t="str">
        <f ca="1">VLOOKUP(M344,estados_cidades_bairros!$B$2:$E$2701,2,0)</f>
        <v>AL</v>
      </c>
      <c r="O344" s="17" t="str" cm="1">
        <f t="array" aca="1" ref="O344" ca="1">INDEX(estados_cidades_bairros!$C$2:$E$2701,SUM(MATCH(N344,estados_cidades_bairros!$C:$C,0)+RANDBETWEEN(1,100)),2)</f>
        <v>Souza do Amparo</v>
      </c>
      <c r="P344" s="17" t="str" cm="1">
        <f t="array" aca="1" ref="P344" ca="1">INDEX(estados_cidades_bairros!$D$2:$E$2701,SUM(MATCH(O344,estados_cidades_bairros!$D$2:$D$2701,0)+RANDBETWEEN(1,5)),2)</f>
        <v>Setor Cauê Correia</v>
      </c>
      <c r="Q344" s="26" t="s">
        <v>78</v>
      </c>
      <c r="R344" s="17">
        <v>5</v>
      </c>
      <c r="S344" s="3">
        <v>343</v>
      </c>
      <c r="T344" s="3">
        <v>343</v>
      </c>
      <c r="U344" s="3">
        <v>15</v>
      </c>
      <c r="V344">
        <v>28</v>
      </c>
      <c r="W344" s="3" t="str">
        <f>VLOOKUP(V344,produtos!$A$2:$E$49,2,0)</f>
        <v>Sofá Retrátil 3 Lugares</v>
      </c>
      <c r="X344" s="12">
        <f>VLOOKUP(V344,produtos!$A$2:$E$49,4,0)</f>
        <v>2909</v>
      </c>
      <c r="Y344">
        <v>5</v>
      </c>
      <c r="Z344" s="12">
        <f t="shared" si="5"/>
        <v>14545</v>
      </c>
      <c r="AA344" s="4">
        <v>45674</v>
      </c>
      <c r="AB344" s="3" t="s">
        <v>48</v>
      </c>
      <c r="AC344" s="3">
        <v>343</v>
      </c>
      <c r="AD344">
        <v>2471</v>
      </c>
      <c r="AE344" s="3" t="str">
        <f>VLOOKUP(AD344,'Formas de pagamentos'!$A$2:$B$7,2,0)</f>
        <v>Boleto</v>
      </c>
      <c r="AF344" s="3" t="s">
        <v>116</v>
      </c>
      <c r="AG344" s="3" t="s">
        <v>50</v>
      </c>
      <c r="AH344" s="3">
        <v>3430</v>
      </c>
      <c r="AI344" s="3">
        <v>3430</v>
      </c>
      <c r="AJ344" s="3" t="s">
        <v>117</v>
      </c>
      <c r="AK344" s="5" t="s">
        <v>132</v>
      </c>
    </row>
    <row r="345" spans="1:37" x14ac:dyDescent="0.25">
      <c r="A345" s="19">
        <v>344</v>
      </c>
      <c r="B345" s="20" t="s">
        <v>409</v>
      </c>
      <c r="C345" s="20" t="s">
        <v>39</v>
      </c>
      <c r="D345" s="20" t="s">
        <v>1963</v>
      </c>
      <c r="E345" s="21" t="s">
        <v>1964</v>
      </c>
      <c r="F345" s="17" t="str" cm="1">
        <f t="array" aca="1" ref="F345" ca="1">INDEX(estados_cidades_bairros!$B$2:$E$2701,RANDBETWEEN(1,COUNTA(estados_cidades_bairros!$E$2:$E$2701)),1)</f>
        <v>Rondônia</v>
      </c>
      <c r="G345" s="17" t="str">
        <f ca="1">VLOOKUP(F345,estados_cidades_bairros!$B$2:$E$2701,2,0)</f>
        <v>RO</v>
      </c>
      <c r="H345" s="17" t="str" cm="1">
        <f t="array" aca="1" ref="H345" ca="1">INDEX(estados_cidades_bairros!$C$2:$E$2701,SUM(MATCH(G345,estados_cidades_bairros!$C:$C,0)+RANDBETWEEN(1,100)),2)</f>
        <v>Araújo do Oeste</v>
      </c>
      <c r="I345" s="17" t="str" cm="1">
        <f t="array" aca="1" ref="I345" ca="1">INDEX(estados_cidades_bairros!$D$2:$E$2701,SUM(MATCH(H345,estados_cidades_bairros!$D$2:$D$2701,0)+RANDBETWEEN(1,5)),2)</f>
        <v>Núcleo de Souza</v>
      </c>
      <c r="J345" s="28"/>
      <c r="K345" s="20">
        <v>41</v>
      </c>
      <c r="L345" s="20" t="s">
        <v>1967</v>
      </c>
      <c r="M345" s="17" t="str" cm="1">
        <f t="array" aca="1" ref="M345" ca="1">INDEX(estados_cidades_bairros!$B$2:$E$2701,RANDBETWEEN(1,COUNTA(estados_cidades_bairros!$E$2:$E$2701)),1)</f>
        <v>Piauí</v>
      </c>
      <c r="N345" s="17" t="str">
        <f ca="1">VLOOKUP(M345,estados_cidades_bairros!$B$2:$E$2701,2,0)</f>
        <v>PI</v>
      </c>
      <c r="O345" s="17" t="str" cm="1">
        <f t="array" aca="1" ref="O345" ca="1">INDEX(estados_cidades_bairros!$C$2:$E$2701,SUM(MATCH(N345,estados_cidades_bairros!$C:$C,0)+RANDBETWEEN(1,100)),2)</f>
        <v>Barros Paulista</v>
      </c>
      <c r="P345" s="17" t="str" cm="1">
        <f t="array" aca="1" ref="P345" ca="1">INDEX(estados_cidades_bairros!$D$2:$E$2701,SUM(MATCH(O345,estados_cidades_bairros!$D$2:$D$2701,0)+RANDBETWEEN(1,5)),2)</f>
        <v>Largo de da Mota</v>
      </c>
      <c r="Q345" s="38" t="s">
        <v>47</v>
      </c>
      <c r="R345" s="20">
        <v>3</v>
      </c>
      <c r="S345" s="6">
        <v>344</v>
      </c>
      <c r="T345" s="6">
        <v>344</v>
      </c>
      <c r="U345" s="6">
        <v>41</v>
      </c>
      <c r="V345">
        <v>4</v>
      </c>
      <c r="W345" s="3" t="str">
        <f>VLOOKUP(V345,produtos!$A$2:$E$49,2,0)</f>
        <v>Caixa de Som JBL Charge 5</v>
      </c>
      <c r="X345" s="12">
        <f>VLOOKUP(V345,produtos!$A$2:$E$49,4,0)</f>
        <v>770</v>
      </c>
      <c r="Y345">
        <v>5</v>
      </c>
      <c r="Z345" s="12">
        <f t="shared" si="5"/>
        <v>3850</v>
      </c>
      <c r="AA345" s="7">
        <v>45699</v>
      </c>
      <c r="AB345" s="6" t="s">
        <v>115</v>
      </c>
      <c r="AC345" s="6">
        <v>344</v>
      </c>
      <c r="AD345">
        <v>7072</v>
      </c>
      <c r="AE345" s="3" t="str">
        <f>VLOOKUP(AD345,'Formas de pagamentos'!$A$2:$B$7,2,0)</f>
        <v>Dinheiro</v>
      </c>
      <c r="AF345" s="6" t="s">
        <v>48</v>
      </c>
      <c r="AG345" s="6" t="s">
        <v>50</v>
      </c>
      <c r="AH345" s="6"/>
      <c r="AI345" s="6"/>
      <c r="AJ345" s="6"/>
      <c r="AK345" s="8"/>
    </row>
    <row r="346" spans="1:37" x14ac:dyDescent="0.25">
      <c r="A346" s="16">
        <v>345</v>
      </c>
      <c r="B346" s="17" t="s">
        <v>188</v>
      </c>
      <c r="C346" s="17" t="s">
        <v>617</v>
      </c>
      <c r="D346" s="17" t="s">
        <v>1970</v>
      </c>
      <c r="E346" s="18">
        <v>5130627525</v>
      </c>
      <c r="F346" s="17" t="str" cm="1">
        <f t="array" aca="1" ref="F346" ca="1">INDEX(estados_cidades_bairros!$B$2:$E$2701,RANDBETWEEN(1,COUNTA(estados_cidades_bairros!$E$2:$E$2701)),1)</f>
        <v>Rio de Janeiro</v>
      </c>
      <c r="G346" s="17" t="str">
        <f ca="1">VLOOKUP(F346,estados_cidades_bairros!$B$2:$E$2701,2,0)</f>
        <v>RJ</v>
      </c>
      <c r="H346" s="17" t="str" cm="1">
        <f t="array" aca="1" ref="H346" ca="1">INDEX(estados_cidades_bairros!$C$2:$E$2701,SUM(MATCH(G346,estados_cidades_bairros!$C:$C,0)+RANDBETWEEN(1,100)),2)</f>
        <v>Mendes</v>
      </c>
      <c r="I346" s="17" t="str" cm="1">
        <f t="array" aca="1" ref="I346" ca="1">INDEX(estados_cidades_bairros!$D$2:$E$2701,SUM(MATCH(H346,estados_cidades_bairros!$D$2:$D$2701,0)+RANDBETWEEN(1,5)),2)</f>
        <v>Lago de Nogueira</v>
      </c>
      <c r="J346" s="28"/>
      <c r="K346" s="17">
        <v>33</v>
      </c>
      <c r="L346" s="17" t="s">
        <v>1973</v>
      </c>
      <c r="M346" s="17" t="str" cm="1">
        <f t="array" aca="1" ref="M346" ca="1">INDEX(estados_cidades_bairros!$B$2:$E$2701,RANDBETWEEN(1,COUNTA(estados_cidades_bairros!$E$2:$E$2701)),1)</f>
        <v>Tocantins</v>
      </c>
      <c r="N346" s="17" t="str">
        <f ca="1">VLOOKUP(M346,estados_cidades_bairros!$B$2:$E$2701,2,0)</f>
        <v>TO</v>
      </c>
      <c r="O346" s="17" t="str" cm="1">
        <f t="array" aca="1" ref="O346" ca="1">INDEX(estados_cidades_bairros!$C$2:$E$2701,SUM(MATCH(N346,estados_cidades_bairros!$C:$C,0)+RANDBETWEEN(1,100)),2)</f>
        <v>Moura das Flores</v>
      </c>
      <c r="P346" s="17" t="str" cm="1">
        <f t="array" aca="1" ref="P346" ca="1">INDEX(estados_cidades_bairros!$D$2:$E$2701,SUM(MATCH(O346,estados_cidades_bairros!$D$2:$D$2701,0)+RANDBETWEEN(1,5)),2)</f>
        <v>Campo Breno Rezende</v>
      </c>
      <c r="Q346" s="26" t="s">
        <v>47</v>
      </c>
      <c r="R346" s="17">
        <v>5</v>
      </c>
      <c r="S346" s="3">
        <v>345</v>
      </c>
      <c r="T346" s="3">
        <v>345</v>
      </c>
      <c r="U346" s="3">
        <v>33</v>
      </c>
      <c r="V346">
        <v>5</v>
      </c>
      <c r="W346" s="3" t="str">
        <f>VLOOKUP(V346,produtos!$A$2:$E$49,2,0)</f>
        <v>Smartwatch Apple Watch Series 8</v>
      </c>
      <c r="X346" s="12">
        <f>VLOOKUP(V346,produtos!$A$2:$E$49,4,0)</f>
        <v>3223</v>
      </c>
      <c r="Y346">
        <v>4</v>
      </c>
      <c r="Z346" s="12">
        <f t="shared" si="5"/>
        <v>12892</v>
      </c>
      <c r="AA346" s="4">
        <v>45704</v>
      </c>
      <c r="AB346" s="3" t="s">
        <v>88</v>
      </c>
      <c r="AC346" s="3">
        <v>345</v>
      </c>
      <c r="AD346">
        <v>7072</v>
      </c>
      <c r="AE346" s="3" t="str">
        <f>VLOOKUP(AD346,'Formas de pagamentos'!$A$2:$B$7,2,0)</f>
        <v>Dinheiro</v>
      </c>
      <c r="AF346" s="3" t="s">
        <v>116</v>
      </c>
      <c r="AG346" s="3" t="s">
        <v>50</v>
      </c>
      <c r="AH346" s="3"/>
      <c r="AI346" s="3"/>
      <c r="AJ346" s="3"/>
      <c r="AK346" s="5"/>
    </row>
    <row r="347" spans="1:37" x14ac:dyDescent="0.25">
      <c r="A347" s="19">
        <v>346</v>
      </c>
      <c r="B347" s="20" t="s">
        <v>796</v>
      </c>
      <c r="C347" s="20" t="s">
        <v>45</v>
      </c>
      <c r="D347" s="20" t="s">
        <v>1976</v>
      </c>
      <c r="E347" s="21" t="s">
        <v>1977</v>
      </c>
      <c r="F347" s="17" t="str" cm="1">
        <f t="array" aca="1" ref="F347" ca="1">INDEX(estados_cidades_bairros!$B$2:$E$2701,RANDBETWEEN(1,COUNTA(estados_cidades_bairros!$E$2:$E$2701)),1)</f>
        <v>Minas Gerais</v>
      </c>
      <c r="G347" s="17" t="str">
        <f ca="1">VLOOKUP(F347,estados_cidades_bairros!$B$2:$E$2701,2,0)</f>
        <v>MG</v>
      </c>
      <c r="H347" s="17" t="str" cm="1">
        <f t="array" aca="1" ref="H347" ca="1">INDEX(estados_cidades_bairros!$C$2:$E$2701,SUM(MATCH(G347,estados_cidades_bairros!$C:$C,0)+RANDBETWEEN(1,100)),2)</f>
        <v>Castro</v>
      </c>
      <c r="I347" s="17" t="str" cm="1">
        <f t="array" aca="1" ref="I347" ca="1">INDEX(estados_cidades_bairros!$D$2:$E$2701,SUM(MATCH(H347,estados_cidades_bairros!$D$2:$D$2701,0)+RANDBETWEEN(1,5)),2)</f>
        <v>Aeroporto Barros</v>
      </c>
      <c r="J347" s="28"/>
      <c r="K347" s="20">
        <v>33</v>
      </c>
      <c r="L347" s="20" t="s">
        <v>1978</v>
      </c>
      <c r="M347" s="17" t="str" cm="1">
        <f t="array" aca="1" ref="M347" ca="1">INDEX(estados_cidades_bairros!$B$2:$E$2701,RANDBETWEEN(1,COUNTA(estados_cidades_bairros!$E$2:$E$2701)),1)</f>
        <v>Rio Grande do Sul</v>
      </c>
      <c r="N347" s="17" t="str">
        <f ca="1">VLOOKUP(M347,estados_cidades_bairros!$B$2:$E$2701,2,0)</f>
        <v>RS</v>
      </c>
      <c r="O347" s="17" t="str" cm="1">
        <f t="array" aca="1" ref="O347" ca="1">INDEX(estados_cidades_bairros!$C$2:$E$2701,SUM(MATCH(N347,estados_cidades_bairros!$C:$C,0)+RANDBETWEEN(1,100)),2)</f>
        <v>Costela</v>
      </c>
      <c r="P347" s="17" t="str" cm="1">
        <f t="array" aca="1" ref="P347" ca="1">INDEX(estados_cidades_bairros!$D$2:$E$2701,SUM(MATCH(O347,estados_cidades_bairros!$D$2:$D$2701,0)+RANDBETWEEN(1,5)),2)</f>
        <v>Núcleo Emanuella Lima</v>
      </c>
      <c r="Q347" s="38" t="s">
        <v>41</v>
      </c>
      <c r="R347" s="20">
        <v>4</v>
      </c>
      <c r="S347" s="6">
        <v>346</v>
      </c>
      <c r="T347" s="6">
        <v>346</v>
      </c>
      <c r="U347" s="6">
        <v>33</v>
      </c>
      <c r="V347">
        <v>19</v>
      </c>
      <c r="W347" s="3" t="str">
        <f>VLOOKUP(V347,produtos!$A$2:$E$49,2,0)</f>
        <v>Fogão 5 Bocas Electrolux</v>
      </c>
      <c r="X347" s="12">
        <f>VLOOKUP(V347,produtos!$A$2:$E$49,4,0)</f>
        <v>870</v>
      </c>
      <c r="Y347">
        <v>3</v>
      </c>
      <c r="Z347" s="12">
        <f t="shared" si="5"/>
        <v>2610</v>
      </c>
      <c r="AA347" s="7">
        <v>45710</v>
      </c>
      <c r="AB347" s="6" t="s">
        <v>64</v>
      </c>
      <c r="AC347" s="6">
        <v>346</v>
      </c>
      <c r="AD347">
        <v>5950</v>
      </c>
      <c r="AE347" s="3" t="str">
        <f>VLOOKUP(AD347,'Formas de pagamentos'!$A$2:$B$7,2,0)</f>
        <v>Cartão Débito</v>
      </c>
      <c r="AF347" s="6" t="s">
        <v>89</v>
      </c>
      <c r="AG347" s="6" t="s">
        <v>50</v>
      </c>
      <c r="AH347" s="6"/>
      <c r="AI347" s="6"/>
      <c r="AJ347" s="6"/>
      <c r="AK347" s="8"/>
    </row>
    <row r="348" spans="1:37" x14ac:dyDescent="0.25">
      <c r="A348" s="16">
        <v>347</v>
      </c>
      <c r="B348" s="17" t="s">
        <v>231</v>
      </c>
      <c r="C348" s="17" t="s">
        <v>84</v>
      </c>
      <c r="D348" s="17" t="s">
        <v>1979</v>
      </c>
      <c r="E348" s="18" t="s">
        <v>1980</v>
      </c>
      <c r="F348" s="17" t="str" cm="1">
        <f t="array" aca="1" ref="F348" ca="1">INDEX(estados_cidades_bairros!$B$2:$E$2701,RANDBETWEEN(1,COUNTA(estados_cidades_bairros!$E$2:$E$2701)),1)</f>
        <v>Ceará</v>
      </c>
      <c r="G348" s="17" t="str">
        <f ca="1">VLOOKUP(F348,estados_cidades_bairros!$B$2:$E$2701,2,0)</f>
        <v>CE</v>
      </c>
      <c r="H348" s="17" t="str" cm="1">
        <f t="array" aca="1" ref="H348" ca="1">INDEX(estados_cidades_bairros!$C$2:$E$2701,SUM(MATCH(G348,estados_cidades_bairros!$C:$C,0)+RANDBETWEEN(1,100)),2)</f>
        <v>Correia</v>
      </c>
      <c r="I348" s="17" t="str" cm="1">
        <f t="array" aca="1" ref="I348" ca="1">INDEX(estados_cidades_bairros!$D$2:$E$2701,SUM(MATCH(H348,estados_cidades_bairros!$D$2:$D$2701,0)+RANDBETWEEN(1,5)),2)</f>
        <v>Rua Henrique Martins</v>
      </c>
      <c r="J348" s="28"/>
      <c r="K348" s="17">
        <v>32</v>
      </c>
      <c r="L348" s="17" t="s">
        <v>1983</v>
      </c>
      <c r="M348" s="17" t="str" cm="1">
        <f t="array" aca="1" ref="M348" ca="1">INDEX(estados_cidades_bairros!$B$2:$E$2701,RANDBETWEEN(1,COUNTA(estados_cidades_bairros!$E$2:$E$2701)),1)</f>
        <v>Ceará</v>
      </c>
      <c r="N348" s="17" t="str">
        <f ca="1">VLOOKUP(M348,estados_cidades_bairros!$B$2:$E$2701,2,0)</f>
        <v>CE</v>
      </c>
      <c r="O348" s="17" t="str" cm="1">
        <f t="array" aca="1" ref="O348" ca="1">INDEX(estados_cidades_bairros!$C$2:$E$2701,SUM(MATCH(N348,estados_cidades_bairros!$C:$C,0)+RANDBETWEEN(1,100)),2)</f>
        <v>Correia</v>
      </c>
      <c r="P348" s="17" t="str" cm="1">
        <f t="array" aca="1" ref="P348" ca="1">INDEX(estados_cidades_bairros!$D$2:$E$2701,SUM(MATCH(O348,estados_cidades_bairros!$D$2:$D$2701,0)+RANDBETWEEN(1,5)),2)</f>
        <v>Colônia Cardoso</v>
      </c>
      <c r="Q348" s="26" t="s">
        <v>41</v>
      </c>
      <c r="R348" s="17">
        <v>4</v>
      </c>
      <c r="S348" s="3">
        <v>347</v>
      </c>
      <c r="T348" s="3">
        <v>347</v>
      </c>
      <c r="U348" s="3">
        <v>32</v>
      </c>
      <c r="V348">
        <v>17</v>
      </c>
      <c r="W348" s="3" t="str">
        <f>VLOOKUP(V348,produtos!$A$2:$E$49,2,0)</f>
        <v>Geladeira Electrolux Frost Free 431L</v>
      </c>
      <c r="X348" s="12">
        <f>VLOOKUP(V348,produtos!$A$2:$E$49,4,0)</f>
        <v>1058</v>
      </c>
      <c r="Y348">
        <v>5</v>
      </c>
      <c r="Z348" s="12">
        <f t="shared" si="5"/>
        <v>5290</v>
      </c>
      <c r="AA348" s="4">
        <v>45685</v>
      </c>
      <c r="AB348" s="3" t="s">
        <v>64</v>
      </c>
      <c r="AC348" s="3">
        <v>347</v>
      </c>
      <c r="AD348">
        <v>7072</v>
      </c>
      <c r="AE348" s="3" t="str">
        <f>VLOOKUP(AD348,'Formas de pagamentos'!$A$2:$B$7,2,0)</f>
        <v>Dinheiro</v>
      </c>
      <c r="AF348" s="3" t="s">
        <v>116</v>
      </c>
      <c r="AG348" s="3" t="s">
        <v>50</v>
      </c>
      <c r="AH348" s="3"/>
      <c r="AI348" s="3"/>
      <c r="AJ348" s="3"/>
      <c r="AK348" s="5"/>
    </row>
    <row r="349" spans="1:37" x14ac:dyDescent="0.25">
      <c r="A349" s="19">
        <v>348</v>
      </c>
      <c r="B349" s="20" t="s">
        <v>463</v>
      </c>
      <c r="C349" s="20" t="s">
        <v>209</v>
      </c>
      <c r="D349" s="20" t="s">
        <v>1985</v>
      </c>
      <c r="E349" s="21" t="s">
        <v>1986</v>
      </c>
      <c r="F349" s="17" t="str" cm="1">
        <f t="array" aca="1" ref="F349" ca="1">INDEX(estados_cidades_bairros!$B$2:$E$2701,RANDBETWEEN(1,COUNTA(estados_cidades_bairros!$E$2:$E$2701)),1)</f>
        <v>Sergipe</v>
      </c>
      <c r="G349" s="17" t="str">
        <f ca="1">VLOOKUP(F349,estados_cidades_bairros!$B$2:$E$2701,2,0)</f>
        <v>SE</v>
      </c>
      <c r="H349" s="17" t="str" cm="1">
        <f t="array" aca="1" ref="H349" ca="1">INDEX(estados_cidades_bairros!$C$2:$E$2701,SUM(MATCH(G349,estados_cidades_bairros!$C:$C,0)+RANDBETWEEN(1,100)),2)</f>
        <v>Moreira da Serra</v>
      </c>
      <c r="I349" s="17" t="str" cm="1">
        <f t="array" aca="1" ref="I349" ca="1">INDEX(estados_cidades_bairros!$D$2:$E$2701,SUM(MATCH(H349,estados_cidades_bairros!$D$2:$D$2701,0)+RANDBETWEEN(1,5)),2)</f>
        <v>Esplanada Ramos</v>
      </c>
      <c r="J349" s="28"/>
      <c r="K349" s="20">
        <v>23</v>
      </c>
      <c r="L349" s="20" t="s">
        <v>1988</v>
      </c>
      <c r="M349" s="17" t="str" cm="1">
        <f t="array" aca="1" ref="M349" ca="1">INDEX(estados_cidades_bairros!$B$2:$E$2701,RANDBETWEEN(1,COUNTA(estados_cidades_bairros!$E$2:$E$2701)),1)</f>
        <v>Distrito Federal</v>
      </c>
      <c r="N349" s="17" t="str">
        <f ca="1">VLOOKUP(M349,estados_cidades_bairros!$B$2:$E$2701,2,0)</f>
        <v>DF</v>
      </c>
      <c r="O349" s="17" t="str" cm="1">
        <f t="array" aca="1" ref="O349" ca="1">INDEX(estados_cidades_bairros!$C$2:$E$2701,SUM(MATCH(N349,estados_cidades_bairros!$C:$C,0)+RANDBETWEEN(1,100)),2)</f>
        <v>Lima Paulista</v>
      </c>
      <c r="P349" s="17" t="str" cm="1">
        <f t="array" aca="1" ref="P349" ca="1">INDEX(estados_cidades_bairros!$D$2:$E$2701,SUM(MATCH(O349,estados_cidades_bairros!$D$2:$D$2701,0)+RANDBETWEEN(1,5)),2)</f>
        <v>Residencial Alves</v>
      </c>
      <c r="Q349" s="38" t="s">
        <v>78</v>
      </c>
      <c r="R349" s="20">
        <v>4</v>
      </c>
      <c r="S349" s="6">
        <v>348</v>
      </c>
      <c r="T349" s="6">
        <v>348</v>
      </c>
      <c r="U349" s="6">
        <v>23</v>
      </c>
      <c r="V349">
        <v>39</v>
      </c>
      <c r="W349" s="3" t="str">
        <f>VLOOKUP(V349,produtos!$A$2:$E$49,2,0)</f>
        <v>Teclado Mecânico HyperX Alloy</v>
      </c>
      <c r="X349" s="12">
        <f>VLOOKUP(V349,produtos!$A$2:$E$49,4,0)</f>
        <v>2169</v>
      </c>
      <c r="Y349">
        <v>4</v>
      </c>
      <c r="Z349" s="12">
        <f t="shared" si="5"/>
        <v>8676</v>
      </c>
      <c r="AA349" s="7">
        <v>45662</v>
      </c>
      <c r="AB349" s="6" t="s">
        <v>115</v>
      </c>
      <c r="AC349" s="6">
        <v>348</v>
      </c>
      <c r="AD349">
        <v>2471</v>
      </c>
      <c r="AE349" s="3" t="str">
        <f>VLOOKUP(AD349,'Formas de pagamentos'!$A$2:$B$7,2,0)</f>
        <v>Boleto</v>
      </c>
      <c r="AF349" s="6" t="s">
        <v>89</v>
      </c>
      <c r="AG349" s="6" t="s">
        <v>50</v>
      </c>
      <c r="AH349" s="6"/>
      <c r="AI349" s="6"/>
      <c r="AJ349" s="6"/>
      <c r="AK349" s="8"/>
    </row>
    <row r="350" spans="1:37" x14ac:dyDescent="0.25">
      <c r="A350" s="16">
        <v>349</v>
      </c>
      <c r="B350" s="17" t="s">
        <v>649</v>
      </c>
      <c r="C350" s="17" t="s">
        <v>189</v>
      </c>
      <c r="D350" s="17" t="s">
        <v>1990</v>
      </c>
      <c r="E350" s="18" t="s">
        <v>1991</v>
      </c>
      <c r="F350" s="17" t="str" cm="1">
        <f t="array" aca="1" ref="F350" ca="1">INDEX(estados_cidades_bairros!$B$2:$E$2701,RANDBETWEEN(1,COUNTA(estados_cidades_bairros!$E$2:$E$2701)),1)</f>
        <v>Rio Grande do Norte</v>
      </c>
      <c r="G350" s="17" t="str">
        <f ca="1">VLOOKUP(F350,estados_cidades_bairros!$B$2:$E$2701,2,0)</f>
        <v>RN</v>
      </c>
      <c r="H350" s="17" t="str" cm="1">
        <f t="array" aca="1" ref="H350" ca="1">INDEX(estados_cidades_bairros!$C$2:$E$2701,SUM(MATCH(G350,estados_cidades_bairros!$C:$C,0)+RANDBETWEEN(1,100)),2)</f>
        <v>Costa</v>
      </c>
      <c r="I350" s="17" t="str" cm="1">
        <f t="array" aca="1" ref="I350" ca="1">INDEX(estados_cidades_bairros!$D$2:$E$2701,SUM(MATCH(H350,estados_cidades_bairros!$D$2:$D$2701,0)+RANDBETWEEN(1,5)),2)</f>
        <v>Chácara Maria Fernanda Martins</v>
      </c>
      <c r="J350" s="28"/>
      <c r="K350" s="17">
        <v>40</v>
      </c>
      <c r="L350" s="17" t="s">
        <v>1992</v>
      </c>
      <c r="M350" s="17" t="str" cm="1">
        <f t="array" aca="1" ref="M350" ca="1">INDEX(estados_cidades_bairros!$B$2:$E$2701,RANDBETWEEN(1,COUNTA(estados_cidades_bairros!$E$2:$E$2701)),1)</f>
        <v>Acre</v>
      </c>
      <c r="N350" s="17" t="str">
        <f ca="1">VLOOKUP(M350,estados_cidades_bairros!$B$2:$E$2701,2,0)</f>
        <v>AC</v>
      </c>
      <c r="O350" s="17" t="str" cm="1">
        <f t="array" aca="1" ref="O350" ca="1">INDEX(estados_cidades_bairros!$C$2:$E$2701,SUM(MATCH(N350,estados_cidades_bairros!$C:$C,0)+RANDBETWEEN(1,100)),2)</f>
        <v>Nunes de da Costa</v>
      </c>
      <c r="P350" s="17" t="str" cm="1">
        <f t="array" aca="1" ref="P350" ca="1">INDEX(estados_cidades_bairros!$D$2:$E$2701,SUM(MATCH(O350,estados_cidades_bairros!$D$2:$D$2701,0)+RANDBETWEEN(1,5)),2)</f>
        <v>Lagoa Theo Ribeiro</v>
      </c>
      <c r="Q350" s="26" t="s">
        <v>78</v>
      </c>
      <c r="R350" s="17">
        <v>3</v>
      </c>
      <c r="S350" s="3">
        <v>349</v>
      </c>
      <c r="T350" s="3">
        <v>349</v>
      </c>
      <c r="U350" s="3">
        <v>40</v>
      </c>
      <c r="V350">
        <v>5</v>
      </c>
      <c r="W350" s="3" t="str">
        <f>VLOOKUP(V350,produtos!$A$2:$E$49,2,0)</f>
        <v>Smartwatch Apple Watch Series 8</v>
      </c>
      <c r="X350" s="12">
        <f>VLOOKUP(V350,produtos!$A$2:$E$49,4,0)</f>
        <v>3223</v>
      </c>
      <c r="Y350">
        <v>4</v>
      </c>
      <c r="Z350" s="12">
        <f t="shared" si="5"/>
        <v>12892</v>
      </c>
      <c r="AA350" s="4">
        <v>45700</v>
      </c>
      <c r="AB350" s="3" t="s">
        <v>48</v>
      </c>
      <c r="AC350" s="3">
        <v>349</v>
      </c>
      <c r="AD350">
        <v>6056</v>
      </c>
      <c r="AE350" s="3" t="str">
        <f>VLOOKUP(AD350,'Formas de pagamentos'!$A$2:$B$7,2,0)</f>
        <v>Cheque</v>
      </c>
      <c r="AF350" s="3" t="s">
        <v>116</v>
      </c>
      <c r="AG350" s="3" t="s">
        <v>50</v>
      </c>
      <c r="AH350" s="3">
        <v>3490</v>
      </c>
      <c r="AI350" s="3">
        <v>3490</v>
      </c>
      <c r="AJ350" s="3" t="s">
        <v>211</v>
      </c>
      <c r="AK350" s="5" t="s">
        <v>212</v>
      </c>
    </row>
    <row r="351" spans="1:37" x14ac:dyDescent="0.25">
      <c r="A351" s="19">
        <v>350</v>
      </c>
      <c r="B351" s="20" t="s">
        <v>1993</v>
      </c>
      <c r="C351" s="20" t="s">
        <v>103</v>
      </c>
      <c r="D351" s="20" t="s">
        <v>1994</v>
      </c>
      <c r="E351" s="21" t="s">
        <v>1995</v>
      </c>
      <c r="F351" s="17" t="str" cm="1">
        <f t="array" aca="1" ref="F351" ca="1">INDEX(estados_cidades_bairros!$B$2:$E$2701,RANDBETWEEN(1,COUNTA(estados_cidades_bairros!$E$2:$E$2701)),1)</f>
        <v>Ceará</v>
      </c>
      <c r="G351" s="17" t="str">
        <f ca="1">VLOOKUP(F351,estados_cidades_bairros!$B$2:$E$2701,2,0)</f>
        <v>CE</v>
      </c>
      <c r="H351" s="17" t="str" cm="1">
        <f t="array" aca="1" ref="H351" ca="1">INDEX(estados_cidades_bairros!$C$2:$E$2701,SUM(MATCH(G351,estados_cidades_bairros!$C:$C,0)+RANDBETWEEN(1,100)),2)</f>
        <v>Correia</v>
      </c>
      <c r="I351" s="17" t="str" cm="1">
        <f t="array" aca="1" ref="I351" ca="1">INDEX(estados_cidades_bairros!$D$2:$E$2701,SUM(MATCH(H351,estados_cidades_bairros!$D$2:$D$2701,0)+RANDBETWEEN(1,5)),2)</f>
        <v>Colônia Farias</v>
      </c>
      <c r="J351" s="28"/>
      <c r="K351" s="20">
        <v>2</v>
      </c>
      <c r="L351" s="20" t="s">
        <v>1997</v>
      </c>
      <c r="M351" s="17" t="str" cm="1">
        <f t="array" aca="1" ref="M351" ca="1">INDEX(estados_cidades_bairros!$B$2:$E$2701,RANDBETWEEN(1,COUNTA(estados_cidades_bairros!$E$2:$E$2701)),1)</f>
        <v>Amazonas</v>
      </c>
      <c r="N351" s="17" t="str">
        <f ca="1">VLOOKUP(M351,estados_cidades_bairros!$B$2:$E$2701,2,0)</f>
        <v>AM</v>
      </c>
      <c r="O351" s="17" t="str" cm="1">
        <f t="array" aca="1" ref="O351" ca="1">INDEX(estados_cidades_bairros!$C$2:$E$2701,SUM(MATCH(N351,estados_cidades_bairros!$C:$C,0)+RANDBETWEEN(1,100)),2)</f>
        <v>Melo</v>
      </c>
      <c r="P351" s="17" t="str" cm="1">
        <f t="array" aca="1" ref="P351" ca="1">INDEX(estados_cidades_bairros!$D$2:$E$2701,SUM(MATCH(O351,estados_cidades_bairros!$D$2:$D$2701,0)+RANDBETWEEN(1,5)),2)</f>
        <v>Esplanada João Gabriel Fogaça</v>
      </c>
      <c r="Q351" s="38" t="s">
        <v>41</v>
      </c>
      <c r="R351" s="20">
        <v>4</v>
      </c>
      <c r="S351" s="6">
        <v>350</v>
      </c>
      <c r="T351" s="6">
        <v>350</v>
      </c>
      <c r="U351" s="6">
        <v>2</v>
      </c>
      <c r="V351">
        <v>34</v>
      </c>
      <c r="W351" s="3" t="str">
        <f>VLOOKUP(V351,produtos!$A$2:$E$49,2,0)</f>
        <v>Cadeira Gamer ThunderX3</v>
      </c>
      <c r="X351" s="12">
        <f>VLOOKUP(V351,produtos!$A$2:$E$49,4,0)</f>
        <v>2450</v>
      </c>
      <c r="Y351">
        <v>1</v>
      </c>
      <c r="Z351" s="12">
        <f t="shared" si="5"/>
        <v>2450</v>
      </c>
      <c r="AA351" s="7">
        <v>45685</v>
      </c>
      <c r="AB351" s="6" t="s">
        <v>115</v>
      </c>
      <c r="AC351" s="6">
        <v>350</v>
      </c>
      <c r="AD351">
        <v>6056</v>
      </c>
      <c r="AE351" s="3" t="str">
        <f>VLOOKUP(AD351,'Formas de pagamentos'!$A$2:$B$7,2,0)</f>
        <v>Cheque</v>
      </c>
      <c r="AF351" s="6" t="s">
        <v>48</v>
      </c>
      <c r="AG351" s="6" t="s">
        <v>50</v>
      </c>
      <c r="AH351" s="6">
        <v>3500</v>
      </c>
      <c r="AI351" s="6">
        <v>3500</v>
      </c>
      <c r="AJ351" s="6" t="s">
        <v>262</v>
      </c>
      <c r="AK351" s="8" t="s">
        <v>118</v>
      </c>
    </row>
    <row r="352" spans="1:37" x14ac:dyDescent="0.25">
      <c r="A352" s="16">
        <v>351</v>
      </c>
      <c r="B352" s="17" t="s">
        <v>1741</v>
      </c>
      <c r="C352" s="17" t="s">
        <v>144</v>
      </c>
      <c r="D352" s="17" t="s">
        <v>1999</v>
      </c>
      <c r="E352" s="18" t="s">
        <v>2000</v>
      </c>
      <c r="F352" s="17" t="str" cm="1">
        <f t="array" aca="1" ref="F352" ca="1">INDEX(estados_cidades_bairros!$B$2:$E$2701,RANDBETWEEN(1,COUNTA(estados_cidades_bairros!$E$2:$E$2701)),1)</f>
        <v>Distrito Federal</v>
      </c>
      <c r="G352" s="17" t="str">
        <f ca="1">VLOOKUP(F352,estados_cidades_bairros!$B$2:$E$2701,2,0)</f>
        <v>DF</v>
      </c>
      <c r="H352" s="17" t="str" cm="1">
        <f t="array" aca="1" ref="H352" ca="1">INDEX(estados_cidades_bairros!$C$2:$E$2701,SUM(MATCH(G352,estados_cidades_bairros!$C:$C,0)+RANDBETWEEN(1,100)),2)</f>
        <v>da Rocha de Goiás</v>
      </c>
      <c r="I352" s="17" t="str" cm="1">
        <f t="array" aca="1" ref="I352" ca="1">INDEX(estados_cidades_bairros!$D$2:$E$2701,SUM(MATCH(H352,estados_cidades_bairros!$D$2:$D$2701,0)+RANDBETWEEN(1,5)),2)</f>
        <v>Área Ferreira</v>
      </c>
      <c r="J352" s="28"/>
      <c r="K352" s="17">
        <v>2</v>
      </c>
      <c r="L352" s="17" t="s">
        <v>2003</v>
      </c>
      <c r="M352" s="17" t="str" cm="1">
        <f t="array" aca="1" ref="M352" ca="1">INDEX(estados_cidades_bairros!$B$2:$E$2701,RANDBETWEEN(1,COUNTA(estados_cidades_bairros!$E$2:$E$2701)),1)</f>
        <v>Paraná</v>
      </c>
      <c r="N352" s="17" t="str">
        <f ca="1">VLOOKUP(M352,estados_cidades_bairros!$B$2:$E$2701,2,0)</f>
        <v>PR</v>
      </c>
      <c r="O352" s="17" t="str" cm="1">
        <f t="array" aca="1" ref="O352" ca="1">INDEX(estados_cidades_bairros!$C$2:$E$2701,SUM(MATCH(N352,estados_cidades_bairros!$C:$C,0)+RANDBETWEEN(1,100)),2)</f>
        <v>Azevedo</v>
      </c>
      <c r="P352" s="17" t="str" cm="1">
        <f t="array" aca="1" ref="P352" ca="1">INDEX(estados_cidades_bairros!$D$2:$E$2701,SUM(MATCH(O352,estados_cidades_bairros!$D$2:$D$2701,0)+RANDBETWEEN(1,5)),2)</f>
        <v>Conjunto Diogo Alves</v>
      </c>
      <c r="Q352" s="26" t="s">
        <v>78</v>
      </c>
      <c r="R352" s="17">
        <v>5</v>
      </c>
      <c r="S352" s="3">
        <v>351</v>
      </c>
      <c r="T352" s="3">
        <v>351</v>
      </c>
      <c r="U352" s="3">
        <v>2</v>
      </c>
      <c r="V352">
        <v>41</v>
      </c>
      <c r="W352" s="3" t="str">
        <f>VLOOKUP(V352,produtos!$A$2:$E$49,2,0)</f>
        <v>Impressora Multifuncional HP DeskJet</v>
      </c>
      <c r="X352" s="12">
        <f>VLOOKUP(V352,produtos!$A$2:$E$49,4,0)</f>
        <v>165</v>
      </c>
      <c r="Y352">
        <v>3</v>
      </c>
      <c r="Z352" s="12">
        <f t="shared" si="5"/>
        <v>495</v>
      </c>
      <c r="AA352" s="4">
        <v>45726</v>
      </c>
      <c r="AB352" s="3" t="s">
        <v>48</v>
      </c>
      <c r="AC352" s="3">
        <v>351</v>
      </c>
      <c r="AD352">
        <v>6056</v>
      </c>
      <c r="AE352" s="3" t="str">
        <f>VLOOKUP(AD352,'Formas de pagamentos'!$A$2:$B$7,2,0)</f>
        <v>Cheque</v>
      </c>
      <c r="AF352" s="3" t="s">
        <v>48</v>
      </c>
      <c r="AG352" s="3" t="s">
        <v>50</v>
      </c>
      <c r="AH352" s="3">
        <v>3510</v>
      </c>
      <c r="AI352" s="3">
        <v>3510</v>
      </c>
      <c r="AJ352" s="3" t="s">
        <v>262</v>
      </c>
      <c r="AK352" s="5" t="s">
        <v>132</v>
      </c>
    </row>
    <row r="353" spans="1:37" x14ac:dyDescent="0.25">
      <c r="A353" s="19">
        <v>352</v>
      </c>
      <c r="B353" s="20" t="s">
        <v>1438</v>
      </c>
      <c r="C353" s="20" t="s">
        <v>1321</v>
      </c>
      <c r="D353" s="20" t="s">
        <v>2005</v>
      </c>
      <c r="E353" s="21" t="s">
        <v>2006</v>
      </c>
      <c r="F353" s="17" t="str" cm="1">
        <f t="array" aca="1" ref="F353" ca="1">INDEX(estados_cidades_bairros!$B$2:$E$2701,RANDBETWEEN(1,COUNTA(estados_cidades_bairros!$E$2:$E$2701)),1)</f>
        <v>São Paulo</v>
      </c>
      <c r="G353" s="17" t="str">
        <f ca="1">VLOOKUP(F353,estados_cidades_bairros!$B$2:$E$2701,2,0)</f>
        <v>SP</v>
      </c>
      <c r="H353" s="17" t="str" cm="1">
        <f t="array" aca="1" ref="H353" ca="1">INDEX(estados_cidades_bairros!$C$2:$E$2701,SUM(MATCH(G353,estados_cidades_bairros!$C:$C,0)+RANDBETWEEN(1,100)),2)</f>
        <v>da Cruz</v>
      </c>
      <c r="I353" s="17" t="str" cm="1">
        <f t="array" aca="1" ref="I353" ca="1">INDEX(estados_cidades_bairros!$D$2:$E$2701,SUM(MATCH(H353,estados_cidades_bairros!$D$2:$D$2701,0)+RANDBETWEEN(1,5)),2)</f>
        <v>Lagoa Campos</v>
      </c>
      <c r="J353" s="28"/>
      <c r="K353" s="20">
        <v>32</v>
      </c>
      <c r="L353" s="20" t="s">
        <v>2008</v>
      </c>
      <c r="M353" s="17" t="str" cm="1">
        <f t="array" aca="1" ref="M353" ca="1">INDEX(estados_cidades_bairros!$B$2:$E$2701,RANDBETWEEN(1,COUNTA(estados_cidades_bairros!$E$2:$E$2701)),1)</f>
        <v>Rio Grande do Sul</v>
      </c>
      <c r="N353" s="17" t="str">
        <f ca="1">VLOOKUP(M353,estados_cidades_bairros!$B$2:$E$2701,2,0)</f>
        <v>RS</v>
      </c>
      <c r="O353" s="17" t="str" cm="1">
        <f t="array" aca="1" ref="O353" ca="1">INDEX(estados_cidades_bairros!$C$2:$E$2701,SUM(MATCH(N353,estados_cidades_bairros!$C:$C,0)+RANDBETWEEN(1,100)),2)</f>
        <v>Costela</v>
      </c>
      <c r="P353" s="17" t="str" cm="1">
        <f t="array" aca="1" ref="P353" ca="1">INDEX(estados_cidades_bairros!$D$2:$E$2701,SUM(MATCH(O353,estados_cidades_bairros!$D$2:$D$2701,0)+RANDBETWEEN(1,5)),2)</f>
        <v>Núcleo Emanuella Lima</v>
      </c>
      <c r="Q353" s="38" t="s">
        <v>78</v>
      </c>
      <c r="R353" s="20">
        <v>5</v>
      </c>
      <c r="S353" s="6">
        <v>352</v>
      </c>
      <c r="T353" s="6">
        <v>352</v>
      </c>
      <c r="U353" s="6">
        <v>32</v>
      </c>
      <c r="V353">
        <v>40</v>
      </c>
      <c r="W353" s="3" t="str">
        <f>VLOOKUP(V353,produtos!$A$2:$E$49,2,0)</f>
        <v>Mouse Gamer Logitech G502</v>
      </c>
      <c r="X353" s="12">
        <f>VLOOKUP(V353,produtos!$A$2:$E$49,4,0)</f>
        <v>3359</v>
      </c>
      <c r="Y353">
        <v>4</v>
      </c>
      <c r="Z353" s="12">
        <f t="shared" si="5"/>
        <v>13436</v>
      </c>
      <c r="AA353" s="7">
        <v>45699</v>
      </c>
      <c r="AB353" s="6" t="s">
        <v>88</v>
      </c>
      <c r="AC353" s="6">
        <v>352</v>
      </c>
      <c r="AD353">
        <v>2951</v>
      </c>
      <c r="AE353" s="3" t="str">
        <f>VLOOKUP(AD353,'Formas de pagamentos'!$A$2:$B$7,2,0)</f>
        <v>Pix</v>
      </c>
      <c r="AF353" s="6" t="s">
        <v>89</v>
      </c>
      <c r="AG353" s="6" t="s">
        <v>50</v>
      </c>
      <c r="AH353" s="6"/>
      <c r="AI353" s="6"/>
      <c r="AJ353" s="6"/>
      <c r="AK353" s="8"/>
    </row>
    <row r="354" spans="1:37" x14ac:dyDescent="0.25">
      <c r="A354" s="16">
        <v>353</v>
      </c>
      <c r="B354" s="17" t="s">
        <v>524</v>
      </c>
      <c r="C354" s="17" t="s">
        <v>52</v>
      </c>
      <c r="D354" s="17" t="s">
        <v>2010</v>
      </c>
      <c r="E354" s="18" t="s">
        <v>2011</v>
      </c>
      <c r="F354" s="17" t="str" cm="1">
        <f t="array" aca="1" ref="F354" ca="1">INDEX(estados_cidades_bairros!$B$2:$E$2701,RANDBETWEEN(1,COUNTA(estados_cidades_bairros!$E$2:$E$2701)),1)</f>
        <v>Amazonas</v>
      </c>
      <c r="G354" s="17" t="str">
        <f ca="1">VLOOKUP(F354,estados_cidades_bairros!$B$2:$E$2701,2,0)</f>
        <v>AM</v>
      </c>
      <c r="H354" s="17" t="str" cm="1">
        <f t="array" aca="1" ref="H354" ca="1">INDEX(estados_cidades_bairros!$C$2:$E$2701,SUM(MATCH(G354,estados_cidades_bairros!$C:$C,0)+RANDBETWEEN(1,100)),2)</f>
        <v>Jesus</v>
      </c>
      <c r="I354" s="17" t="str" cm="1">
        <f t="array" aca="1" ref="I354" ca="1">INDEX(estados_cidades_bairros!$D$2:$E$2701,SUM(MATCH(H354,estados_cidades_bairros!$D$2:$D$2701,0)+RANDBETWEEN(1,5)),2)</f>
        <v>Lago Dias</v>
      </c>
      <c r="J354" s="28"/>
      <c r="K354" s="17">
        <v>31</v>
      </c>
      <c r="L354" s="17" t="s">
        <v>2012</v>
      </c>
      <c r="M354" s="17" t="str" cm="1">
        <f t="array" aca="1" ref="M354" ca="1">INDEX(estados_cidades_bairros!$B$2:$E$2701,RANDBETWEEN(1,COUNTA(estados_cidades_bairros!$E$2:$E$2701)),1)</f>
        <v>Rio Grande do Sul</v>
      </c>
      <c r="N354" s="17" t="str">
        <f ca="1">VLOOKUP(M354,estados_cidades_bairros!$B$2:$E$2701,2,0)</f>
        <v>RS</v>
      </c>
      <c r="O354" s="17" t="str" cm="1">
        <f t="array" aca="1" ref="O354" ca="1">INDEX(estados_cidades_bairros!$C$2:$E$2701,SUM(MATCH(N354,estados_cidades_bairros!$C:$C,0)+RANDBETWEEN(1,100)),2)</f>
        <v>Rocha</v>
      </c>
      <c r="P354" s="17" t="str" cm="1">
        <f t="array" aca="1" ref="P354" ca="1">INDEX(estados_cidades_bairros!$D$2:$E$2701,SUM(MATCH(O354,estados_cidades_bairros!$D$2:$D$2701,0)+RANDBETWEEN(1,5)),2)</f>
        <v>Residencial de Santos</v>
      </c>
      <c r="Q354" s="26" t="s">
        <v>78</v>
      </c>
      <c r="R354" s="17">
        <v>5</v>
      </c>
      <c r="S354" s="3">
        <v>353</v>
      </c>
      <c r="T354" s="3">
        <v>353</v>
      </c>
      <c r="U354" s="3">
        <v>31</v>
      </c>
      <c r="V354">
        <v>19</v>
      </c>
      <c r="W354" s="3" t="str">
        <f>VLOOKUP(V354,produtos!$A$2:$E$49,2,0)</f>
        <v>Fogão 5 Bocas Electrolux</v>
      </c>
      <c r="X354" s="12">
        <f>VLOOKUP(V354,produtos!$A$2:$E$49,4,0)</f>
        <v>870</v>
      </c>
      <c r="Y354">
        <v>1</v>
      </c>
      <c r="Z354" s="12">
        <f t="shared" si="5"/>
        <v>870</v>
      </c>
      <c r="AA354" s="4">
        <v>45699</v>
      </c>
      <c r="AB354" s="3" t="s">
        <v>88</v>
      </c>
      <c r="AC354" s="3">
        <v>353</v>
      </c>
      <c r="AD354">
        <v>5950</v>
      </c>
      <c r="AE354" s="3" t="str">
        <f>VLOOKUP(AD354,'Formas de pagamentos'!$A$2:$B$7,2,0)</f>
        <v>Cartão Débito</v>
      </c>
      <c r="AF354" s="3" t="s">
        <v>116</v>
      </c>
      <c r="AG354" s="3" t="s">
        <v>50</v>
      </c>
      <c r="AH354" s="3">
        <v>3530</v>
      </c>
      <c r="AI354" s="3">
        <v>3530</v>
      </c>
      <c r="AJ354" s="3" t="s">
        <v>211</v>
      </c>
      <c r="AK354" s="5" t="s">
        <v>132</v>
      </c>
    </row>
    <row r="355" spans="1:37" x14ac:dyDescent="0.25">
      <c r="A355" s="19">
        <v>354</v>
      </c>
      <c r="B355" s="20" t="s">
        <v>1601</v>
      </c>
      <c r="C355" s="20" t="s">
        <v>1091</v>
      </c>
      <c r="D355" s="20" t="s">
        <v>2015</v>
      </c>
      <c r="E355" s="21">
        <v>8454784686</v>
      </c>
      <c r="F355" s="17" t="str" cm="1">
        <f t="array" aca="1" ref="F355" ca="1">INDEX(estados_cidades_bairros!$B$2:$E$2701,RANDBETWEEN(1,COUNTA(estados_cidades_bairros!$E$2:$E$2701)),1)</f>
        <v>Roraima</v>
      </c>
      <c r="G355" s="17" t="str">
        <f ca="1">VLOOKUP(F355,estados_cidades_bairros!$B$2:$E$2701,2,0)</f>
        <v>RR</v>
      </c>
      <c r="H355" s="17" t="str" cm="1">
        <f t="array" aca="1" ref="H355" ca="1">INDEX(estados_cidades_bairros!$C$2:$E$2701,SUM(MATCH(G355,estados_cidades_bairros!$C:$C,0)+RANDBETWEEN(1,100)),2)</f>
        <v>Melo</v>
      </c>
      <c r="I355" s="17" t="str" cm="1">
        <f t="array" aca="1" ref="I355" ca="1">INDEX(estados_cidades_bairros!$D$2:$E$2701,SUM(MATCH(H355,estados_cidades_bairros!$D$2:$D$2701,0)+RANDBETWEEN(1,5)),2)</f>
        <v>Campo Oliveira</v>
      </c>
      <c r="J355" s="28"/>
      <c r="K355" s="20">
        <v>10</v>
      </c>
      <c r="L355" s="20" t="s">
        <v>2016</v>
      </c>
      <c r="M355" s="17" t="str" cm="1">
        <f t="array" aca="1" ref="M355" ca="1">INDEX(estados_cidades_bairros!$B$2:$E$2701,RANDBETWEEN(1,COUNTA(estados_cidades_bairros!$E$2:$E$2701)),1)</f>
        <v>Goiás</v>
      </c>
      <c r="N355" s="17" t="str">
        <f ca="1">VLOOKUP(M355,estados_cidades_bairros!$B$2:$E$2701,2,0)</f>
        <v>GO</v>
      </c>
      <c r="O355" s="17" t="str" cm="1">
        <f t="array" aca="1" ref="O355" ca="1">INDEX(estados_cidades_bairros!$C$2:$E$2701,SUM(MATCH(N355,estados_cidades_bairros!$C:$C,0)+RANDBETWEEN(1,100)),2)</f>
        <v>Farias das Flores</v>
      </c>
      <c r="P355" s="17" t="str" cm="1">
        <f t="array" aca="1" ref="P355" ca="1">INDEX(estados_cidades_bairros!$D$2:$E$2701,SUM(MATCH(O355,estados_cidades_bairros!$D$2:$D$2701,0)+RANDBETWEEN(1,5)),2)</f>
        <v>Alameda Bernardo Teixeira</v>
      </c>
      <c r="Q355" s="38" t="s">
        <v>78</v>
      </c>
      <c r="R355" s="20">
        <v>2</v>
      </c>
      <c r="S355" s="6">
        <v>354</v>
      </c>
      <c r="T355" s="6">
        <v>354</v>
      </c>
      <c r="U355" s="6">
        <v>10</v>
      </c>
      <c r="V355">
        <v>21</v>
      </c>
      <c r="W355" s="3" t="str">
        <f>VLOOKUP(V355,produtos!$A$2:$E$49,2,0)</f>
        <v>Micro-ondas Panasonic 32L</v>
      </c>
      <c r="X355" s="12">
        <f>VLOOKUP(V355,produtos!$A$2:$E$49,4,0)</f>
        <v>895</v>
      </c>
      <c r="Y355">
        <v>4</v>
      </c>
      <c r="Z355" s="12">
        <f t="shared" si="5"/>
        <v>3580</v>
      </c>
      <c r="AA355" s="7">
        <v>45698</v>
      </c>
      <c r="AB355" s="6" t="s">
        <v>48</v>
      </c>
      <c r="AC355" s="6">
        <v>354</v>
      </c>
      <c r="AD355">
        <v>5950</v>
      </c>
      <c r="AE355" s="3" t="str">
        <f>VLOOKUP(AD355,'Formas de pagamentos'!$A$2:$B$7,2,0)</f>
        <v>Cartão Débito</v>
      </c>
      <c r="AF355" s="6" t="s">
        <v>89</v>
      </c>
      <c r="AG355" s="6" t="s">
        <v>50</v>
      </c>
      <c r="AH355" s="6"/>
      <c r="AI355" s="6"/>
      <c r="AJ355" s="6"/>
      <c r="AK355" s="8"/>
    </row>
    <row r="356" spans="1:37" x14ac:dyDescent="0.25">
      <c r="A356" s="16">
        <v>355</v>
      </c>
      <c r="B356" s="17" t="s">
        <v>524</v>
      </c>
      <c r="C356" s="17" t="s">
        <v>95</v>
      </c>
      <c r="D356" s="17" t="s">
        <v>2018</v>
      </c>
      <c r="E356" s="18">
        <v>6131575390</v>
      </c>
      <c r="F356" s="17" t="str" cm="1">
        <f t="array" aca="1" ref="F356" ca="1">INDEX(estados_cidades_bairros!$B$2:$E$2701,RANDBETWEEN(1,COUNTA(estados_cidades_bairros!$E$2:$E$2701)),1)</f>
        <v>Rio de Janeiro</v>
      </c>
      <c r="G356" s="17" t="str">
        <f ca="1">VLOOKUP(F356,estados_cidades_bairros!$B$2:$E$2701,2,0)</f>
        <v>RJ</v>
      </c>
      <c r="H356" s="17" t="str" cm="1">
        <f t="array" aca="1" ref="H356" ca="1">INDEX(estados_cidades_bairros!$C$2:$E$2701,SUM(MATCH(G356,estados_cidades_bairros!$C:$C,0)+RANDBETWEEN(1,100)),2)</f>
        <v>Carvalho das Flores</v>
      </c>
      <c r="I356" s="17" t="str" cm="1">
        <f t="array" aca="1" ref="I356" ca="1">INDEX(estados_cidades_bairros!$D$2:$E$2701,SUM(MATCH(H356,estados_cidades_bairros!$D$2:$D$2701,0)+RANDBETWEEN(1,5)),2)</f>
        <v>Travessa Ana Laura Souza</v>
      </c>
      <c r="J356" s="28"/>
      <c r="K356" s="17">
        <v>47</v>
      </c>
      <c r="L356" s="17" t="s">
        <v>2019</v>
      </c>
      <c r="M356" s="17" t="str" cm="1">
        <f t="array" aca="1" ref="M356" ca="1">INDEX(estados_cidades_bairros!$B$2:$E$2701,RANDBETWEEN(1,COUNTA(estados_cidades_bairros!$E$2:$E$2701)),1)</f>
        <v>Amapá</v>
      </c>
      <c r="N356" s="17" t="str">
        <f ca="1">VLOOKUP(M356,estados_cidades_bairros!$B$2:$E$2701,2,0)</f>
        <v>AP</v>
      </c>
      <c r="O356" s="17" t="str" cm="1">
        <f t="array" aca="1" ref="O356" ca="1">INDEX(estados_cidades_bairros!$C$2:$E$2701,SUM(MATCH(N356,estados_cidades_bairros!$C:$C,0)+RANDBETWEEN(1,100)),2)</f>
        <v>da Mota</v>
      </c>
      <c r="P356" s="17" t="str" cm="1">
        <f t="array" aca="1" ref="P356" ca="1">INDEX(estados_cidades_bairros!$D$2:$E$2701,SUM(MATCH(O356,estados_cidades_bairros!$D$2:$D$2701,0)+RANDBETWEEN(1,5)),2)</f>
        <v>Via Araújo</v>
      </c>
      <c r="Q356" s="26" t="s">
        <v>47</v>
      </c>
      <c r="R356" s="17">
        <v>1</v>
      </c>
      <c r="S356" s="3">
        <v>355</v>
      </c>
      <c r="T356" s="3">
        <v>355</v>
      </c>
      <c r="U356" s="3">
        <v>47</v>
      </c>
      <c r="V356">
        <v>15</v>
      </c>
      <c r="W356" s="3" t="str">
        <f>VLOOKUP(V356,produtos!$A$2:$E$49,2,0)</f>
        <v>Kindle Paperwhite 11ª Geração</v>
      </c>
      <c r="X356" s="12">
        <f>VLOOKUP(V356,produtos!$A$2:$E$49,4,0)</f>
        <v>302</v>
      </c>
      <c r="Y356">
        <v>3</v>
      </c>
      <c r="Z356" s="12">
        <f t="shared" si="5"/>
        <v>906</v>
      </c>
      <c r="AA356" s="4">
        <v>45666</v>
      </c>
      <c r="AB356" s="3" t="s">
        <v>88</v>
      </c>
      <c r="AC356" s="3">
        <v>355</v>
      </c>
      <c r="AD356">
        <v>5950</v>
      </c>
      <c r="AE356" s="3" t="str">
        <f>VLOOKUP(AD356,'Formas de pagamentos'!$A$2:$B$7,2,0)</f>
        <v>Cartão Débito</v>
      </c>
      <c r="AF356" s="3" t="s">
        <v>116</v>
      </c>
      <c r="AG356" s="3" t="s">
        <v>50</v>
      </c>
      <c r="AH356" s="3">
        <v>3550</v>
      </c>
      <c r="AI356" s="3">
        <v>3550</v>
      </c>
      <c r="AJ356" s="3" t="s">
        <v>117</v>
      </c>
      <c r="AK356" s="5" t="s">
        <v>132</v>
      </c>
    </row>
    <row r="357" spans="1:37" x14ac:dyDescent="0.25">
      <c r="A357" s="19">
        <v>356</v>
      </c>
      <c r="B357" s="20" t="s">
        <v>442</v>
      </c>
      <c r="C357" s="20" t="s">
        <v>113</v>
      </c>
      <c r="D357" s="20" t="s">
        <v>2020</v>
      </c>
      <c r="E357" s="21">
        <v>1123672156</v>
      </c>
      <c r="F357" s="17" t="str" cm="1">
        <f t="array" aca="1" ref="F357" ca="1">INDEX(estados_cidades_bairros!$B$2:$E$2701,RANDBETWEEN(1,COUNTA(estados_cidades_bairros!$E$2:$E$2701)),1)</f>
        <v>Acre</v>
      </c>
      <c r="G357" s="17" t="str">
        <f ca="1">VLOOKUP(F357,estados_cidades_bairros!$B$2:$E$2701,2,0)</f>
        <v>AC</v>
      </c>
      <c r="H357" s="17" t="str" cm="1">
        <f t="array" aca="1" ref="H357" ca="1">INDEX(estados_cidades_bairros!$C$2:$E$2701,SUM(MATCH(G357,estados_cidades_bairros!$C:$C,0)+RANDBETWEEN(1,100)),2)</f>
        <v>Araújo de Lima</v>
      </c>
      <c r="I357" s="17" t="str" cm="1">
        <f t="array" aca="1" ref="I357" ca="1">INDEX(estados_cidades_bairros!$D$2:$E$2701,SUM(MATCH(H357,estados_cidades_bairros!$D$2:$D$2701,0)+RANDBETWEEN(1,5)),2)</f>
        <v>Largo Levi Cardoso</v>
      </c>
      <c r="J357" s="28"/>
      <c r="K357" s="20">
        <v>44</v>
      </c>
      <c r="L357" s="20" t="s">
        <v>2021</v>
      </c>
      <c r="M357" s="17" t="str" cm="1">
        <f t="array" aca="1" ref="M357" ca="1">INDEX(estados_cidades_bairros!$B$2:$E$2701,RANDBETWEEN(1,COUNTA(estados_cidades_bairros!$E$2:$E$2701)),1)</f>
        <v>Paraíba</v>
      </c>
      <c r="N357" s="17" t="str">
        <f ca="1">VLOOKUP(M357,estados_cidades_bairros!$B$2:$E$2701,2,0)</f>
        <v>PB</v>
      </c>
      <c r="O357" s="17" t="str" cm="1">
        <f t="array" aca="1" ref="O357" ca="1">INDEX(estados_cidades_bairros!$C$2:$E$2701,SUM(MATCH(N357,estados_cidades_bairros!$C:$C,0)+RANDBETWEEN(1,100)),2)</f>
        <v>Ferreira das Pedras</v>
      </c>
      <c r="P357" s="17" t="str" cm="1">
        <f t="array" aca="1" ref="P357" ca="1">INDEX(estados_cidades_bairros!$D$2:$E$2701,SUM(MATCH(O357,estados_cidades_bairros!$D$2:$D$2701,0)+RANDBETWEEN(1,5)),2)</f>
        <v>Distrito Elisa Mendes</v>
      </c>
      <c r="Q357" s="38" t="s">
        <v>78</v>
      </c>
      <c r="R357" s="20">
        <v>1</v>
      </c>
      <c r="S357" s="6">
        <v>356</v>
      </c>
      <c r="T357" s="6">
        <v>356</v>
      </c>
      <c r="U357" s="6">
        <v>44</v>
      </c>
      <c r="V357">
        <v>19</v>
      </c>
      <c r="W357" s="3" t="str">
        <f>VLOOKUP(V357,produtos!$A$2:$E$49,2,0)</f>
        <v>Fogão 5 Bocas Electrolux</v>
      </c>
      <c r="X357" s="12">
        <f>VLOOKUP(V357,produtos!$A$2:$E$49,4,0)</f>
        <v>870</v>
      </c>
      <c r="Y357">
        <v>1</v>
      </c>
      <c r="Z357" s="12">
        <f t="shared" si="5"/>
        <v>870</v>
      </c>
      <c r="AA357" s="7">
        <v>45693</v>
      </c>
      <c r="AB357" s="6" t="s">
        <v>64</v>
      </c>
      <c r="AC357" s="6">
        <v>356</v>
      </c>
      <c r="AD357">
        <v>7072</v>
      </c>
      <c r="AE357" s="3" t="str">
        <f>VLOOKUP(AD357,'Formas de pagamentos'!$A$2:$B$7,2,0)</f>
        <v>Dinheiro</v>
      </c>
      <c r="AF357" s="6" t="s">
        <v>116</v>
      </c>
      <c r="AG357" s="6" t="s">
        <v>50</v>
      </c>
      <c r="AH357" s="6">
        <v>3560</v>
      </c>
      <c r="AI357" s="6">
        <v>3560</v>
      </c>
      <c r="AJ357" s="6" t="s">
        <v>117</v>
      </c>
      <c r="AK357" s="8" t="s">
        <v>132</v>
      </c>
    </row>
    <row r="358" spans="1:37" x14ac:dyDescent="0.25">
      <c r="A358" s="16">
        <v>357</v>
      </c>
      <c r="B358" s="17" t="s">
        <v>336</v>
      </c>
      <c r="C358" s="17" t="s">
        <v>103</v>
      </c>
      <c r="D358" s="17" t="s">
        <v>2022</v>
      </c>
      <c r="E358" s="18">
        <v>4173675908</v>
      </c>
      <c r="F358" s="17" t="str" cm="1">
        <f t="array" aca="1" ref="F358" ca="1">INDEX(estados_cidades_bairros!$B$2:$E$2701,RANDBETWEEN(1,COUNTA(estados_cidades_bairros!$E$2:$E$2701)),1)</f>
        <v>Pará</v>
      </c>
      <c r="G358" s="17" t="str">
        <f ca="1">VLOOKUP(F358,estados_cidades_bairros!$B$2:$E$2701,2,0)</f>
        <v>PA</v>
      </c>
      <c r="H358" s="17" t="str" cm="1">
        <f t="array" aca="1" ref="H358" ca="1">INDEX(estados_cidades_bairros!$C$2:$E$2701,SUM(MATCH(G358,estados_cidades_bairros!$C:$C,0)+RANDBETWEEN(1,100)),2)</f>
        <v>Cardoso</v>
      </c>
      <c r="I358" s="17" t="str" cm="1">
        <f t="array" aca="1" ref="I358" ca="1">INDEX(estados_cidades_bairros!$D$2:$E$2701,SUM(MATCH(H358,estados_cidades_bairros!$D$2:$D$2701,0)+RANDBETWEEN(1,5)),2)</f>
        <v>Parque Rocha</v>
      </c>
      <c r="J358" s="28"/>
      <c r="K358" s="17">
        <v>6</v>
      </c>
      <c r="L358" s="17" t="s">
        <v>2023</v>
      </c>
      <c r="M358" s="17" t="str" cm="1">
        <f t="array" aca="1" ref="M358" ca="1">INDEX(estados_cidades_bairros!$B$2:$E$2701,RANDBETWEEN(1,COUNTA(estados_cidades_bairros!$E$2:$E$2701)),1)</f>
        <v>Tocantins</v>
      </c>
      <c r="N358" s="17" t="str">
        <f ca="1">VLOOKUP(M358,estados_cidades_bairros!$B$2:$E$2701,2,0)</f>
        <v>TO</v>
      </c>
      <c r="O358" s="17" t="str" cm="1">
        <f t="array" aca="1" ref="O358" ca="1">INDEX(estados_cidades_bairros!$C$2:$E$2701,SUM(MATCH(N358,estados_cidades_bairros!$C:$C,0)+RANDBETWEEN(1,100)),2)</f>
        <v>Souza</v>
      </c>
      <c r="P358" s="17" t="str" cm="1">
        <f t="array" aca="1" ref="P358" ca="1">INDEX(estados_cidades_bairros!$D$2:$E$2701,SUM(MATCH(O358,estados_cidades_bairros!$D$2:$D$2701,0)+RANDBETWEEN(1,5)),2)</f>
        <v>Recanto de da Mota</v>
      </c>
      <c r="Q358" s="26" t="s">
        <v>41</v>
      </c>
      <c r="R358" s="17">
        <v>2</v>
      </c>
      <c r="S358" s="3">
        <v>357</v>
      </c>
      <c r="T358" s="3">
        <v>357</v>
      </c>
      <c r="U358" s="3">
        <v>6</v>
      </c>
      <c r="V358">
        <v>16</v>
      </c>
      <c r="W358" s="3" t="str">
        <f>VLOOKUP(V358,produtos!$A$2:$E$49,2,0)</f>
        <v>Geladeira Brastemp Frost Free 375L</v>
      </c>
      <c r="X358" s="12">
        <f>VLOOKUP(V358,produtos!$A$2:$E$49,4,0)</f>
        <v>2523</v>
      </c>
      <c r="Y358">
        <v>3</v>
      </c>
      <c r="Z358" s="12">
        <f t="shared" si="5"/>
        <v>7569</v>
      </c>
      <c r="AA358" s="4">
        <v>45712</v>
      </c>
      <c r="AB358" s="3" t="s">
        <v>88</v>
      </c>
      <c r="AC358" s="3">
        <v>357</v>
      </c>
      <c r="AD358">
        <v>2951</v>
      </c>
      <c r="AE358" s="3" t="str">
        <f>VLOOKUP(AD358,'Formas de pagamentos'!$A$2:$B$7,2,0)</f>
        <v>Pix</v>
      </c>
      <c r="AF358" s="3" t="s">
        <v>89</v>
      </c>
      <c r="AG358" s="3" t="s">
        <v>50</v>
      </c>
      <c r="AH358" s="3"/>
      <c r="AI358" s="3"/>
      <c r="AJ358" s="3"/>
      <c r="AK358" s="5"/>
    </row>
    <row r="359" spans="1:37" x14ac:dyDescent="0.25">
      <c r="A359" s="19">
        <v>358</v>
      </c>
      <c r="B359" s="20" t="s">
        <v>944</v>
      </c>
      <c r="C359" s="20" t="s">
        <v>289</v>
      </c>
      <c r="D359" s="20" t="s">
        <v>2024</v>
      </c>
      <c r="E359" s="21" t="s">
        <v>2025</v>
      </c>
      <c r="F359" s="17" t="str" cm="1">
        <f t="array" aca="1" ref="F359" ca="1">INDEX(estados_cidades_bairros!$B$2:$E$2701,RANDBETWEEN(1,COUNTA(estados_cidades_bairros!$E$2:$E$2701)),1)</f>
        <v>Paraná</v>
      </c>
      <c r="G359" s="17" t="str">
        <f ca="1">VLOOKUP(F359,estados_cidades_bairros!$B$2:$E$2701,2,0)</f>
        <v>PR</v>
      </c>
      <c r="H359" s="17" t="str" cm="1">
        <f t="array" aca="1" ref="H359" ca="1">INDEX(estados_cidades_bairros!$C$2:$E$2701,SUM(MATCH(G359,estados_cidades_bairros!$C:$C,0)+RANDBETWEEN(1,100)),2)</f>
        <v>Cunha</v>
      </c>
      <c r="I359" s="17" t="str" cm="1">
        <f t="array" aca="1" ref="I359" ca="1">INDEX(estados_cidades_bairros!$D$2:$E$2701,SUM(MATCH(H359,estados_cidades_bairros!$D$2:$D$2701,0)+RANDBETWEEN(1,5)),2)</f>
        <v>Viaduto Jesus</v>
      </c>
      <c r="J359" s="28"/>
      <c r="K359" s="20">
        <v>3</v>
      </c>
      <c r="L359" s="20" t="s">
        <v>2027</v>
      </c>
      <c r="M359" s="17" t="str" cm="1">
        <f t="array" aca="1" ref="M359" ca="1">INDEX(estados_cidades_bairros!$B$2:$E$2701,RANDBETWEEN(1,COUNTA(estados_cidades_bairros!$E$2:$E$2701)),1)</f>
        <v>Rio Grande do Norte</v>
      </c>
      <c r="N359" s="17" t="str">
        <f ca="1">VLOOKUP(M359,estados_cidades_bairros!$B$2:$E$2701,2,0)</f>
        <v>RN</v>
      </c>
      <c r="O359" s="17" t="str" cm="1">
        <f t="array" aca="1" ref="O359" ca="1">INDEX(estados_cidades_bairros!$C$2:$E$2701,SUM(MATCH(N359,estados_cidades_bairros!$C:$C,0)+RANDBETWEEN(1,100)),2)</f>
        <v>Gonçalves</v>
      </c>
      <c r="P359" s="17" t="str" cm="1">
        <f t="array" aca="1" ref="P359" ca="1">INDEX(estados_cidades_bairros!$D$2:$E$2701,SUM(MATCH(O359,estados_cidades_bairros!$D$2:$D$2701,0)+RANDBETWEEN(1,5)),2)</f>
        <v>Viela de Lopes</v>
      </c>
      <c r="Q359" s="38" t="s">
        <v>78</v>
      </c>
      <c r="R359" s="20">
        <v>2</v>
      </c>
      <c r="S359" s="6">
        <v>358</v>
      </c>
      <c r="T359" s="6">
        <v>358</v>
      </c>
      <c r="U359" s="6">
        <v>3</v>
      </c>
      <c r="V359">
        <v>3</v>
      </c>
      <c r="W359" s="3" t="str">
        <f>VLOOKUP(V359,produtos!$A$2:$E$49,2,0)</f>
        <v>Fone de Ouvido Bluetooth JBL</v>
      </c>
      <c r="X359" s="12">
        <f>VLOOKUP(V359,produtos!$A$2:$E$49,4,0)</f>
        <v>3531</v>
      </c>
      <c r="Y359">
        <v>2</v>
      </c>
      <c r="Z359" s="12">
        <f t="shared" si="5"/>
        <v>7062</v>
      </c>
      <c r="AA359" s="7">
        <v>45722</v>
      </c>
      <c r="AB359" s="6" t="s">
        <v>64</v>
      </c>
      <c r="AC359" s="6">
        <v>358</v>
      </c>
      <c r="AD359">
        <v>2951</v>
      </c>
      <c r="AE359" s="3" t="str">
        <f>VLOOKUP(AD359,'Formas de pagamentos'!$A$2:$B$7,2,0)</f>
        <v>Pix</v>
      </c>
      <c r="AF359" s="6" t="s">
        <v>89</v>
      </c>
      <c r="AG359" s="6" t="s">
        <v>50</v>
      </c>
      <c r="AH359" s="6">
        <v>3580</v>
      </c>
      <c r="AI359" s="6">
        <v>3580</v>
      </c>
      <c r="AJ359" s="6" t="s">
        <v>117</v>
      </c>
      <c r="AK359" s="8" t="s">
        <v>118</v>
      </c>
    </row>
    <row r="360" spans="1:37" x14ac:dyDescent="0.25">
      <c r="A360" s="16">
        <v>359</v>
      </c>
      <c r="B360" s="17" t="s">
        <v>2028</v>
      </c>
      <c r="C360" s="17" t="s">
        <v>113</v>
      </c>
      <c r="D360" s="17" t="s">
        <v>2029</v>
      </c>
      <c r="E360" s="18" t="s">
        <v>2030</v>
      </c>
      <c r="F360" s="17" t="str" cm="1">
        <f t="array" aca="1" ref="F360" ca="1">INDEX(estados_cidades_bairros!$B$2:$E$2701,RANDBETWEEN(1,COUNTA(estados_cidades_bairros!$E$2:$E$2701)),1)</f>
        <v>Rio Grande do Norte</v>
      </c>
      <c r="G360" s="17" t="str">
        <f ca="1">VLOOKUP(F360,estados_cidades_bairros!$B$2:$E$2701,2,0)</f>
        <v>RN</v>
      </c>
      <c r="H360" s="17" t="str" cm="1">
        <f t="array" aca="1" ref="H360" ca="1">INDEX(estados_cidades_bairros!$C$2:$E$2701,SUM(MATCH(G360,estados_cidades_bairros!$C:$C,0)+RANDBETWEEN(1,100)),2)</f>
        <v>Azevedo</v>
      </c>
      <c r="I360" s="17" t="str" cm="1">
        <f t="array" aca="1" ref="I360" ca="1">INDEX(estados_cidades_bairros!$D$2:$E$2701,SUM(MATCH(H360,estados_cidades_bairros!$D$2:$D$2701,0)+RANDBETWEEN(1,5)),2)</f>
        <v>Pátio de Correia</v>
      </c>
      <c r="J360" s="28"/>
      <c r="K360" s="17">
        <v>19</v>
      </c>
      <c r="L360" s="17" t="s">
        <v>2032</v>
      </c>
      <c r="M360" s="17" t="str" cm="1">
        <f t="array" aca="1" ref="M360" ca="1">INDEX(estados_cidades_bairros!$B$2:$E$2701,RANDBETWEEN(1,COUNTA(estados_cidades_bairros!$E$2:$E$2701)),1)</f>
        <v>Maranhão</v>
      </c>
      <c r="N360" s="17" t="str">
        <f ca="1">VLOOKUP(M360,estados_cidades_bairros!$B$2:$E$2701,2,0)</f>
        <v>MA</v>
      </c>
      <c r="O360" s="17" t="str" cm="1">
        <f t="array" aca="1" ref="O360" ca="1">INDEX(estados_cidades_bairros!$C$2:$E$2701,SUM(MATCH(N360,estados_cidades_bairros!$C:$C,0)+RANDBETWEEN(1,100)),2)</f>
        <v>Nunes</v>
      </c>
      <c r="P360" s="17" t="str" cm="1">
        <f t="array" aca="1" ref="P360" ca="1">INDEX(estados_cidades_bairros!$D$2:$E$2701,SUM(MATCH(O360,estados_cidades_bairros!$D$2:$D$2701,0)+RANDBETWEEN(1,5)),2)</f>
        <v>Favela de da Rocha</v>
      </c>
      <c r="Q360" s="26" t="s">
        <v>78</v>
      </c>
      <c r="R360" s="17">
        <v>3</v>
      </c>
      <c r="S360" s="3">
        <v>359</v>
      </c>
      <c r="T360" s="3">
        <v>359</v>
      </c>
      <c r="U360" s="3">
        <v>19</v>
      </c>
      <c r="V360">
        <v>12</v>
      </c>
      <c r="W360" s="3" t="str">
        <f>VLOOKUP(V360,produtos!$A$2:$E$49,2,0)</f>
        <v>Câmera Canon EOS Rebel T7</v>
      </c>
      <c r="X360" s="12">
        <f>VLOOKUP(V360,produtos!$A$2:$E$49,4,0)</f>
        <v>4447</v>
      </c>
      <c r="Y360">
        <v>2</v>
      </c>
      <c r="Z360" s="12">
        <f t="shared" si="5"/>
        <v>8894</v>
      </c>
      <c r="AA360" s="4">
        <v>45727</v>
      </c>
      <c r="AB360" s="3" t="s">
        <v>64</v>
      </c>
      <c r="AC360" s="3">
        <v>359</v>
      </c>
      <c r="AD360">
        <v>5950</v>
      </c>
      <c r="AE360" s="3" t="str">
        <f>VLOOKUP(AD360,'Formas de pagamentos'!$A$2:$B$7,2,0)</f>
        <v>Cartão Débito</v>
      </c>
      <c r="AF360" s="3" t="s">
        <v>116</v>
      </c>
      <c r="AG360" s="3" t="s">
        <v>50</v>
      </c>
      <c r="AH360" s="3"/>
      <c r="AI360" s="3"/>
      <c r="AJ360" s="3"/>
      <c r="AK360" s="5"/>
    </row>
    <row r="361" spans="1:37" x14ac:dyDescent="0.25">
      <c r="A361" s="19">
        <v>360</v>
      </c>
      <c r="B361" s="20" t="s">
        <v>1087</v>
      </c>
      <c r="C361" s="20" t="s">
        <v>979</v>
      </c>
      <c r="D361" s="20" t="s">
        <v>2033</v>
      </c>
      <c r="E361" s="21">
        <v>3008063646</v>
      </c>
      <c r="F361" s="17" t="str" cm="1">
        <f t="array" aca="1" ref="F361" ca="1">INDEX(estados_cidades_bairros!$B$2:$E$2701,RANDBETWEEN(1,COUNTA(estados_cidades_bairros!$E$2:$E$2701)),1)</f>
        <v>Minas Gerais</v>
      </c>
      <c r="G361" s="17" t="str">
        <f ca="1">VLOOKUP(F361,estados_cidades_bairros!$B$2:$E$2701,2,0)</f>
        <v>MG</v>
      </c>
      <c r="H361" s="17" t="str" cm="1">
        <f t="array" aca="1" ref="H361" ca="1">INDEX(estados_cidades_bairros!$C$2:$E$2701,SUM(MATCH(G361,estados_cidades_bairros!$C:$C,0)+RANDBETWEEN(1,100)),2)</f>
        <v>Cavalcanti de Minas</v>
      </c>
      <c r="I361" s="17" t="str" cm="1">
        <f t="array" aca="1" ref="I361" ca="1">INDEX(estados_cidades_bairros!$D$2:$E$2701,SUM(MATCH(H361,estados_cidades_bairros!$D$2:$D$2701,0)+RANDBETWEEN(1,5)),2)</f>
        <v>Parque André Lopes</v>
      </c>
      <c r="J361" s="28"/>
      <c r="K361" s="20">
        <v>26</v>
      </c>
      <c r="L361" s="20" t="s">
        <v>2034</v>
      </c>
      <c r="M361" s="17" t="str" cm="1">
        <f t="array" aca="1" ref="M361" ca="1">INDEX(estados_cidades_bairros!$B$2:$E$2701,RANDBETWEEN(1,COUNTA(estados_cidades_bairros!$E$2:$E$2701)),1)</f>
        <v>Roraima</v>
      </c>
      <c r="N361" s="17" t="str">
        <f ca="1">VLOOKUP(M361,estados_cidades_bairros!$B$2:$E$2701,2,0)</f>
        <v>RR</v>
      </c>
      <c r="O361" s="17" t="str" cm="1">
        <f t="array" aca="1" ref="O361" ca="1">INDEX(estados_cidades_bairros!$C$2:$E$2701,SUM(MATCH(N361,estados_cidades_bairros!$C:$C,0)+RANDBETWEEN(1,100)),2)</f>
        <v>Souza da Praia</v>
      </c>
      <c r="P361" s="17" t="str" cm="1">
        <f t="array" aca="1" ref="P361" ca="1">INDEX(estados_cidades_bairros!$D$2:$E$2701,SUM(MATCH(O361,estados_cidades_bairros!$D$2:$D$2701,0)+RANDBETWEEN(1,5)),2)</f>
        <v>Aeroporto de Pinto</v>
      </c>
      <c r="Q361" s="38" t="s">
        <v>41</v>
      </c>
      <c r="R361" s="20">
        <v>5</v>
      </c>
      <c r="S361" s="6">
        <v>360</v>
      </c>
      <c r="T361" s="6">
        <v>360</v>
      </c>
      <c r="U361" s="6">
        <v>26</v>
      </c>
      <c r="V361">
        <v>40</v>
      </c>
      <c r="W361" s="3" t="str">
        <f>VLOOKUP(V361,produtos!$A$2:$E$49,2,0)</f>
        <v>Mouse Gamer Logitech G502</v>
      </c>
      <c r="X361" s="12">
        <f>VLOOKUP(V361,produtos!$A$2:$E$49,4,0)</f>
        <v>3359</v>
      </c>
      <c r="Y361">
        <v>1</v>
      </c>
      <c r="Z361" s="12">
        <f t="shared" si="5"/>
        <v>3359</v>
      </c>
      <c r="AA361" s="7">
        <v>45697</v>
      </c>
      <c r="AB361" s="6" t="s">
        <v>115</v>
      </c>
      <c r="AC361" s="6">
        <v>360</v>
      </c>
      <c r="AD361">
        <v>6056</v>
      </c>
      <c r="AE361" s="3" t="str">
        <f>VLOOKUP(AD361,'Formas de pagamentos'!$A$2:$B$7,2,0)</f>
        <v>Cheque</v>
      </c>
      <c r="AF361" s="6" t="s">
        <v>116</v>
      </c>
      <c r="AG361" s="6" t="s">
        <v>50</v>
      </c>
      <c r="AH361" s="6">
        <v>3600</v>
      </c>
      <c r="AI361" s="6">
        <v>3600</v>
      </c>
      <c r="AJ361" s="6" t="s">
        <v>211</v>
      </c>
      <c r="AK361" s="8" t="s">
        <v>212</v>
      </c>
    </row>
    <row r="362" spans="1:37" x14ac:dyDescent="0.25">
      <c r="A362" s="16">
        <v>361</v>
      </c>
      <c r="B362" s="17" t="s">
        <v>2037</v>
      </c>
      <c r="C362" s="17" t="s">
        <v>232</v>
      </c>
      <c r="D362" s="17" t="s">
        <v>2038</v>
      </c>
      <c r="E362" s="18">
        <v>5109251716</v>
      </c>
      <c r="F362" s="17" t="str" cm="1">
        <f t="array" aca="1" ref="F362" ca="1">INDEX(estados_cidades_bairros!$B$2:$E$2701,RANDBETWEEN(1,COUNTA(estados_cidades_bairros!$E$2:$E$2701)),1)</f>
        <v>Rio Grande do Sul</v>
      </c>
      <c r="G362" s="17" t="str">
        <f ca="1">VLOOKUP(F362,estados_cidades_bairros!$B$2:$E$2701,2,0)</f>
        <v>RS</v>
      </c>
      <c r="H362" s="17" t="str" cm="1">
        <f t="array" aca="1" ref="H362" ca="1">INDEX(estados_cidades_bairros!$C$2:$E$2701,SUM(MATCH(G362,estados_cidades_bairros!$C:$C,0)+RANDBETWEEN(1,100)),2)</f>
        <v>da Luz de Duarte</v>
      </c>
      <c r="I362" s="17" t="str" cm="1">
        <f t="array" aca="1" ref="I362" ca="1">INDEX(estados_cidades_bairros!$D$2:$E$2701,SUM(MATCH(H362,estados_cidades_bairros!$D$2:$D$2701,0)+RANDBETWEEN(1,5)),2)</f>
        <v>Lago Teixeira</v>
      </c>
      <c r="J362" s="28"/>
      <c r="K362" s="17">
        <v>37</v>
      </c>
      <c r="L362" s="17" t="s">
        <v>2039</v>
      </c>
      <c r="M362" s="17" t="str" cm="1">
        <f t="array" aca="1" ref="M362" ca="1">INDEX(estados_cidades_bairros!$B$2:$E$2701,RANDBETWEEN(1,COUNTA(estados_cidades_bairros!$E$2:$E$2701)),1)</f>
        <v>Rondônia</v>
      </c>
      <c r="N362" s="17" t="str">
        <f ca="1">VLOOKUP(M362,estados_cidades_bairros!$B$2:$E$2701,2,0)</f>
        <v>RO</v>
      </c>
      <c r="O362" s="17" t="str" cm="1">
        <f t="array" aca="1" ref="O362" ca="1">INDEX(estados_cidades_bairros!$C$2:$E$2701,SUM(MATCH(N362,estados_cidades_bairros!$C:$C,0)+RANDBETWEEN(1,100)),2)</f>
        <v>Araújo do Oeste</v>
      </c>
      <c r="P362" s="17" t="str" cm="1">
        <f t="array" aca="1" ref="P362" ca="1">INDEX(estados_cidades_bairros!$D$2:$E$2701,SUM(MATCH(O362,estados_cidades_bairros!$D$2:$D$2701,0)+RANDBETWEEN(1,5)),2)</f>
        <v>Trevo Otávio Moraes</v>
      </c>
      <c r="Q362" s="26" t="s">
        <v>47</v>
      </c>
      <c r="R362" s="17">
        <v>3</v>
      </c>
      <c r="S362" s="3">
        <v>361</v>
      </c>
      <c r="T362" s="3">
        <v>361</v>
      </c>
      <c r="U362" s="3">
        <v>37</v>
      </c>
      <c r="V362">
        <v>10</v>
      </c>
      <c r="W362" s="3" t="str">
        <f>VLOOKUP(V362,produtos!$A$2:$E$49,2,0)</f>
        <v>TV Samsung 50'' 4K QLED</v>
      </c>
      <c r="X362" s="12">
        <f>VLOOKUP(V362,produtos!$A$2:$E$49,4,0)</f>
        <v>497</v>
      </c>
      <c r="Y362">
        <v>2</v>
      </c>
      <c r="Z362" s="12">
        <f t="shared" si="5"/>
        <v>994</v>
      </c>
      <c r="AA362" s="4">
        <v>45726</v>
      </c>
      <c r="AB362" s="3" t="s">
        <v>88</v>
      </c>
      <c r="AC362" s="3">
        <v>361</v>
      </c>
      <c r="AD362">
        <v>1969</v>
      </c>
      <c r="AE362" s="3" t="str">
        <f>VLOOKUP(AD362,'Formas de pagamentos'!$A$2:$B$7,2,0)</f>
        <v>Cartão Crédito</v>
      </c>
      <c r="AF362" s="3" t="s">
        <v>116</v>
      </c>
      <c r="AG362" s="3" t="s">
        <v>50</v>
      </c>
      <c r="AH362" s="3"/>
      <c r="AI362" s="3"/>
      <c r="AJ362" s="3"/>
      <c r="AK362" s="5"/>
    </row>
    <row r="363" spans="1:37" x14ac:dyDescent="0.25">
      <c r="A363" s="19">
        <v>362</v>
      </c>
      <c r="B363" s="20" t="s">
        <v>944</v>
      </c>
      <c r="C363" s="20" t="s">
        <v>168</v>
      </c>
      <c r="D363" s="20" t="s">
        <v>2041</v>
      </c>
      <c r="E363" s="21">
        <v>6182442010</v>
      </c>
      <c r="F363" s="17" t="str" cm="1">
        <f t="array" aca="1" ref="F363" ca="1">INDEX(estados_cidades_bairros!$B$2:$E$2701,RANDBETWEEN(1,COUNTA(estados_cidades_bairros!$E$2:$E$2701)),1)</f>
        <v>Tocantins</v>
      </c>
      <c r="G363" s="17" t="str">
        <f ca="1">VLOOKUP(F363,estados_cidades_bairros!$B$2:$E$2701,2,0)</f>
        <v>TO</v>
      </c>
      <c r="H363" s="17" t="str" cm="1">
        <f t="array" aca="1" ref="H363" ca="1">INDEX(estados_cidades_bairros!$C$2:$E$2701,SUM(MATCH(G363,estados_cidades_bairros!$C:$C,0)+RANDBETWEEN(1,100)),2)</f>
        <v>da Conceição Paulista</v>
      </c>
      <c r="I363" s="17" t="str" cm="1">
        <f t="array" aca="1" ref="I363" ca="1">INDEX(estados_cidades_bairros!$D$2:$E$2701,SUM(MATCH(H363,estados_cidades_bairros!$D$2:$D$2701,0)+RANDBETWEEN(1,5)),2)</f>
        <v>Loteamento de das Neves</v>
      </c>
      <c r="J363" s="28"/>
      <c r="K363" s="20">
        <v>47</v>
      </c>
      <c r="L363" s="20" t="s">
        <v>2042</v>
      </c>
      <c r="M363" s="17" t="str" cm="1">
        <f t="array" aca="1" ref="M363" ca="1">INDEX(estados_cidades_bairros!$B$2:$E$2701,RANDBETWEEN(1,COUNTA(estados_cidades_bairros!$E$2:$E$2701)),1)</f>
        <v>Piauí</v>
      </c>
      <c r="N363" s="17" t="str">
        <f ca="1">VLOOKUP(M363,estados_cidades_bairros!$B$2:$E$2701,2,0)</f>
        <v>PI</v>
      </c>
      <c r="O363" s="17" t="str" cm="1">
        <f t="array" aca="1" ref="O363" ca="1">INDEX(estados_cidades_bairros!$C$2:$E$2701,SUM(MATCH(N363,estados_cidades_bairros!$C:$C,0)+RANDBETWEEN(1,100)),2)</f>
        <v>Nascimento</v>
      </c>
      <c r="P363" s="17" t="str" cm="1">
        <f t="array" aca="1" ref="P363" ca="1">INDEX(estados_cidades_bairros!$D$2:$E$2701,SUM(MATCH(O363,estados_cidades_bairros!$D$2:$D$2701,0)+RANDBETWEEN(1,5)),2)</f>
        <v>Sítio Lima</v>
      </c>
      <c r="Q363" s="38" t="s">
        <v>41</v>
      </c>
      <c r="R363" s="20">
        <v>5</v>
      </c>
      <c r="S363" s="6">
        <v>362</v>
      </c>
      <c r="T363" s="6">
        <v>362</v>
      </c>
      <c r="U363" s="6">
        <v>47</v>
      </c>
      <c r="V363">
        <v>20</v>
      </c>
      <c r="W363" s="3" t="str">
        <f>VLOOKUP(V363,produtos!$A$2:$E$49,2,0)</f>
        <v>Micro-ondas Philco 30L</v>
      </c>
      <c r="X363" s="12">
        <f>VLOOKUP(V363,produtos!$A$2:$E$49,4,0)</f>
        <v>2747</v>
      </c>
      <c r="Y363">
        <v>1</v>
      </c>
      <c r="Z363" s="12">
        <f t="shared" si="5"/>
        <v>2747</v>
      </c>
      <c r="AA363" s="7">
        <v>45675</v>
      </c>
      <c r="AB363" s="6" t="s">
        <v>48</v>
      </c>
      <c r="AC363" s="6">
        <v>362</v>
      </c>
      <c r="AD363">
        <v>5950</v>
      </c>
      <c r="AE363" s="3" t="str">
        <f>VLOOKUP(AD363,'Formas de pagamentos'!$A$2:$B$7,2,0)</f>
        <v>Cartão Débito</v>
      </c>
      <c r="AF363" s="6" t="s">
        <v>89</v>
      </c>
      <c r="AG363" s="6" t="s">
        <v>50</v>
      </c>
      <c r="AH363" s="6"/>
      <c r="AI363" s="6"/>
      <c r="AJ363" s="6"/>
      <c r="AK363" s="8"/>
    </row>
    <row r="364" spans="1:37" x14ac:dyDescent="0.25">
      <c r="A364" s="16">
        <v>363</v>
      </c>
      <c r="B364" s="17" t="s">
        <v>2044</v>
      </c>
      <c r="C364" s="17" t="s">
        <v>91</v>
      </c>
      <c r="D364" s="17" t="s">
        <v>2045</v>
      </c>
      <c r="E364" s="18" t="s">
        <v>2046</v>
      </c>
      <c r="F364" s="17" t="str" cm="1">
        <f t="array" aca="1" ref="F364" ca="1">INDEX(estados_cidades_bairros!$B$2:$E$2701,RANDBETWEEN(1,COUNTA(estados_cidades_bairros!$E$2:$E$2701)),1)</f>
        <v>Distrito Federal</v>
      </c>
      <c r="G364" s="17" t="str">
        <f ca="1">VLOOKUP(F364,estados_cidades_bairros!$B$2:$E$2701,2,0)</f>
        <v>DF</v>
      </c>
      <c r="H364" s="17" t="str" cm="1">
        <f t="array" aca="1" ref="H364" ca="1">INDEX(estados_cidades_bairros!$C$2:$E$2701,SUM(MATCH(G364,estados_cidades_bairros!$C:$C,0)+RANDBETWEEN(1,100)),2)</f>
        <v>Ribeiro de da Mota</v>
      </c>
      <c r="I364" s="17" t="str" cm="1">
        <f t="array" aca="1" ref="I364" ca="1">INDEX(estados_cidades_bairros!$D$2:$E$2701,SUM(MATCH(H364,estados_cidades_bairros!$D$2:$D$2701,0)+RANDBETWEEN(1,5)),2)</f>
        <v>Conjunto Natália da Cunha</v>
      </c>
      <c r="J364" s="28"/>
      <c r="K364" s="17">
        <v>7</v>
      </c>
      <c r="L364" s="17" t="s">
        <v>2047</v>
      </c>
      <c r="M364" s="17" t="str" cm="1">
        <f t="array" aca="1" ref="M364" ca="1">INDEX(estados_cidades_bairros!$B$2:$E$2701,RANDBETWEEN(1,COUNTA(estados_cidades_bairros!$E$2:$E$2701)),1)</f>
        <v>Ceará</v>
      </c>
      <c r="N364" s="17" t="str">
        <f ca="1">VLOOKUP(M364,estados_cidades_bairros!$B$2:$E$2701,2,0)</f>
        <v>CE</v>
      </c>
      <c r="O364" s="17" t="str" cm="1">
        <f t="array" aca="1" ref="O364" ca="1">INDEX(estados_cidades_bairros!$C$2:$E$2701,SUM(MATCH(N364,estados_cidades_bairros!$C:$C,0)+RANDBETWEEN(1,100)),2)</f>
        <v>da Costa</v>
      </c>
      <c r="P364" s="17" t="str" cm="1">
        <f t="array" aca="1" ref="P364" ca="1">INDEX(estados_cidades_bairros!$D$2:$E$2701,SUM(MATCH(O364,estados_cidades_bairros!$D$2:$D$2701,0)+RANDBETWEEN(1,5)),2)</f>
        <v>Esplanada Vieira</v>
      </c>
      <c r="Q364" s="26" t="s">
        <v>78</v>
      </c>
      <c r="R364" s="17">
        <v>1</v>
      </c>
      <c r="S364" s="3">
        <v>363</v>
      </c>
      <c r="T364" s="3">
        <v>363</v>
      </c>
      <c r="U364" s="3">
        <v>7</v>
      </c>
      <c r="V364">
        <v>33</v>
      </c>
      <c r="W364" s="3" t="str">
        <f>VLOOKUP(V364,produtos!$A$2:$E$49,2,0)</f>
        <v>Escrivaninha Office</v>
      </c>
      <c r="X364" s="12">
        <f>VLOOKUP(V364,produtos!$A$2:$E$49,4,0)</f>
        <v>2201</v>
      </c>
      <c r="Y364">
        <v>5</v>
      </c>
      <c r="Z364" s="12">
        <f t="shared" si="5"/>
        <v>11005</v>
      </c>
      <c r="AA364" s="4">
        <v>45696</v>
      </c>
      <c r="AB364" s="3" t="s">
        <v>64</v>
      </c>
      <c r="AC364" s="3">
        <v>363</v>
      </c>
      <c r="AD364">
        <v>6056</v>
      </c>
      <c r="AE364" s="3" t="str">
        <f>VLOOKUP(AD364,'Formas de pagamentos'!$A$2:$B$7,2,0)</f>
        <v>Cheque</v>
      </c>
      <c r="AF364" s="3" t="s">
        <v>48</v>
      </c>
      <c r="AG364" s="3" t="s">
        <v>50</v>
      </c>
      <c r="AH364" s="3">
        <v>3630</v>
      </c>
      <c r="AI364" s="3">
        <v>3630</v>
      </c>
      <c r="AJ364" s="3" t="s">
        <v>262</v>
      </c>
      <c r="AK364" s="5" t="s">
        <v>132</v>
      </c>
    </row>
    <row r="365" spans="1:37" x14ac:dyDescent="0.25">
      <c r="A365" s="19">
        <v>364</v>
      </c>
      <c r="B365" s="20" t="s">
        <v>2049</v>
      </c>
      <c r="C365" s="20" t="s">
        <v>254</v>
      </c>
      <c r="D365" s="20" t="s">
        <v>2050</v>
      </c>
      <c r="E365" s="21" t="s">
        <v>2051</v>
      </c>
      <c r="F365" s="17" t="str" cm="1">
        <f t="array" aca="1" ref="F365" ca="1">INDEX(estados_cidades_bairros!$B$2:$E$2701,RANDBETWEEN(1,COUNTA(estados_cidades_bairros!$E$2:$E$2701)),1)</f>
        <v>Rio Grande do Sul</v>
      </c>
      <c r="G365" s="17" t="str">
        <f ca="1">VLOOKUP(F365,estados_cidades_bairros!$B$2:$E$2701,2,0)</f>
        <v>RS</v>
      </c>
      <c r="H365" s="17" t="str" cm="1">
        <f t="array" aca="1" ref="H365" ca="1">INDEX(estados_cidades_bairros!$C$2:$E$2701,SUM(MATCH(G365,estados_cidades_bairros!$C:$C,0)+RANDBETWEEN(1,100)),2)</f>
        <v>Costela</v>
      </c>
      <c r="I365" s="17" t="str" cm="1">
        <f t="array" aca="1" ref="I365" ca="1">INDEX(estados_cidades_bairros!$D$2:$E$2701,SUM(MATCH(H365,estados_cidades_bairros!$D$2:$D$2701,0)+RANDBETWEEN(1,5)),2)</f>
        <v>Núcleo Emanuella Lima</v>
      </c>
      <c r="J365" s="28"/>
      <c r="K365" s="20">
        <v>35</v>
      </c>
      <c r="L365" s="20" t="s">
        <v>2053</v>
      </c>
      <c r="M365" s="17" t="str" cm="1">
        <f t="array" aca="1" ref="M365" ca="1">INDEX(estados_cidades_bairros!$B$2:$E$2701,RANDBETWEEN(1,COUNTA(estados_cidades_bairros!$E$2:$E$2701)),1)</f>
        <v>Amapá</v>
      </c>
      <c r="N365" s="17" t="str">
        <f ca="1">VLOOKUP(M365,estados_cidades_bairros!$B$2:$E$2701,2,0)</f>
        <v>AP</v>
      </c>
      <c r="O365" s="17" t="str" cm="1">
        <f t="array" aca="1" ref="O365" ca="1">INDEX(estados_cidades_bairros!$C$2:$E$2701,SUM(MATCH(N365,estados_cidades_bairros!$C:$C,0)+RANDBETWEEN(1,100)),2)</f>
        <v>Lima Paulista</v>
      </c>
      <c r="P365" s="17" t="str" cm="1">
        <f t="array" aca="1" ref="P365" ca="1">INDEX(estados_cidades_bairros!$D$2:$E$2701,SUM(MATCH(O365,estados_cidades_bairros!$D$2:$D$2701,0)+RANDBETWEEN(1,5)),2)</f>
        <v>Conjunto de Fogaça</v>
      </c>
      <c r="Q365" s="38" t="s">
        <v>47</v>
      </c>
      <c r="R365" s="20">
        <v>4</v>
      </c>
      <c r="S365" s="6">
        <v>364</v>
      </c>
      <c r="T365" s="6">
        <v>364</v>
      </c>
      <c r="U365" s="6">
        <v>35</v>
      </c>
      <c r="V365">
        <v>7</v>
      </c>
      <c r="W365" s="3" t="str">
        <f>VLOOKUP(V365,produtos!$A$2:$E$49,2,0)</f>
        <v>Tablet Samsung Galaxy Tab S8</v>
      </c>
      <c r="X365" s="12">
        <f>VLOOKUP(V365,produtos!$A$2:$E$49,4,0)</f>
        <v>2648</v>
      </c>
      <c r="Y365">
        <v>5</v>
      </c>
      <c r="Z365" s="12">
        <f t="shared" si="5"/>
        <v>13240</v>
      </c>
      <c r="AA365" s="7">
        <v>45660</v>
      </c>
      <c r="AB365" s="6" t="s">
        <v>88</v>
      </c>
      <c r="AC365" s="6">
        <v>364</v>
      </c>
      <c r="AD365">
        <v>2951</v>
      </c>
      <c r="AE365" s="3" t="str">
        <f>VLOOKUP(AD365,'Formas de pagamentos'!$A$2:$B$7,2,0)</f>
        <v>Pix</v>
      </c>
      <c r="AF365" s="6" t="s">
        <v>48</v>
      </c>
      <c r="AG365" s="6" t="s">
        <v>247</v>
      </c>
      <c r="AH365" s="6">
        <v>3640</v>
      </c>
      <c r="AI365" s="6">
        <v>3640</v>
      </c>
      <c r="AJ365" s="6" t="s">
        <v>262</v>
      </c>
      <c r="AK365" s="8" t="s">
        <v>132</v>
      </c>
    </row>
    <row r="366" spans="1:37" x14ac:dyDescent="0.25">
      <c r="A366" s="16">
        <v>365</v>
      </c>
      <c r="B366" s="17" t="s">
        <v>239</v>
      </c>
      <c r="C366" s="17" t="s">
        <v>598</v>
      </c>
      <c r="D366" s="17" t="s">
        <v>2054</v>
      </c>
      <c r="E366" s="18" t="s">
        <v>2055</v>
      </c>
      <c r="F366" s="17" t="str" cm="1">
        <f t="array" aca="1" ref="F366" ca="1">INDEX(estados_cidades_bairros!$B$2:$E$2701,RANDBETWEEN(1,COUNTA(estados_cidades_bairros!$E$2:$E$2701)),1)</f>
        <v>Pará</v>
      </c>
      <c r="G366" s="17" t="str">
        <f ca="1">VLOOKUP(F366,estados_cidades_bairros!$B$2:$E$2701,2,0)</f>
        <v>PA</v>
      </c>
      <c r="H366" s="17" t="str" cm="1">
        <f t="array" aca="1" ref="H366" ca="1">INDEX(estados_cidades_bairros!$C$2:$E$2701,SUM(MATCH(G366,estados_cidades_bairros!$C:$C,0)+RANDBETWEEN(1,100)),2)</f>
        <v>Farias de Ramos</v>
      </c>
      <c r="I366" s="17" t="str" cm="1">
        <f t="array" aca="1" ref="I366" ca="1">INDEX(estados_cidades_bairros!$D$2:$E$2701,SUM(MATCH(H366,estados_cidades_bairros!$D$2:$D$2701,0)+RANDBETWEEN(1,5)),2)</f>
        <v>Lago de Moreira</v>
      </c>
      <c r="J366" s="28"/>
      <c r="K366" s="17">
        <v>27</v>
      </c>
      <c r="L366" s="17" t="s">
        <v>2056</v>
      </c>
      <c r="M366" s="17" t="str" cm="1">
        <f t="array" aca="1" ref="M366" ca="1">INDEX(estados_cidades_bairros!$B$2:$E$2701,RANDBETWEEN(1,COUNTA(estados_cidades_bairros!$E$2:$E$2701)),1)</f>
        <v>Pará</v>
      </c>
      <c r="N366" s="17" t="str">
        <f ca="1">VLOOKUP(M366,estados_cidades_bairros!$B$2:$E$2701,2,0)</f>
        <v>PA</v>
      </c>
      <c r="O366" s="17" t="str" cm="1">
        <f t="array" aca="1" ref="O366" ca="1">INDEX(estados_cidades_bairros!$C$2:$E$2701,SUM(MATCH(N366,estados_cidades_bairros!$C:$C,0)+RANDBETWEEN(1,100)),2)</f>
        <v>Rocha</v>
      </c>
      <c r="P366" s="17" t="str" cm="1">
        <f t="array" aca="1" ref="P366" ca="1">INDEX(estados_cidades_bairros!$D$2:$E$2701,SUM(MATCH(O366,estados_cidades_bairros!$D$2:$D$2701,0)+RANDBETWEEN(1,5)),2)</f>
        <v>Residencial de Santos</v>
      </c>
      <c r="Q366" s="26" t="s">
        <v>78</v>
      </c>
      <c r="R366" s="17">
        <v>2</v>
      </c>
      <c r="S366" s="3">
        <v>365</v>
      </c>
      <c r="T366" s="3">
        <v>365</v>
      </c>
      <c r="U366" s="3">
        <v>27</v>
      </c>
      <c r="V366">
        <v>9</v>
      </c>
      <c r="W366" s="3" t="str">
        <f>VLOOKUP(V366,produtos!$A$2:$E$49,2,0)</f>
        <v>TV LG 55'' 4K OLED</v>
      </c>
      <c r="X366" s="12">
        <f>VLOOKUP(V366,produtos!$A$2:$E$49,4,0)</f>
        <v>4023</v>
      </c>
      <c r="Y366">
        <v>2</v>
      </c>
      <c r="Z366" s="12">
        <f t="shared" si="5"/>
        <v>8046</v>
      </c>
      <c r="AA366" s="4">
        <v>45690</v>
      </c>
      <c r="AB366" s="3" t="s">
        <v>115</v>
      </c>
      <c r="AC366" s="3">
        <v>365</v>
      </c>
      <c r="AD366">
        <v>2471</v>
      </c>
      <c r="AE366" s="3" t="str">
        <f>VLOOKUP(AD366,'Formas de pagamentos'!$A$2:$B$7,2,0)</f>
        <v>Boleto</v>
      </c>
      <c r="AF366" s="3" t="s">
        <v>116</v>
      </c>
      <c r="AG366" s="3" t="s">
        <v>50</v>
      </c>
      <c r="AH366" s="3">
        <v>3650</v>
      </c>
      <c r="AI366" s="3">
        <v>3650</v>
      </c>
      <c r="AJ366" s="3" t="s">
        <v>117</v>
      </c>
      <c r="AK366" s="5" t="s">
        <v>212</v>
      </c>
    </row>
    <row r="367" spans="1:37" x14ac:dyDescent="0.25">
      <c r="A367" s="19">
        <v>366</v>
      </c>
      <c r="B367" s="20" t="s">
        <v>2057</v>
      </c>
      <c r="C367" s="20" t="s">
        <v>203</v>
      </c>
      <c r="D367" s="20" t="s">
        <v>2058</v>
      </c>
      <c r="E367" s="21">
        <v>5189649305</v>
      </c>
      <c r="F367" s="17" t="str" cm="1">
        <f t="array" aca="1" ref="F367" ca="1">INDEX(estados_cidades_bairros!$B$2:$E$2701,RANDBETWEEN(1,COUNTA(estados_cidades_bairros!$E$2:$E$2701)),1)</f>
        <v>Pará</v>
      </c>
      <c r="G367" s="17" t="str">
        <f ca="1">VLOOKUP(F367,estados_cidades_bairros!$B$2:$E$2701,2,0)</f>
        <v>PA</v>
      </c>
      <c r="H367" s="17" t="str" cm="1">
        <f t="array" aca="1" ref="H367" ca="1">INDEX(estados_cidades_bairros!$C$2:$E$2701,SUM(MATCH(G367,estados_cidades_bairros!$C:$C,0)+RANDBETWEEN(1,100)),2)</f>
        <v>Moura</v>
      </c>
      <c r="I367" s="17" t="str" cm="1">
        <f t="array" aca="1" ref="I367" ca="1">INDEX(estados_cidades_bairros!$D$2:$E$2701,SUM(MATCH(H367,estados_cidades_bairros!$D$2:$D$2701,0)+RANDBETWEEN(1,5)),2)</f>
        <v>Estação Mendes</v>
      </c>
      <c r="J367" s="28"/>
      <c r="K367" s="20">
        <v>8</v>
      </c>
      <c r="L367" s="20" t="s">
        <v>2059</v>
      </c>
      <c r="M367" s="17" t="str" cm="1">
        <f t="array" aca="1" ref="M367" ca="1">INDEX(estados_cidades_bairros!$B$2:$E$2701,RANDBETWEEN(1,COUNTA(estados_cidades_bairros!$E$2:$E$2701)),1)</f>
        <v>Sergipe</v>
      </c>
      <c r="N367" s="17" t="str">
        <f ca="1">VLOOKUP(M367,estados_cidades_bairros!$B$2:$E$2701,2,0)</f>
        <v>SE</v>
      </c>
      <c r="O367" s="17" t="str" cm="1">
        <f t="array" aca="1" ref="O367" ca="1">INDEX(estados_cidades_bairros!$C$2:$E$2701,SUM(MATCH(N367,estados_cidades_bairros!$C:$C,0)+RANDBETWEEN(1,100)),2)</f>
        <v>Moreira da Serra</v>
      </c>
      <c r="P367" s="17" t="str" cm="1">
        <f t="array" aca="1" ref="P367" ca="1">INDEX(estados_cidades_bairros!$D$2:$E$2701,SUM(MATCH(O367,estados_cidades_bairros!$D$2:$D$2701,0)+RANDBETWEEN(1,5)),2)</f>
        <v>Esplanada Ramos</v>
      </c>
      <c r="Q367" s="38" t="s">
        <v>78</v>
      </c>
      <c r="R367" s="20">
        <v>2</v>
      </c>
      <c r="S367" s="6">
        <v>366</v>
      </c>
      <c r="T367" s="6">
        <v>366</v>
      </c>
      <c r="U367" s="6">
        <v>8</v>
      </c>
      <c r="V367">
        <v>6</v>
      </c>
      <c r="W367" s="3" t="str">
        <f>VLOOKUP(V367,produtos!$A$2:$E$49,2,0)</f>
        <v>Smartwatch Samsung Galaxy Watch 5</v>
      </c>
      <c r="X367" s="12">
        <f>VLOOKUP(V367,produtos!$A$2:$E$49,4,0)</f>
        <v>1612</v>
      </c>
      <c r="Y367">
        <v>3</v>
      </c>
      <c r="Z367" s="12">
        <f t="shared" si="5"/>
        <v>4836</v>
      </c>
      <c r="AA367" s="7">
        <v>45717</v>
      </c>
      <c r="AB367" s="6" t="s">
        <v>64</v>
      </c>
      <c r="AC367" s="6">
        <v>366</v>
      </c>
      <c r="AD367">
        <v>6056</v>
      </c>
      <c r="AE367" s="3" t="str">
        <f>VLOOKUP(AD367,'Formas de pagamentos'!$A$2:$B$7,2,0)</f>
        <v>Cheque</v>
      </c>
      <c r="AF367" s="6" t="s">
        <v>89</v>
      </c>
      <c r="AG367" s="6" t="s">
        <v>50</v>
      </c>
      <c r="AH367" s="6"/>
      <c r="AI367" s="6"/>
      <c r="AJ367" s="6"/>
      <c r="AK367" s="8"/>
    </row>
    <row r="368" spans="1:37" x14ac:dyDescent="0.25">
      <c r="A368" s="16">
        <v>367</v>
      </c>
      <c r="B368" s="17" t="s">
        <v>51</v>
      </c>
      <c r="C368" s="17" t="s">
        <v>34</v>
      </c>
      <c r="D368" s="17" t="s">
        <v>2060</v>
      </c>
      <c r="E368" s="18">
        <v>4120335356</v>
      </c>
      <c r="F368" s="17" t="str" cm="1">
        <f t="array" aca="1" ref="F368" ca="1">INDEX(estados_cidades_bairros!$B$2:$E$2701,RANDBETWEEN(1,COUNTA(estados_cidades_bairros!$E$2:$E$2701)),1)</f>
        <v>Distrito Federal</v>
      </c>
      <c r="G368" s="17" t="str">
        <f ca="1">VLOOKUP(F368,estados_cidades_bairros!$B$2:$E$2701,2,0)</f>
        <v>DF</v>
      </c>
      <c r="H368" s="17" t="str" cm="1">
        <f t="array" aca="1" ref="H368" ca="1">INDEX(estados_cidades_bairros!$C$2:$E$2701,SUM(MATCH(G368,estados_cidades_bairros!$C:$C,0)+RANDBETWEEN(1,100)),2)</f>
        <v>Cardoso de Nascimento</v>
      </c>
      <c r="I368" s="17" t="str" cm="1">
        <f t="array" aca="1" ref="I368" ca="1">INDEX(estados_cidades_bairros!$D$2:$E$2701,SUM(MATCH(H368,estados_cidades_bairros!$D$2:$D$2701,0)+RANDBETWEEN(1,5)),2)</f>
        <v>Colônia Ana Beatriz Ferreira</v>
      </c>
      <c r="J368" s="28"/>
      <c r="K368" s="17">
        <v>21</v>
      </c>
      <c r="L368" s="17" t="s">
        <v>2062</v>
      </c>
      <c r="M368" s="17" t="str" cm="1">
        <f t="array" aca="1" ref="M368" ca="1">INDEX(estados_cidades_bairros!$B$2:$E$2701,RANDBETWEEN(1,COUNTA(estados_cidades_bairros!$E$2:$E$2701)),1)</f>
        <v>Paraíba</v>
      </c>
      <c r="N368" s="17" t="str">
        <f ca="1">VLOOKUP(M368,estados_cidades_bairros!$B$2:$E$2701,2,0)</f>
        <v>PB</v>
      </c>
      <c r="O368" s="17" t="str" cm="1">
        <f t="array" aca="1" ref="O368" ca="1">INDEX(estados_cidades_bairros!$C$2:$E$2701,SUM(MATCH(N368,estados_cidades_bairros!$C:$C,0)+RANDBETWEEN(1,100)),2)</f>
        <v>Nascimento</v>
      </c>
      <c r="P368" s="17" t="str" cm="1">
        <f t="array" aca="1" ref="P368" ca="1">INDEX(estados_cidades_bairros!$D$2:$E$2701,SUM(MATCH(O368,estados_cidades_bairros!$D$2:$D$2701,0)+RANDBETWEEN(1,5)),2)</f>
        <v>Viela Rezende</v>
      </c>
      <c r="Q368" s="26" t="s">
        <v>41</v>
      </c>
      <c r="R368" s="17">
        <v>5</v>
      </c>
      <c r="S368" s="3">
        <v>367</v>
      </c>
      <c r="T368" s="3">
        <v>367</v>
      </c>
      <c r="U368" s="3">
        <v>21</v>
      </c>
      <c r="V368">
        <v>36</v>
      </c>
      <c r="W368" s="3" t="str">
        <f>VLOOKUP(V368,produtos!$A$2:$E$49,2,0)</f>
        <v>Notebook Dell Inspiron i5 8GB 512GB SSD</v>
      </c>
      <c r="X368" s="12">
        <f>VLOOKUP(V368,produtos!$A$2:$E$49,4,0)</f>
        <v>3598</v>
      </c>
      <c r="Y368">
        <v>1</v>
      </c>
      <c r="Z368" s="12">
        <f t="shared" si="5"/>
        <v>3598</v>
      </c>
      <c r="AA368" s="4">
        <v>45674</v>
      </c>
      <c r="AB368" s="3" t="s">
        <v>64</v>
      </c>
      <c r="AC368" s="3">
        <v>367</v>
      </c>
      <c r="AD368">
        <v>2471</v>
      </c>
      <c r="AE368" s="3" t="str">
        <f>VLOOKUP(AD368,'Formas de pagamentos'!$A$2:$B$7,2,0)</f>
        <v>Boleto</v>
      </c>
      <c r="AF368" s="3" t="s">
        <v>89</v>
      </c>
      <c r="AG368" s="3" t="s">
        <v>50</v>
      </c>
      <c r="AH368" s="3"/>
      <c r="AI368" s="3"/>
      <c r="AJ368" s="3"/>
      <c r="AK368" s="5"/>
    </row>
    <row r="369" spans="1:37" x14ac:dyDescent="0.25">
      <c r="A369" s="19">
        <v>368</v>
      </c>
      <c r="B369" s="20" t="s">
        <v>2063</v>
      </c>
      <c r="C369" s="20" t="s">
        <v>84</v>
      </c>
      <c r="D369" s="20" t="s">
        <v>2064</v>
      </c>
      <c r="E369" s="21" t="s">
        <v>2065</v>
      </c>
      <c r="F369" s="17" t="str" cm="1">
        <f t="array" aca="1" ref="F369" ca="1">INDEX(estados_cidades_bairros!$B$2:$E$2701,RANDBETWEEN(1,COUNTA(estados_cidades_bairros!$E$2:$E$2701)),1)</f>
        <v>Rio Grande do Sul</v>
      </c>
      <c r="G369" s="17" t="str">
        <f ca="1">VLOOKUP(F369,estados_cidades_bairros!$B$2:$E$2701,2,0)</f>
        <v>RS</v>
      </c>
      <c r="H369" s="17" t="str" cm="1">
        <f t="array" aca="1" ref="H369" ca="1">INDEX(estados_cidades_bairros!$C$2:$E$2701,SUM(MATCH(G369,estados_cidades_bairros!$C:$C,0)+RANDBETWEEN(1,100)),2)</f>
        <v>Gonçalves do Campo</v>
      </c>
      <c r="I369" s="17" t="str" cm="1">
        <f t="array" aca="1" ref="I369" ca="1">INDEX(estados_cidades_bairros!$D$2:$E$2701,SUM(MATCH(H369,estados_cidades_bairros!$D$2:$D$2701,0)+RANDBETWEEN(1,5)),2)</f>
        <v>Largo Nathan da Mata</v>
      </c>
      <c r="J369" s="28"/>
      <c r="K369" s="20">
        <v>38</v>
      </c>
      <c r="L369" s="20" t="s">
        <v>2066</v>
      </c>
      <c r="M369" s="17" t="str" cm="1">
        <f t="array" aca="1" ref="M369" ca="1">INDEX(estados_cidades_bairros!$B$2:$E$2701,RANDBETWEEN(1,COUNTA(estados_cidades_bairros!$E$2:$E$2701)),1)</f>
        <v>Bahia</v>
      </c>
      <c r="N369" s="17" t="str">
        <f ca="1">VLOOKUP(M369,estados_cidades_bairros!$B$2:$E$2701,2,0)</f>
        <v>BA</v>
      </c>
      <c r="O369" s="17" t="str" cm="1">
        <f t="array" aca="1" ref="O369" ca="1">INDEX(estados_cidades_bairros!$C$2:$E$2701,SUM(MATCH(N369,estados_cidades_bairros!$C:$C,0)+RANDBETWEEN(1,100)),2)</f>
        <v>da Rosa</v>
      </c>
      <c r="P369" s="17" t="str" cm="1">
        <f t="array" aca="1" ref="P369" ca="1">INDEX(estados_cidades_bairros!$D$2:$E$2701,SUM(MATCH(O369,estados_cidades_bairros!$D$2:$D$2701,0)+RANDBETWEEN(1,5)),2)</f>
        <v>Estação Mariane da Rocha</v>
      </c>
      <c r="Q369" s="38" t="s">
        <v>78</v>
      </c>
      <c r="R369" s="20">
        <v>2</v>
      </c>
      <c r="S369" s="6">
        <v>368</v>
      </c>
      <c r="T369" s="6">
        <v>368</v>
      </c>
      <c r="U369" s="6">
        <v>38</v>
      </c>
      <c r="V369">
        <v>20</v>
      </c>
      <c r="W369" s="3" t="str">
        <f>VLOOKUP(V369,produtos!$A$2:$E$49,2,0)</f>
        <v>Micro-ondas Philco 30L</v>
      </c>
      <c r="X369" s="12">
        <f>VLOOKUP(V369,produtos!$A$2:$E$49,4,0)</f>
        <v>2747</v>
      </c>
      <c r="Y369">
        <v>4</v>
      </c>
      <c r="Z369" s="12">
        <f t="shared" si="5"/>
        <v>10988</v>
      </c>
      <c r="AA369" s="7">
        <v>45687</v>
      </c>
      <c r="AB369" s="6" t="s">
        <v>64</v>
      </c>
      <c r="AC369" s="6">
        <v>368</v>
      </c>
      <c r="AD369">
        <v>2471</v>
      </c>
      <c r="AE369" s="3" t="str">
        <f>VLOOKUP(AD369,'Formas de pagamentos'!$A$2:$B$7,2,0)</f>
        <v>Boleto</v>
      </c>
      <c r="AF369" s="6" t="s">
        <v>48</v>
      </c>
      <c r="AG369" s="6" t="s">
        <v>50</v>
      </c>
      <c r="AH369" s="6"/>
      <c r="AI369" s="6"/>
      <c r="AJ369" s="6"/>
      <c r="AK369" s="8"/>
    </row>
    <row r="370" spans="1:37" x14ac:dyDescent="0.25">
      <c r="A370" s="16">
        <v>369</v>
      </c>
      <c r="B370" s="17" t="s">
        <v>849</v>
      </c>
      <c r="C370" s="17" t="s">
        <v>56</v>
      </c>
      <c r="D370" s="17" t="s">
        <v>2067</v>
      </c>
      <c r="E370" s="18">
        <v>2165459003</v>
      </c>
      <c r="F370" s="17" t="str" cm="1">
        <f t="array" aca="1" ref="F370" ca="1">INDEX(estados_cidades_bairros!$B$2:$E$2701,RANDBETWEEN(1,COUNTA(estados_cidades_bairros!$E$2:$E$2701)),1)</f>
        <v>Espírito Santo</v>
      </c>
      <c r="G370" s="17" t="str">
        <f ca="1">VLOOKUP(F370,estados_cidades_bairros!$B$2:$E$2701,2,0)</f>
        <v>ES</v>
      </c>
      <c r="H370" s="17" t="str" cm="1">
        <f t="array" aca="1" ref="H370" ca="1">INDEX(estados_cidades_bairros!$C$2:$E$2701,SUM(MATCH(G370,estados_cidades_bairros!$C:$C,0)+RANDBETWEEN(1,100)),2)</f>
        <v>Lima Paulista</v>
      </c>
      <c r="I370" s="17" t="str" cm="1">
        <f t="array" aca="1" ref="I370" ca="1">INDEX(estados_cidades_bairros!$D$2:$E$2701,SUM(MATCH(H370,estados_cidades_bairros!$D$2:$D$2701,0)+RANDBETWEEN(1,5)),2)</f>
        <v>Residencial Alves</v>
      </c>
      <c r="J370" s="28"/>
      <c r="K370" s="17">
        <v>23</v>
      </c>
      <c r="L370" s="17" t="s">
        <v>2070</v>
      </c>
      <c r="M370" s="17" t="str" cm="1">
        <f t="array" aca="1" ref="M370" ca="1">INDEX(estados_cidades_bairros!$B$2:$E$2701,RANDBETWEEN(1,COUNTA(estados_cidades_bairros!$E$2:$E$2701)),1)</f>
        <v>Rio Grande do Norte</v>
      </c>
      <c r="N370" s="17" t="str">
        <f ca="1">VLOOKUP(M370,estados_cidades_bairros!$B$2:$E$2701,2,0)</f>
        <v>RN</v>
      </c>
      <c r="O370" s="17" t="str" cm="1">
        <f t="array" aca="1" ref="O370" ca="1">INDEX(estados_cidades_bairros!$C$2:$E$2701,SUM(MATCH(N370,estados_cidades_bairros!$C:$C,0)+RANDBETWEEN(1,100)),2)</f>
        <v>Caldeira de Minas</v>
      </c>
      <c r="P370" s="17" t="str" cm="1">
        <f t="array" aca="1" ref="P370" ca="1">INDEX(estados_cidades_bairros!$D$2:$E$2701,SUM(MATCH(O370,estados_cidades_bairros!$D$2:$D$2701,0)+RANDBETWEEN(1,5)),2)</f>
        <v>Jardim Almeida</v>
      </c>
      <c r="Q370" s="26" t="s">
        <v>47</v>
      </c>
      <c r="R370" s="17">
        <v>4</v>
      </c>
      <c r="S370" s="3">
        <v>369</v>
      </c>
      <c r="T370" s="3">
        <v>369</v>
      </c>
      <c r="U370" s="3">
        <v>23</v>
      </c>
      <c r="V370">
        <v>31</v>
      </c>
      <c r="W370" s="3" t="str">
        <f>VLOOKUP(V370,produtos!$A$2:$E$49,2,0)</f>
        <v>Cama Box Queen</v>
      </c>
      <c r="X370" s="12">
        <f>VLOOKUP(V370,produtos!$A$2:$E$49,4,0)</f>
        <v>736</v>
      </c>
      <c r="Y370">
        <v>2</v>
      </c>
      <c r="Z370" s="12">
        <f t="shared" si="5"/>
        <v>1472</v>
      </c>
      <c r="AA370" s="4">
        <v>45659</v>
      </c>
      <c r="AB370" s="3" t="s">
        <v>64</v>
      </c>
      <c r="AC370" s="3">
        <v>369</v>
      </c>
      <c r="AD370">
        <v>5950</v>
      </c>
      <c r="AE370" s="3" t="str">
        <f>VLOOKUP(AD370,'Formas de pagamentos'!$A$2:$B$7,2,0)</f>
        <v>Cartão Débito</v>
      </c>
      <c r="AF370" s="3" t="s">
        <v>48</v>
      </c>
      <c r="AG370" s="3" t="s">
        <v>50</v>
      </c>
      <c r="AH370" s="3"/>
      <c r="AI370" s="3"/>
      <c r="AJ370" s="3"/>
      <c r="AK370" s="5"/>
    </row>
    <row r="371" spans="1:37" x14ac:dyDescent="0.25">
      <c r="A371" s="19">
        <v>370</v>
      </c>
      <c r="B371" s="20" t="s">
        <v>442</v>
      </c>
      <c r="C371" s="20" t="s">
        <v>147</v>
      </c>
      <c r="D371" s="20" t="s">
        <v>2071</v>
      </c>
      <c r="E371" s="21">
        <v>8000294093</v>
      </c>
      <c r="F371" s="17" t="str" cm="1">
        <f t="array" aca="1" ref="F371" ca="1">INDEX(estados_cidades_bairros!$B$2:$E$2701,RANDBETWEEN(1,COUNTA(estados_cidades_bairros!$E$2:$E$2701)),1)</f>
        <v>Amapá</v>
      </c>
      <c r="G371" s="17" t="str">
        <f ca="1">VLOOKUP(F371,estados_cidades_bairros!$B$2:$E$2701,2,0)</f>
        <v>AP</v>
      </c>
      <c r="H371" s="17" t="str" cm="1">
        <f t="array" aca="1" ref="H371" ca="1">INDEX(estados_cidades_bairros!$C$2:$E$2701,SUM(MATCH(G371,estados_cidades_bairros!$C:$C,0)+RANDBETWEEN(1,100)),2)</f>
        <v>Oliveira</v>
      </c>
      <c r="I371" s="17" t="str" cm="1">
        <f t="array" aca="1" ref="I371" ca="1">INDEX(estados_cidades_bairros!$D$2:$E$2701,SUM(MATCH(H371,estados_cidades_bairros!$D$2:$D$2701,0)+RANDBETWEEN(1,5)),2)</f>
        <v>Pátio Monteiro</v>
      </c>
      <c r="J371" s="28"/>
      <c r="K371" s="20">
        <v>7</v>
      </c>
      <c r="L371" s="20" t="s">
        <v>2072</v>
      </c>
      <c r="M371" s="17" t="str" cm="1">
        <f t="array" aca="1" ref="M371" ca="1">INDEX(estados_cidades_bairros!$B$2:$E$2701,RANDBETWEEN(1,COUNTA(estados_cidades_bairros!$E$2:$E$2701)),1)</f>
        <v>Acre</v>
      </c>
      <c r="N371" s="17" t="str">
        <f ca="1">VLOOKUP(M371,estados_cidades_bairros!$B$2:$E$2701,2,0)</f>
        <v>AC</v>
      </c>
      <c r="O371" s="17" t="str" cm="1">
        <f t="array" aca="1" ref="O371" ca="1">INDEX(estados_cidades_bairros!$C$2:$E$2701,SUM(MATCH(N371,estados_cidades_bairros!$C:$C,0)+RANDBETWEEN(1,100)),2)</f>
        <v>Martins</v>
      </c>
      <c r="P371" s="17" t="str" cm="1">
        <f t="array" aca="1" ref="P371" ca="1">INDEX(estados_cidades_bairros!$D$2:$E$2701,SUM(MATCH(O371,estados_cidades_bairros!$D$2:$D$2701,0)+RANDBETWEEN(1,5)),2)</f>
        <v>Parque Luiz Otávio Rodrigues</v>
      </c>
      <c r="Q371" s="38" t="s">
        <v>78</v>
      </c>
      <c r="R371" s="20">
        <v>2</v>
      </c>
      <c r="S371" s="6">
        <v>370</v>
      </c>
      <c r="T371" s="6">
        <v>370</v>
      </c>
      <c r="U371" s="6">
        <v>7</v>
      </c>
      <c r="V371">
        <v>7</v>
      </c>
      <c r="W371" s="3" t="str">
        <f>VLOOKUP(V371,produtos!$A$2:$E$49,2,0)</f>
        <v>Tablet Samsung Galaxy Tab S8</v>
      </c>
      <c r="X371" s="12">
        <f>VLOOKUP(V371,produtos!$A$2:$E$49,4,0)</f>
        <v>2648</v>
      </c>
      <c r="Y371">
        <v>3</v>
      </c>
      <c r="Z371" s="12">
        <f t="shared" si="5"/>
        <v>7944</v>
      </c>
      <c r="AA371" s="7">
        <v>45707</v>
      </c>
      <c r="AB371" s="6" t="s">
        <v>115</v>
      </c>
      <c r="AC371" s="6">
        <v>370</v>
      </c>
      <c r="AD371">
        <v>6056</v>
      </c>
      <c r="AE371" s="3" t="str">
        <f>VLOOKUP(AD371,'Formas de pagamentos'!$A$2:$B$7,2,0)</f>
        <v>Cheque</v>
      </c>
      <c r="AF371" s="6" t="s">
        <v>48</v>
      </c>
      <c r="AG371" s="6" t="s">
        <v>50</v>
      </c>
      <c r="AH371" s="6"/>
      <c r="AI371" s="6"/>
      <c r="AJ371" s="6"/>
      <c r="AK371" s="8"/>
    </row>
    <row r="372" spans="1:37" x14ac:dyDescent="0.25">
      <c r="A372" s="16">
        <v>371</v>
      </c>
      <c r="B372" s="17" t="s">
        <v>725</v>
      </c>
      <c r="C372" s="17" t="s">
        <v>979</v>
      </c>
      <c r="D372" s="17" t="s">
        <v>2073</v>
      </c>
      <c r="E372" s="18" t="s">
        <v>2074</v>
      </c>
      <c r="F372" s="17" t="str" cm="1">
        <f t="array" aca="1" ref="F372" ca="1">INDEX(estados_cidades_bairros!$B$2:$E$2701,RANDBETWEEN(1,COUNTA(estados_cidades_bairros!$E$2:$E$2701)),1)</f>
        <v>Pernambuco</v>
      </c>
      <c r="G372" s="17" t="str">
        <f ca="1">VLOOKUP(F372,estados_cidades_bairros!$B$2:$E$2701,2,0)</f>
        <v>PE</v>
      </c>
      <c r="H372" s="17" t="str" cm="1">
        <f t="array" aca="1" ref="H372" ca="1">INDEX(estados_cidades_bairros!$C$2:$E$2701,SUM(MATCH(G372,estados_cidades_bairros!$C:$C,0)+RANDBETWEEN(1,100)),2)</f>
        <v>Monteiro</v>
      </c>
      <c r="I372" s="17" t="str" cm="1">
        <f t="array" aca="1" ref="I372" ca="1">INDEX(estados_cidades_bairros!$D$2:$E$2701,SUM(MATCH(H372,estados_cidades_bairros!$D$2:$D$2701,0)+RANDBETWEEN(1,5)),2)</f>
        <v>Largo Oliveira</v>
      </c>
      <c r="J372" s="28"/>
      <c r="K372" s="17">
        <v>20</v>
      </c>
      <c r="L372" s="17" t="s">
        <v>2076</v>
      </c>
      <c r="M372" s="17" t="str" cm="1">
        <f t="array" aca="1" ref="M372" ca="1">INDEX(estados_cidades_bairros!$B$2:$E$2701,RANDBETWEEN(1,COUNTA(estados_cidades_bairros!$E$2:$E$2701)),1)</f>
        <v>Bahia</v>
      </c>
      <c r="N372" s="17" t="str">
        <f ca="1">VLOOKUP(M372,estados_cidades_bairros!$B$2:$E$2701,2,0)</f>
        <v>BA</v>
      </c>
      <c r="O372" s="17" t="str" cm="1">
        <f t="array" aca="1" ref="O372" ca="1">INDEX(estados_cidades_bairros!$C$2:$E$2701,SUM(MATCH(N372,estados_cidades_bairros!$C:$C,0)+RANDBETWEEN(1,100)),2)</f>
        <v>Pereira</v>
      </c>
      <c r="P372" s="17" t="str" cm="1">
        <f t="array" aca="1" ref="P372" ca="1">INDEX(estados_cidades_bairros!$D$2:$E$2701,SUM(MATCH(O372,estados_cidades_bairros!$D$2:$D$2701,0)+RANDBETWEEN(1,5)),2)</f>
        <v>Favela Isaac Farias</v>
      </c>
      <c r="Q372" s="26" t="s">
        <v>41</v>
      </c>
      <c r="R372" s="17">
        <v>2</v>
      </c>
      <c r="S372" s="3">
        <v>371</v>
      </c>
      <c r="T372" s="3">
        <v>371</v>
      </c>
      <c r="U372" s="3">
        <v>20</v>
      </c>
      <c r="V372">
        <v>31</v>
      </c>
      <c r="W372" s="3" t="str">
        <f>VLOOKUP(V372,produtos!$A$2:$E$49,2,0)</f>
        <v>Cama Box Queen</v>
      </c>
      <c r="X372" s="12">
        <f>VLOOKUP(V372,produtos!$A$2:$E$49,4,0)</f>
        <v>736</v>
      </c>
      <c r="Y372">
        <v>1</v>
      </c>
      <c r="Z372" s="12">
        <f t="shared" si="5"/>
        <v>736</v>
      </c>
      <c r="AA372" s="4">
        <v>45702</v>
      </c>
      <c r="AB372" s="3" t="s">
        <v>88</v>
      </c>
      <c r="AC372" s="3">
        <v>371</v>
      </c>
      <c r="AD372">
        <v>1969</v>
      </c>
      <c r="AE372" s="3" t="str">
        <f>VLOOKUP(AD372,'Formas de pagamentos'!$A$2:$B$7,2,0)</f>
        <v>Cartão Crédito</v>
      </c>
      <c r="AF372" s="3" t="s">
        <v>116</v>
      </c>
      <c r="AG372" s="3" t="s">
        <v>50</v>
      </c>
      <c r="AH372" s="3"/>
      <c r="AI372" s="3"/>
      <c r="AJ372" s="3"/>
      <c r="AK372" s="5"/>
    </row>
    <row r="373" spans="1:37" x14ac:dyDescent="0.25">
      <c r="A373" s="19">
        <v>372</v>
      </c>
      <c r="B373" s="20" t="s">
        <v>1993</v>
      </c>
      <c r="C373" s="20" t="s">
        <v>976</v>
      </c>
      <c r="D373" s="20" t="s">
        <v>2077</v>
      </c>
      <c r="E373" s="21">
        <v>2150235876</v>
      </c>
      <c r="F373" s="17" t="str" cm="1">
        <f t="array" aca="1" ref="F373" ca="1">INDEX(estados_cidades_bairros!$B$2:$E$2701,RANDBETWEEN(1,COUNTA(estados_cidades_bairros!$E$2:$E$2701)),1)</f>
        <v>Ceará</v>
      </c>
      <c r="G373" s="17" t="str">
        <f ca="1">VLOOKUP(F373,estados_cidades_bairros!$B$2:$E$2701,2,0)</f>
        <v>CE</v>
      </c>
      <c r="H373" s="17" t="str" cm="1">
        <f t="array" aca="1" ref="H373" ca="1">INDEX(estados_cidades_bairros!$C$2:$E$2701,SUM(MATCH(G373,estados_cidades_bairros!$C:$C,0)+RANDBETWEEN(1,100)),2)</f>
        <v>Duarte da Serra</v>
      </c>
      <c r="I373" s="17" t="str" cm="1">
        <f t="array" aca="1" ref="I373" ca="1">INDEX(estados_cidades_bairros!$D$2:$E$2701,SUM(MATCH(H373,estados_cidades_bairros!$D$2:$D$2701,0)+RANDBETWEEN(1,5)),2)</f>
        <v>Condomínio Ryan da Cunha</v>
      </c>
      <c r="J373" s="28"/>
      <c r="K373" s="20">
        <v>13</v>
      </c>
      <c r="L373" s="20" t="s">
        <v>2079</v>
      </c>
      <c r="M373" s="17" t="str" cm="1">
        <f t="array" aca="1" ref="M373" ca="1">INDEX(estados_cidades_bairros!$B$2:$E$2701,RANDBETWEEN(1,COUNTA(estados_cidades_bairros!$E$2:$E$2701)),1)</f>
        <v>Rondônia</v>
      </c>
      <c r="N373" s="17" t="str">
        <f ca="1">VLOOKUP(M373,estados_cidades_bairros!$B$2:$E$2701,2,0)</f>
        <v>RO</v>
      </c>
      <c r="O373" s="17" t="str" cm="1">
        <f t="array" aca="1" ref="O373" ca="1">INDEX(estados_cidades_bairros!$C$2:$E$2701,SUM(MATCH(N373,estados_cidades_bairros!$C:$C,0)+RANDBETWEEN(1,100)),2)</f>
        <v>Cardoso Paulista</v>
      </c>
      <c r="P373" s="17" t="str" cm="1">
        <f t="array" aca="1" ref="P373" ca="1">INDEX(estados_cidades_bairros!$D$2:$E$2701,SUM(MATCH(O373,estados_cidades_bairros!$D$2:$D$2701,0)+RANDBETWEEN(1,5)),2)</f>
        <v>Vereda de Araújo</v>
      </c>
      <c r="Q373" s="38" t="s">
        <v>78</v>
      </c>
      <c r="R373" s="20">
        <v>5</v>
      </c>
      <c r="S373" s="6">
        <v>372</v>
      </c>
      <c r="T373" s="6">
        <v>372</v>
      </c>
      <c r="U373" s="6">
        <v>13</v>
      </c>
      <c r="V373">
        <v>18</v>
      </c>
      <c r="W373" s="3" t="str">
        <f>VLOOKUP(V373,produtos!$A$2:$E$49,2,0)</f>
        <v>Fogão 4 Bocas Consul</v>
      </c>
      <c r="X373" s="12">
        <f>VLOOKUP(V373,produtos!$A$2:$E$49,4,0)</f>
        <v>638</v>
      </c>
      <c r="Y373">
        <v>3</v>
      </c>
      <c r="Z373" s="12">
        <f t="shared" si="5"/>
        <v>1914</v>
      </c>
      <c r="AA373" s="7">
        <v>45691</v>
      </c>
      <c r="AB373" s="6" t="s">
        <v>48</v>
      </c>
      <c r="AC373" s="6">
        <v>372</v>
      </c>
      <c r="AD373">
        <v>5950</v>
      </c>
      <c r="AE373" s="3" t="str">
        <f>VLOOKUP(AD373,'Formas de pagamentos'!$A$2:$B$7,2,0)</f>
        <v>Cartão Débito</v>
      </c>
      <c r="AF373" s="6" t="s">
        <v>48</v>
      </c>
      <c r="AG373" s="6" t="s">
        <v>50</v>
      </c>
      <c r="AH373" s="6"/>
      <c r="AI373" s="6"/>
      <c r="AJ373" s="6"/>
      <c r="AK373" s="8"/>
    </row>
    <row r="374" spans="1:37" x14ac:dyDescent="0.25">
      <c r="A374" s="16">
        <v>373</v>
      </c>
      <c r="B374" s="17" t="s">
        <v>786</v>
      </c>
      <c r="C374" s="17" t="s">
        <v>168</v>
      </c>
      <c r="D374" s="17" t="s">
        <v>2080</v>
      </c>
      <c r="E374" s="18">
        <v>5158909888</v>
      </c>
      <c r="F374" s="17" t="str" cm="1">
        <f t="array" aca="1" ref="F374" ca="1">INDEX(estados_cidades_bairros!$B$2:$E$2701,RANDBETWEEN(1,COUNTA(estados_cidades_bairros!$E$2:$E$2701)),1)</f>
        <v>Paraíba</v>
      </c>
      <c r="G374" s="17" t="str">
        <f ca="1">VLOOKUP(F374,estados_cidades_bairros!$B$2:$E$2701,2,0)</f>
        <v>PB</v>
      </c>
      <c r="H374" s="17" t="str" cm="1">
        <f t="array" aca="1" ref="H374" ca="1">INDEX(estados_cidades_bairros!$C$2:$E$2701,SUM(MATCH(G374,estados_cidades_bairros!$C:$C,0)+RANDBETWEEN(1,100)),2)</f>
        <v>Dias</v>
      </c>
      <c r="I374" s="17" t="str" cm="1">
        <f t="array" aca="1" ref="I374" ca="1">INDEX(estados_cidades_bairros!$D$2:$E$2701,SUM(MATCH(H374,estados_cidades_bairros!$D$2:$D$2701,0)+RANDBETWEEN(1,5)),2)</f>
        <v>Travessa da Mota</v>
      </c>
      <c r="J374" s="28"/>
      <c r="K374" s="17">
        <v>48</v>
      </c>
      <c r="L374" s="17" t="s">
        <v>2083</v>
      </c>
      <c r="M374" s="17" t="str" cm="1">
        <f t="array" aca="1" ref="M374" ca="1">INDEX(estados_cidades_bairros!$B$2:$E$2701,RANDBETWEEN(1,COUNTA(estados_cidades_bairros!$E$2:$E$2701)),1)</f>
        <v>Alagoas</v>
      </c>
      <c r="N374" s="17" t="str">
        <f ca="1">VLOOKUP(M374,estados_cidades_bairros!$B$2:$E$2701,2,0)</f>
        <v>AL</v>
      </c>
      <c r="O374" s="17" t="str" cm="1">
        <f t="array" aca="1" ref="O374" ca="1">INDEX(estados_cidades_bairros!$C$2:$E$2701,SUM(MATCH(N374,estados_cidades_bairros!$C:$C,0)+RANDBETWEEN(1,100)),2)</f>
        <v>Nogueira de da Cruz</v>
      </c>
      <c r="P374" s="17" t="str" cm="1">
        <f t="array" aca="1" ref="P374" ca="1">INDEX(estados_cidades_bairros!$D$2:$E$2701,SUM(MATCH(O374,estados_cidades_bairros!$D$2:$D$2701,0)+RANDBETWEEN(1,5)),2)</f>
        <v>Viela Sales</v>
      </c>
      <c r="Q374" s="26" t="s">
        <v>47</v>
      </c>
      <c r="R374" s="17">
        <v>5</v>
      </c>
      <c r="S374" s="3">
        <v>373</v>
      </c>
      <c r="T374" s="3">
        <v>373</v>
      </c>
      <c r="U374" s="3">
        <v>48</v>
      </c>
      <c r="V374">
        <v>34</v>
      </c>
      <c r="W374" s="3" t="str">
        <f>VLOOKUP(V374,produtos!$A$2:$E$49,2,0)</f>
        <v>Cadeira Gamer ThunderX3</v>
      </c>
      <c r="X374" s="12">
        <f>VLOOKUP(V374,produtos!$A$2:$E$49,4,0)</f>
        <v>2450</v>
      </c>
      <c r="Y374">
        <v>3</v>
      </c>
      <c r="Z374" s="12">
        <f t="shared" si="5"/>
        <v>7350</v>
      </c>
      <c r="AA374" s="4">
        <v>45679</v>
      </c>
      <c r="AB374" s="3" t="s">
        <v>115</v>
      </c>
      <c r="AC374" s="3">
        <v>373</v>
      </c>
      <c r="AD374">
        <v>1969</v>
      </c>
      <c r="AE374" s="3" t="str">
        <f>VLOOKUP(AD374,'Formas de pagamentos'!$A$2:$B$7,2,0)</f>
        <v>Cartão Crédito</v>
      </c>
      <c r="AF374" s="3" t="s">
        <v>48</v>
      </c>
      <c r="AG374" s="3" t="s">
        <v>50</v>
      </c>
      <c r="AH374" s="3"/>
      <c r="AI374" s="3"/>
      <c r="AJ374" s="3"/>
      <c r="AK374" s="5"/>
    </row>
    <row r="375" spans="1:37" x14ac:dyDescent="0.25">
      <c r="A375" s="19">
        <v>374</v>
      </c>
      <c r="B375" s="20" t="s">
        <v>643</v>
      </c>
      <c r="C375" s="20" t="s">
        <v>432</v>
      </c>
      <c r="D375" s="20" t="s">
        <v>2085</v>
      </c>
      <c r="E375" s="21" t="s">
        <v>2086</v>
      </c>
      <c r="F375" s="17" t="str" cm="1">
        <f t="array" aca="1" ref="F375" ca="1">INDEX(estados_cidades_bairros!$B$2:$E$2701,RANDBETWEEN(1,COUNTA(estados_cidades_bairros!$E$2:$E$2701)),1)</f>
        <v>Rondônia</v>
      </c>
      <c r="G375" s="17" t="str">
        <f ca="1">VLOOKUP(F375,estados_cidades_bairros!$B$2:$E$2701,2,0)</f>
        <v>RO</v>
      </c>
      <c r="H375" s="17" t="str" cm="1">
        <f t="array" aca="1" ref="H375" ca="1">INDEX(estados_cidades_bairros!$C$2:$E$2701,SUM(MATCH(G375,estados_cidades_bairros!$C:$C,0)+RANDBETWEEN(1,100)),2)</f>
        <v>Araújo do Oeste</v>
      </c>
      <c r="I375" s="17" t="str" cm="1">
        <f t="array" aca="1" ref="I375" ca="1">INDEX(estados_cidades_bairros!$D$2:$E$2701,SUM(MATCH(H375,estados_cidades_bairros!$D$2:$D$2701,0)+RANDBETWEEN(1,5)),2)</f>
        <v>Vila de da Paz</v>
      </c>
      <c r="J375" s="28"/>
      <c r="K375" s="20">
        <v>33</v>
      </c>
      <c r="L375" s="20" t="s">
        <v>2087</v>
      </c>
      <c r="M375" s="17" t="str" cm="1">
        <f t="array" aca="1" ref="M375" ca="1">INDEX(estados_cidades_bairros!$B$2:$E$2701,RANDBETWEEN(1,COUNTA(estados_cidades_bairros!$E$2:$E$2701)),1)</f>
        <v>Rio de Janeiro</v>
      </c>
      <c r="N375" s="17" t="str">
        <f ca="1">VLOOKUP(M375,estados_cidades_bairros!$B$2:$E$2701,2,0)</f>
        <v>RJ</v>
      </c>
      <c r="O375" s="17" t="str" cm="1">
        <f t="array" aca="1" ref="O375" ca="1">INDEX(estados_cidades_bairros!$C$2:$E$2701,SUM(MATCH(N375,estados_cidades_bairros!$C:$C,0)+RANDBETWEEN(1,100)),2)</f>
        <v>Barbosa</v>
      </c>
      <c r="P375" s="17" t="str" cm="1">
        <f t="array" aca="1" ref="P375" ca="1">INDEX(estados_cidades_bairros!$D$2:$E$2701,SUM(MATCH(O375,estados_cidades_bairros!$D$2:$D$2701,0)+RANDBETWEEN(1,5)),2)</f>
        <v>Rodovia Silveira</v>
      </c>
      <c r="Q375" s="38" t="s">
        <v>41</v>
      </c>
      <c r="R375" s="20">
        <v>3</v>
      </c>
      <c r="S375" s="6">
        <v>374</v>
      </c>
      <c r="T375" s="6">
        <v>374</v>
      </c>
      <c r="U375" s="6">
        <v>33</v>
      </c>
      <c r="V375">
        <v>11</v>
      </c>
      <c r="W375" s="3" t="str">
        <f>VLOOKUP(V375,produtos!$A$2:$E$49,2,0)</f>
        <v>Câmera GoPro Hero 11</v>
      </c>
      <c r="X375" s="12">
        <f>VLOOKUP(V375,produtos!$A$2:$E$49,4,0)</f>
        <v>1722</v>
      </c>
      <c r="Y375">
        <v>1</v>
      </c>
      <c r="Z375" s="12">
        <f t="shared" si="5"/>
        <v>1722</v>
      </c>
      <c r="AA375" s="7">
        <v>45658</v>
      </c>
      <c r="AB375" s="6" t="s">
        <v>48</v>
      </c>
      <c r="AC375" s="6">
        <v>374</v>
      </c>
      <c r="AD375">
        <v>2471</v>
      </c>
      <c r="AE375" s="3" t="str">
        <f>VLOOKUP(AD375,'Formas de pagamentos'!$A$2:$B$7,2,0)</f>
        <v>Boleto</v>
      </c>
      <c r="AF375" s="6" t="s">
        <v>116</v>
      </c>
      <c r="AG375" s="6" t="s">
        <v>50</v>
      </c>
      <c r="AH375" s="6"/>
      <c r="AI375" s="6"/>
      <c r="AJ375" s="6"/>
      <c r="AK375" s="8"/>
    </row>
    <row r="376" spans="1:37" x14ac:dyDescent="0.25">
      <c r="A376" s="16">
        <v>375</v>
      </c>
      <c r="B376" s="17" t="s">
        <v>1601</v>
      </c>
      <c r="C376" s="17" t="s">
        <v>34</v>
      </c>
      <c r="D376" s="17" t="s">
        <v>2090</v>
      </c>
      <c r="E376" s="18" t="s">
        <v>2091</v>
      </c>
      <c r="F376" s="17" t="str" cm="1">
        <f t="array" aca="1" ref="F376" ca="1">INDEX(estados_cidades_bairros!$B$2:$E$2701,RANDBETWEEN(1,COUNTA(estados_cidades_bairros!$E$2:$E$2701)),1)</f>
        <v>Espírito Santo</v>
      </c>
      <c r="G376" s="17" t="str">
        <f ca="1">VLOOKUP(F376,estados_cidades_bairros!$B$2:$E$2701,2,0)</f>
        <v>ES</v>
      </c>
      <c r="H376" s="17" t="str" cm="1">
        <f t="array" aca="1" ref="H376" ca="1">INDEX(estados_cidades_bairros!$C$2:$E$2701,SUM(MATCH(G376,estados_cidades_bairros!$C:$C,0)+RANDBETWEEN(1,100)),2)</f>
        <v>da Cunha Alegre</v>
      </c>
      <c r="I376" s="17" t="str" cm="1">
        <f t="array" aca="1" ref="I376" ca="1">INDEX(estados_cidades_bairros!$D$2:$E$2701,SUM(MATCH(H376,estados_cidades_bairros!$D$2:$D$2701,0)+RANDBETWEEN(1,5)),2)</f>
        <v>Chácara de Ferreira</v>
      </c>
      <c r="J376" s="28"/>
      <c r="K376" s="17">
        <v>14</v>
      </c>
      <c r="L376" s="17" t="s">
        <v>2093</v>
      </c>
      <c r="M376" s="17" t="str" cm="1">
        <f t="array" aca="1" ref="M376" ca="1">INDEX(estados_cidades_bairros!$B$2:$E$2701,RANDBETWEEN(1,COUNTA(estados_cidades_bairros!$E$2:$E$2701)),1)</f>
        <v>Rio Grande do Norte</v>
      </c>
      <c r="N376" s="17" t="str">
        <f ca="1">VLOOKUP(M376,estados_cidades_bairros!$B$2:$E$2701,2,0)</f>
        <v>RN</v>
      </c>
      <c r="O376" s="17" t="str" cm="1">
        <f t="array" aca="1" ref="O376" ca="1">INDEX(estados_cidades_bairros!$C$2:$E$2701,SUM(MATCH(N376,estados_cidades_bairros!$C:$C,0)+RANDBETWEEN(1,100)),2)</f>
        <v>Viana de Rocha</v>
      </c>
      <c r="P376" s="17" t="str" cm="1">
        <f t="array" aca="1" ref="P376" ca="1">INDEX(estados_cidades_bairros!$D$2:$E$2701,SUM(MATCH(O376,estados_cidades_bairros!$D$2:$D$2701,0)+RANDBETWEEN(1,5)),2)</f>
        <v>Estrada Nicole Monteiro</v>
      </c>
      <c r="Q376" s="26" t="s">
        <v>78</v>
      </c>
      <c r="R376" s="17">
        <v>1</v>
      </c>
      <c r="S376" s="3">
        <v>375</v>
      </c>
      <c r="T376" s="3">
        <v>375</v>
      </c>
      <c r="U376" s="3">
        <v>14</v>
      </c>
      <c r="V376">
        <v>13</v>
      </c>
      <c r="W376" s="3" t="str">
        <f>VLOOKUP(V376,produtos!$A$2:$E$49,2,0)</f>
        <v>Carregador Portátil Xiaomi 20000mAh</v>
      </c>
      <c r="X376" s="12">
        <f>VLOOKUP(V376,produtos!$A$2:$E$49,4,0)</f>
        <v>3889</v>
      </c>
      <c r="Y376">
        <v>2</v>
      </c>
      <c r="Z376" s="12">
        <f t="shared" si="5"/>
        <v>7778</v>
      </c>
      <c r="AA376" s="4">
        <v>45681</v>
      </c>
      <c r="AB376" s="3" t="s">
        <v>48</v>
      </c>
      <c r="AC376" s="3">
        <v>375</v>
      </c>
      <c r="AD376">
        <v>1969</v>
      </c>
      <c r="AE376" s="3" t="str">
        <f>VLOOKUP(AD376,'Formas de pagamentos'!$A$2:$B$7,2,0)</f>
        <v>Cartão Crédito</v>
      </c>
      <c r="AF376" s="3" t="s">
        <v>116</v>
      </c>
      <c r="AG376" s="3" t="s">
        <v>50</v>
      </c>
      <c r="AH376" s="3"/>
      <c r="AI376" s="3"/>
      <c r="AJ376" s="3"/>
      <c r="AK376" s="5"/>
    </row>
    <row r="377" spans="1:37" x14ac:dyDescent="0.25">
      <c r="A377" s="19">
        <v>376</v>
      </c>
      <c r="B377" s="20" t="s">
        <v>79</v>
      </c>
      <c r="C377" s="20" t="s">
        <v>108</v>
      </c>
      <c r="D377" s="20" t="s">
        <v>2095</v>
      </c>
      <c r="E377" s="21" t="s">
        <v>2096</v>
      </c>
      <c r="F377" s="17" t="str" cm="1">
        <f t="array" aca="1" ref="F377" ca="1">INDEX(estados_cidades_bairros!$B$2:$E$2701,RANDBETWEEN(1,COUNTA(estados_cidades_bairros!$E$2:$E$2701)),1)</f>
        <v>Maranhão</v>
      </c>
      <c r="G377" s="17" t="str">
        <f ca="1">VLOOKUP(F377,estados_cidades_bairros!$B$2:$E$2701,2,0)</f>
        <v>MA</v>
      </c>
      <c r="H377" s="17" t="str" cm="1">
        <f t="array" aca="1" ref="H377" ca="1">INDEX(estados_cidades_bairros!$C$2:$E$2701,SUM(MATCH(G377,estados_cidades_bairros!$C:$C,0)+RANDBETWEEN(1,100)),2)</f>
        <v>Campos</v>
      </c>
      <c r="I377" s="17" t="str" cm="1">
        <f t="array" aca="1" ref="I377" ca="1">INDEX(estados_cidades_bairros!$D$2:$E$2701,SUM(MATCH(H377,estados_cidades_bairros!$D$2:$D$2701,0)+RANDBETWEEN(1,5)),2)</f>
        <v>Núcleo Aragão</v>
      </c>
      <c r="J377" s="28"/>
      <c r="K377" s="20">
        <v>24</v>
      </c>
      <c r="L377" s="20" t="s">
        <v>2097</v>
      </c>
      <c r="M377" s="17" t="str" cm="1">
        <f t="array" aca="1" ref="M377" ca="1">INDEX(estados_cidades_bairros!$B$2:$E$2701,RANDBETWEEN(1,COUNTA(estados_cidades_bairros!$E$2:$E$2701)),1)</f>
        <v>Pará</v>
      </c>
      <c r="N377" s="17" t="str">
        <f ca="1">VLOOKUP(M377,estados_cidades_bairros!$B$2:$E$2701,2,0)</f>
        <v>PA</v>
      </c>
      <c r="O377" s="17" t="str" cm="1">
        <f t="array" aca="1" ref="O377" ca="1">INDEX(estados_cidades_bairros!$C$2:$E$2701,SUM(MATCH(N377,estados_cidades_bairros!$C:$C,0)+RANDBETWEEN(1,100)),2)</f>
        <v>Cardoso</v>
      </c>
      <c r="P377" s="17" t="str" cm="1">
        <f t="array" aca="1" ref="P377" ca="1">INDEX(estados_cidades_bairros!$D$2:$E$2701,SUM(MATCH(O377,estados_cidades_bairros!$D$2:$D$2701,0)+RANDBETWEEN(1,5)),2)</f>
        <v>Praia Luana Novaes</v>
      </c>
      <c r="Q377" s="38" t="s">
        <v>47</v>
      </c>
      <c r="R377" s="20">
        <v>2</v>
      </c>
      <c r="S377" s="6">
        <v>376</v>
      </c>
      <c r="T377" s="6">
        <v>376</v>
      </c>
      <c r="U377" s="6">
        <v>24</v>
      </c>
      <c r="V377">
        <v>18</v>
      </c>
      <c r="W377" s="3" t="str">
        <f>VLOOKUP(V377,produtos!$A$2:$E$49,2,0)</f>
        <v>Fogão 4 Bocas Consul</v>
      </c>
      <c r="X377" s="12">
        <f>VLOOKUP(V377,produtos!$A$2:$E$49,4,0)</f>
        <v>638</v>
      </c>
      <c r="Y377">
        <v>4</v>
      </c>
      <c r="Z377" s="12">
        <f t="shared" si="5"/>
        <v>2552</v>
      </c>
      <c r="AA377" s="7">
        <v>45728</v>
      </c>
      <c r="AB377" s="6" t="s">
        <v>88</v>
      </c>
      <c r="AC377" s="6">
        <v>376</v>
      </c>
      <c r="AD377">
        <v>1969</v>
      </c>
      <c r="AE377" s="3" t="str">
        <f>VLOOKUP(AD377,'Formas de pagamentos'!$A$2:$B$7,2,0)</f>
        <v>Cartão Crédito</v>
      </c>
      <c r="AF377" s="6" t="s">
        <v>48</v>
      </c>
      <c r="AG377" s="6" t="s">
        <v>50</v>
      </c>
      <c r="AH377" s="6">
        <v>3760</v>
      </c>
      <c r="AI377" s="6">
        <v>3760</v>
      </c>
      <c r="AJ377" s="6" t="s">
        <v>211</v>
      </c>
      <c r="AK377" s="8" t="s">
        <v>212</v>
      </c>
    </row>
    <row r="378" spans="1:37" x14ac:dyDescent="0.25">
      <c r="A378" s="16">
        <v>377</v>
      </c>
      <c r="B378" s="17" t="s">
        <v>409</v>
      </c>
      <c r="C378" s="17" t="s">
        <v>209</v>
      </c>
      <c r="D378" s="17" t="s">
        <v>2098</v>
      </c>
      <c r="E378" s="18">
        <v>1103682853</v>
      </c>
      <c r="F378" s="17" t="str" cm="1">
        <f t="array" aca="1" ref="F378" ca="1">INDEX(estados_cidades_bairros!$B$2:$E$2701,RANDBETWEEN(1,COUNTA(estados_cidades_bairros!$E$2:$E$2701)),1)</f>
        <v>Amazonas</v>
      </c>
      <c r="G378" s="17" t="str">
        <f ca="1">VLOOKUP(F378,estados_cidades_bairros!$B$2:$E$2701,2,0)</f>
        <v>AM</v>
      </c>
      <c r="H378" s="17" t="str" cm="1">
        <f t="array" aca="1" ref="H378" ca="1">INDEX(estados_cidades_bairros!$C$2:$E$2701,SUM(MATCH(G378,estados_cidades_bairros!$C:$C,0)+RANDBETWEEN(1,100)),2)</f>
        <v>Vieira</v>
      </c>
      <c r="I378" s="17" t="str" cm="1">
        <f t="array" aca="1" ref="I378" ca="1">INDEX(estados_cidades_bairros!$D$2:$E$2701,SUM(MATCH(H378,estados_cidades_bairros!$D$2:$D$2701,0)+RANDBETWEEN(1,5)),2)</f>
        <v>Praia João Vitor da Rosa</v>
      </c>
      <c r="J378" s="28"/>
      <c r="K378" s="17">
        <v>25</v>
      </c>
      <c r="L378" s="17" t="s">
        <v>2100</v>
      </c>
      <c r="M378" s="17" t="str" cm="1">
        <f t="array" aca="1" ref="M378" ca="1">INDEX(estados_cidades_bairros!$B$2:$E$2701,RANDBETWEEN(1,COUNTA(estados_cidades_bairros!$E$2:$E$2701)),1)</f>
        <v>Pará</v>
      </c>
      <c r="N378" s="17" t="str">
        <f ca="1">VLOOKUP(M378,estados_cidades_bairros!$B$2:$E$2701,2,0)</f>
        <v>PA</v>
      </c>
      <c r="O378" s="17" t="str" cm="1">
        <f t="array" aca="1" ref="O378" ca="1">INDEX(estados_cidades_bairros!$C$2:$E$2701,SUM(MATCH(N378,estados_cidades_bairros!$C:$C,0)+RANDBETWEEN(1,100)),2)</f>
        <v>Moura</v>
      </c>
      <c r="P378" s="17" t="str" cm="1">
        <f t="array" aca="1" ref="P378" ca="1">INDEX(estados_cidades_bairros!$D$2:$E$2701,SUM(MATCH(O378,estados_cidades_bairros!$D$2:$D$2701,0)+RANDBETWEEN(1,5)),2)</f>
        <v>Viela Araújo</v>
      </c>
      <c r="Q378" s="26" t="s">
        <v>78</v>
      </c>
      <c r="R378" s="17">
        <v>3</v>
      </c>
      <c r="S378" s="3">
        <v>377</v>
      </c>
      <c r="T378" s="3">
        <v>377</v>
      </c>
      <c r="U378" s="3">
        <v>25</v>
      </c>
      <c r="V378">
        <v>20</v>
      </c>
      <c r="W378" s="3" t="str">
        <f>VLOOKUP(V378,produtos!$A$2:$E$49,2,0)</f>
        <v>Micro-ondas Philco 30L</v>
      </c>
      <c r="X378" s="12">
        <f>VLOOKUP(V378,produtos!$A$2:$E$49,4,0)</f>
        <v>2747</v>
      </c>
      <c r="Y378">
        <v>5</v>
      </c>
      <c r="Z378" s="12">
        <f t="shared" si="5"/>
        <v>13735</v>
      </c>
      <c r="AA378" s="4">
        <v>45729</v>
      </c>
      <c r="AB378" s="3" t="s">
        <v>48</v>
      </c>
      <c r="AC378" s="3">
        <v>377</v>
      </c>
      <c r="AD378">
        <v>2471</v>
      </c>
      <c r="AE378" s="3" t="str">
        <f>VLOOKUP(AD378,'Formas de pagamentos'!$A$2:$B$7,2,0)</f>
        <v>Boleto</v>
      </c>
      <c r="AF378" s="3" t="s">
        <v>48</v>
      </c>
      <c r="AG378" s="3" t="s">
        <v>50</v>
      </c>
      <c r="AH378" s="3">
        <v>3770</v>
      </c>
      <c r="AI378" s="3">
        <v>3770</v>
      </c>
      <c r="AJ378" s="3" t="s">
        <v>117</v>
      </c>
      <c r="AK378" s="5" t="s">
        <v>118</v>
      </c>
    </row>
    <row r="379" spans="1:37" x14ac:dyDescent="0.25">
      <c r="A379" s="19">
        <v>378</v>
      </c>
      <c r="B379" s="20" t="s">
        <v>409</v>
      </c>
      <c r="C379" s="20" t="s">
        <v>337</v>
      </c>
      <c r="D379" s="20" t="s">
        <v>2102</v>
      </c>
      <c r="E379" s="21" t="s">
        <v>2103</v>
      </c>
      <c r="F379" s="17" t="str" cm="1">
        <f t="array" aca="1" ref="F379" ca="1">INDEX(estados_cidades_bairros!$B$2:$E$2701,RANDBETWEEN(1,COUNTA(estados_cidades_bairros!$E$2:$E$2701)),1)</f>
        <v>Ceará</v>
      </c>
      <c r="G379" s="17" t="str">
        <f ca="1">VLOOKUP(F379,estados_cidades_bairros!$B$2:$E$2701,2,0)</f>
        <v>CE</v>
      </c>
      <c r="H379" s="17" t="str" cm="1">
        <f t="array" aca="1" ref="H379" ca="1">INDEX(estados_cidades_bairros!$C$2:$E$2701,SUM(MATCH(G379,estados_cidades_bairros!$C:$C,0)+RANDBETWEEN(1,100)),2)</f>
        <v>Correia</v>
      </c>
      <c r="I379" s="17" t="str" cm="1">
        <f t="array" aca="1" ref="I379" ca="1">INDEX(estados_cidades_bairros!$D$2:$E$2701,SUM(MATCH(H379,estados_cidades_bairros!$D$2:$D$2701,0)+RANDBETWEEN(1,5)),2)</f>
        <v>Lago de Campos</v>
      </c>
      <c r="J379" s="28"/>
      <c r="K379" s="20">
        <v>12</v>
      </c>
      <c r="L379" s="20" t="s">
        <v>2104</v>
      </c>
      <c r="M379" s="17" t="str" cm="1">
        <f t="array" aca="1" ref="M379" ca="1">INDEX(estados_cidades_bairros!$B$2:$E$2701,RANDBETWEEN(1,COUNTA(estados_cidades_bairros!$E$2:$E$2701)),1)</f>
        <v>Rio de Janeiro</v>
      </c>
      <c r="N379" s="17" t="str">
        <f ca="1">VLOOKUP(M379,estados_cidades_bairros!$B$2:$E$2701,2,0)</f>
        <v>RJ</v>
      </c>
      <c r="O379" s="17" t="str" cm="1">
        <f t="array" aca="1" ref="O379" ca="1">INDEX(estados_cidades_bairros!$C$2:$E$2701,SUM(MATCH(N379,estados_cidades_bairros!$C:$C,0)+RANDBETWEEN(1,100)),2)</f>
        <v>Santos de Duarte</v>
      </c>
      <c r="P379" s="17" t="str" cm="1">
        <f t="array" aca="1" ref="P379" ca="1">INDEX(estados_cidades_bairros!$D$2:$E$2701,SUM(MATCH(O379,estados_cidades_bairros!$D$2:$D$2701,0)+RANDBETWEEN(1,5)),2)</f>
        <v>Esplanada de Pires</v>
      </c>
      <c r="Q379" s="38" t="s">
        <v>47</v>
      </c>
      <c r="R379" s="20">
        <v>5</v>
      </c>
      <c r="S379" s="6">
        <v>378</v>
      </c>
      <c r="T379" s="6">
        <v>378</v>
      </c>
      <c r="U379" s="6">
        <v>12</v>
      </c>
      <c r="V379">
        <v>25</v>
      </c>
      <c r="W379" s="3" t="str">
        <f>VLOOKUP(V379,produtos!$A$2:$E$49,2,0)</f>
        <v>Aspirador Robô Xiaomi Mi Robot</v>
      </c>
      <c r="X379" s="12">
        <f>VLOOKUP(V379,produtos!$A$2:$E$49,4,0)</f>
        <v>3449</v>
      </c>
      <c r="Y379">
        <v>3</v>
      </c>
      <c r="Z379" s="12">
        <f t="shared" si="5"/>
        <v>10347</v>
      </c>
      <c r="AA379" s="7">
        <v>45697</v>
      </c>
      <c r="AB379" s="6" t="s">
        <v>64</v>
      </c>
      <c r="AC379" s="6">
        <v>378</v>
      </c>
      <c r="AD379">
        <v>6056</v>
      </c>
      <c r="AE379" s="3" t="str">
        <f>VLOOKUP(AD379,'Formas de pagamentos'!$A$2:$B$7,2,0)</f>
        <v>Cheque</v>
      </c>
      <c r="AF379" s="6" t="s">
        <v>89</v>
      </c>
      <c r="AG379" s="6" t="s">
        <v>50</v>
      </c>
      <c r="AH379" s="6"/>
      <c r="AI379" s="6"/>
      <c r="AJ379" s="6"/>
      <c r="AK379" s="8"/>
    </row>
    <row r="380" spans="1:37" x14ac:dyDescent="0.25">
      <c r="A380" s="16">
        <v>379</v>
      </c>
      <c r="B380" s="17" t="s">
        <v>1163</v>
      </c>
      <c r="C380" s="17" t="s">
        <v>511</v>
      </c>
      <c r="D380" s="17" t="s">
        <v>2106</v>
      </c>
      <c r="E380" s="18" t="s">
        <v>2107</v>
      </c>
      <c r="F380" s="17" t="str" cm="1">
        <f t="array" aca="1" ref="F380" ca="1">INDEX(estados_cidades_bairros!$B$2:$E$2701,RANDBETWEEN(1,COUNTA(estados_cidades_bairros!$E$2:$E$2701)),1)</f>
        <v>Bahia</v>
      </c>
      <c r="G380" s="17" t="str">
        <f ca="1">VLOOKUP(F380,estados_cidades_bairros!$B$2:$E$2701,2,0)</f>
        <v>BA</v>
      </c>
      <c r="H380" s="17" t="str" cm="1">
        <f t="array" aca="1" ref="H380" ca="1">INDEX(estados_cidades_bairros!$C$2:$E$2701,SUM(MATCH(G380,estados_cidades_bairros!$C:$C,0)+RANDBETWEEN(1,100)),2)</f>
        <v>Freitas</v>
      </c>
      <c r="I380" s="17" t="str" cm="1">
        <f t="array" aca="1" ref="I380" ca="1">INDEX(estados_cidades_bairros!$D$2:$E$2701,SUM(MATCH(H380,estados_cidades_bairros!$D$2:$D$2701,0)+RANDBETWEEN(1,5)),2)</f>
        <v>Área Nascimento</v>
      </c>
      <c r="J380" s="28"/>
      <c r="K380" s="17">
        <v>13</v>
      </c>
      <c r="L380" s="17" t="s">
        <v>2109</v>
      </c>
      <c r="M380" s="17" t="str" cm="1">
        <f t="array" aca="1" ref="M380" ca="1">INDEX(estados_cidades_bairros!$B$2:$E$2701,RANDBETWEEN(1,COUNTA(estados_cidades_bairros!$E$2:$E$2701)),1)</f>
        <v>Distrito Federal</v>
      </c>
      <c r="N380" s="17" t="str">
        <f ca="1">VLOOKUP(M380,estados_cidades_bairros!$B$2:$E$2701,2,0)</f>
        <v>DF</v>
      </c>
      <c r="O380" s="17" t="str" cm="1">
        <f t="array" aca="1" ref="O380" ca="1">INDEX(estados_cidades_bairros!$C$2:$E$2701,SUM(MATCH(N380,estados_cidades_bairros!$C:$C,0)+RANDBETWEEN(1,100)),2)</f>
        <v>Ribeiro</v>
      </c>
      <c r="P380" s="17" t="str" cm="1">
        <f t="array" aca="1" ref="P380" ca="1">INDEX(estados_cidades_bairros!$D$2:$E$2701,SUM(MATCH(O380,estados_cidades_bairros!$D$2:$D$2701,0)+RANDBETWEEN(1,5)),2)</f>
        <v>Chácara Luiz Otávio da Rosa</v>
      </c>
      <c r="Q380" s="26" t="s">
        <v>78</v>
      </c>
      <c r="R380" s="17">
        <v>3</v>
      </c>
      <c r="S380" s="3">
        <v>379</v>
      </c>
      <c r="T380" s="3">
        <v>379</v>
      </c>
      <c r="U380" s="3">
        <v>13</v>
      </c>
      <c r="V380">
        <v>29</v>
      </c>
      <c r="W380" s="3" t="str">
        <f>VLOOKUP(V380,produtos!$A$2:$E$49,2,0)</f>
        <v>Mesa de Jantar com 6 Cadeiras</v>
      </c>
      <c r="X380" s="12">
        <f>VLOOKUP(V380,produtos!$A$2:$E$49,4,0)</f>
        <v>2590</v>
      </c>
      <c r="Y380">
        <v>1</v>
      </c>
      <c r="Z380" s="12">
        <f t="shared" si="5"/>
        <v>2590</v>
      </c>
      <c r="AA380" s="4">
        <v>45673</v>
      </c>
      <c r="AB380" s="3" t="s">
        <v>88</v>
      </c>
      <c r="AC380" s="3">
        <v>379</v>
      </c>
      <c r="AD380">
        <v>2471</v>
      </c>
      <c r="AE380" s="3" t="str">
        <f>VLOOKUP(AD380,'Formas de pagamentos'!$A$2:$B$7,2,0)</f>
        <v>Boleto</v>
      </c>
      <c r="AF380" s="3" t="s">
        <v>48</v>
      </c>
      <c r="AG380" s="3" t="s">
        <v>50</v>
      </c>
      <c r="AH380" s="3"/>
      <c r="AI380" s="3"/>
      <c r="AJ380" s="3"/>
      <c r="AK380" s="5"/>
    </row>
    <row r="381" spans="1:37" x14ac:dyDescent="0.25">
      <c r="A381" s="19">
        <v>380</v>
      </c>
      <c r="B381" s="20" t="s">
        <v>1426</v>
      </c>
      <c r="C381" s="20" t="s">
        <v>95</v>
      </c>
      <c r="D381" s="20" t="s">
        <v>2110</v>
      </c>
      <c r="E381" s="21" t="s">
        <v>2111</v>
      </c>
      <c r="F381" s="17" t="str" cm="1">
        <f t="array" aca="1" ref="F381" ca="1">INDEX(estados_cidades_bairros!$B$2:$E$2701,RANDBETWEEN(1,COUNTA(estados_cidades_bairros!$E$2:$E$2701)),1)</f>
        <v>Alagoas</v>
      </c>
      <c r="G381" s="17" t="str">
        <f ca="1">VLOOKUP(F381,estados_cidades_bairros!$B$2:$E$2701,2,0)</f>
        <v>AL</v>
      </c>
      <c r="H381" s="17" t="str" cm="1">
        <f t="array" aca="1" ref="H381" ca="1">INDEX(estados_cidades_bairros!$C$2:$E$2701,SUM(MATCH(G381,estados_cidades_bairros!$C:$C,0)+RANDBETWEEN(1,100)),2)</f>
        <v>Oliveira</v>
      </c>
      <c r="I381" s="17" t="str" cm="1">
        <f t="array" aca="1" ref="I381" ca="1">INDEX(estados_cidades_bairros!$D$2:$E$2701,SUM(MATCH(H381,estados_cidades_bairros!$D$2:$D$2701,0)+RANDBETWEEN(1,5)),2)</f>
        <v>Estrada Alves</v>
      </c>
      <c r="J381" s="28"/>
      <c r="K381" s="20">
        <v>43</v>
      </c>
      <c r="L381" s="20" t="s">
        <v>2113</v>
      </c>
      <c r="M381" s="17" t="str" cm="1">
        <f t="array" aca="1" ref="M381" ca="1">INDEX(estados_cidades_bairros!$B$2:$E$2701,RANDBETWEEN(1,COUNTA(estados_cidades_bairros!$E$2:$E$2701)),1)</f>
        <v>Acre</v>
      </c>
      <c r="N381" s="17" t="str">
        <f ca="1">VLOOKUP(M381,estados_cidades_bairros!$B$2:$E$2701,2,0)</f>
        <v>AC</v>
      </c>
      <c r="O381" s="17" t="str" cm="1">
        <f t="array" aca="1" ref="O381" ca="1">INDEX(estados_cidades_bairros!$C$2:$E$2701,SUM(MATCH(N381,estados_cidades_bairros!$C:$C,0)+RANDBETWEEN(1,100)),2)</f>
        <v>Martins</v>
      </c>
      <c r="P381" s="17" t="str" cm="1">
        <f t="array" aca="1" ref="P381" ca="1">INDEX(estados_cidades_bairros!$D$2:$E$2701,SUM(MATCH(O381,estados_cidades_bairros!$D$2:$D$2701,0)+RANDBETWEEN(1,5)),2)</f>
        <v>Fazenda João Felipe Cunha</v>
      </c>
      <c r="Q381" s="38" t="s">
        <v>41</v>
      </c>
      <c r="R381" s="20">
        <v>5</v>
      </c>
      <c r="S381" s="6">
        <v>380</v>
      </c>
      <c r="T381" s="6">
        <v>380</v>
      </c>
      <c r="U381" s="6">
        <v>43</v>
      </c>
      <c r="V381">
        <v>33</v>
      </c>
      <c r="W381" s="3" t="str">
        <f>VLOOKUP(V381,produtos!$A$2:$E$49,2,0)</f>
        <v>Escrivaninha Office</v>
      </c>
      <c r="X381" s="12">
        <f>VLOOKUP(V381,produtos!$A$2:$E$49,4,0)</f>
        <v>2201</v>
      </c>
      <c r="Y381">
        <v>4</v>
      </c>
      <c r="Z381" s="12">
        <f t="shared" si="5"/>
        <v>8804</v>
      </c>
      <c r="AA381" s="7">
        <v>45687</v>
      </c>
      <c r="AB381" s="6" t="s">
        <v>88</v>
      </c>
      <c r="AC381" s="6">
        <v>380</v>
      </c>
      <c r="AD381">
        <v>2471</v>
      </c>
      <c r="AE381" s="3" t="str">
        <f>VLOOKUP(AD381,'Formas de pagamentos'!$A$2:$B$7,2,0)</f>
        <v>Boleto</v>
      </c>
      <c r="AF381" s="6" t="s">
        <v>89</v>
      </c>
      <c r="AG381" s="6" t="s">
        <v>50</v>
      </c>
      <c r="AH381" s="6">
        <v>3800</v>
      </c>
      <c r="AI381" s="6">
        <v>3800</v>
      </c>
      <c r="AJ381" s="6" t="s">
        <v>262</v>
      </c>
      <c r="AK381" s="8" t="s">
        <v>118</v>
      </c>
    </row>
    <row r="382" spans="1:37" x14ac:dyDescent="0.25">
      <c r="A382" s="16">
        <v>381</v>
      </c>
      <c r="B382" s="17" t="s">
        <v>2114</v>
      </c>
      <c r="C382" s="17" t="s">
        <v>516</v>
      </c>
      <c r="D382" s="17" t="s">
        <v>2115</v>
      </c>
      <c r="E382" s="18">
        <v>5195807060</v>
      </c>
      <c r="F382" s="17" t="str" cm="1">
        <f t="array" aca="1" ref="F382" ca="1">INDEX(estados_cidades_bairros!$B$2:$E$2701,RANDBETWEEN(1,COUNTA(estados_cidades_bairros!$E$2:$E$2701)),1)</f>
        <v>Rio Grande do Norte</v>
      </c>
      <c r="G382" s="17" t="str">
        <f ca="1">VLOOKUP(F382,estados_cidades_bairros!$B$2:$E$2701,2,0)</f>
        <v>RN</v>
      </c>
      <c r="H382" s="17" t="str" cm="1">
        <f t="array" aca="1" ref="H382" ca="1">INDEX(estados_cidades_bairros!$C$2:$E$2701,SUM(MATCH(G382,estados_cidades_bairros!$C:$C,0)+RANDBETWEEN(1,100)),2)</f>
        <v>Gomes</v>
      </c>
      <c r="I382" s="17" t="str" cm="1">
        <f t="array" aca="1" ref="I382" ca="1">INDEX(estados_cidades_bairros!$D$2:$E$2701,SUM(MATCH(H382,estados_cidades_bairros!$D$2:$D$2701,0)+RANDBETWEEN(1,5)),2)</f>
        <v>Viaduto Alice Santos</v>
      </c>
      <c r="J382" s="28"/>
      <c r="K382" s="17">
        <v>14</v>
      </c>
      <c r="L382" s="17" t="s">
        <v>2116</v>
      </c>
      <c r="M382" s="17" t="str" cm="1">
        <f t="array" aca="1" ref="M382" ca="1">INDEX(estados_cidades_bairros!$B$2:$E$2701,RANDBETWEEN(1,COUNTA(estados_cidades_bairros!$E$2:$E$2701)),1)</f>
        <v>Ceará</v>
      </c>
      <c r="N382" s="17" t="str">
        <f ca="1">VLOOKUP(M382,estados_cidades_bairros!$B$2:$E$2701,2,0)</f>
        <v>CE</v>
      </c>
      <c r="O382" s="17" t="str" cm="1">
        <f t="array" aca="1" ref="O382" ca="1">INDEX(estados_cidades_bairros!$C$2:$E$2701,SUM(MATCH(N382,estados_cidades_bairros!$C:$C,0)+RANDBETWEEN(1,100)),2)</f>
        <v>da Costa de Goiás</v>
      </c>
      <c r="P382" s="17" t="str" cm="1">
        <f t="array" aca="1" ref="P382" ca="1">INDEX(estados_cidades_bairros!$D$2:$E$2701,SUM(MATCH(O382,estados_cidades_bairros!$D$2:$D$2701,0)+RANDBETWEEN(1,5)),2)</f>
        <v>Núcleo de Sales</v>
      </c>
      <c r="Q382" s="26" t="s">
        <v>41</v>
      </c>
      <c r="R382" s="17">
        <v>5</v>
      </c>
      <c r="S382" s="3">
        <v>381</v>
      </c>
      <c r="T382" s="3">
        <v>381</v>
      </c>
      <c r="U382" s="3">
        <v>14</v>
      </c>
      <c r="V382">
        <v>14</v>
      </c>
      <c r="W382" s="3" t="str">
        <f>VLOOKUP(V382,produtos!$A$2:$E$49,2,0)</f>
        <v>Drone DJI Mini 3 Pro</v>
      </c>
      <c r="X382" s="12">
        <f>VLOOKUP(V382,produtos!$A$2:$E$49,4,0)</f>
        <v>3949</v>
      </c>
      <c r="Y382">
        <v>4</v>
      </c>
      <c r="Z382" s="12">
        <f t="shared" si="5"/>
        <v>15796</v>
      </c>
      <c r="AA382" s="4">
        <v>45690</v>
      </c>
      <c r="AB382" s="3" t="s">
        <v>64</v>
      </c>
      <c r="AC382" s="3">
        <v>381</v>
      </c>
      <c r="AD382">
        <v>1969</v>
      </c>
      <c r="AE382" s="3" t="str">
        <f>VLOOKUP(AD382,'Formas de pagamentos'!$A$2:$B$7,2,0)</f>
        <v>Cartão Crédito</v>
      </c>
      <c r="AF382" s="3" t="s">
        <v>89</v>
      </c>
      <c r="AG382" s="3" t="s">
        <v>50</v>
      </c>
      <c r="AH382" s="3">
        <v>3810</v>
      </c>
      <c r="AI382" s="3">
        <v>3810</v>
      </c>
      <c r="AJ382" s="3" t="s">
        <v>262</v>
      </c>
      <c r="AK382" s="5" t="s">
        <v>118</v>
      </c>
    </row>
    <row r="383" spans="1:37" x14ac:dyDescent="0.25">
      <c r="A383" s="19">
        <v>382</v>
      </c>
      <c r="B383" s="20" t="s">
        <v>972</v>
      </c>
      <c r="C383" s="20" t="s">
        <v>153</v>
      </c>
      <c r="D383" s="20" t="s">
        <v>2118</v>
      </c>
      <c r="E383" s="21">
        <v>8453777892</v>
      </c>
      <c r="F383" s="17" t="str" cm="1">
        <f t="array" aca="1" ref="F383" ca="1">INDEX(estados_cidades_bairros!$B$2:$E$2701,RANDBETWEEN(1,COUNTA(estados_cidades_bairros!$E$2:$E$2701)),1)</f>
        <v>Amapá</v>
      </c>
      <c r="G383" s="17" t="str">
        <f ca="1">VLOOKUP(F383,estados_cidades_bairros!$B$2:$E$2701,2,0)</f>
        <v>AP</v>
      </c>
      <c r="H383" s="17" t="str" cm="1">
        <f t="array" aca="1" ref="H383" ca="1">INDEX(estados_cidades_bairros!$C$2:$E$2701,SUM(MATCH(G383,estados_cidades_bairros!$C:$C,0)+RANDBETWEEN(1,100)),2)</f>
        <v>Cardoso da Mata</v>
      </c>
      <c r="I383" s="17" t="str" cm="1">
        <f t="array" aca="1" ref="I383" ca="1">INDEX(estados_cidades_bairros!$D$2:$E$2701,SUM(MATCH(H383,estados_cidades_bairros!$D$2:$D$2701,0)+RANDBETWEEN(1,5)),2)</f>
        <v>Morro Vitor Hugo Dias</v>
      </c>
      <c r="J383" s="28"/>
      <c r="K383" s="20">
        <v>24</v>
      </c>
      <c r="L383" s="20" t="s">
        <v>2120</v>
      </c>
      <c r="M383" s="17" t="str" cm="1">
        <f t="array" aca="1" ref="M383" ca="1">INDEX(estados_cidades_bairros!$B$2:$E$2701,RANDBETWEEN(1,COUNTA(estados_cidades_bairros!$E$2:$E$2701)),1)</f>
        <v>Ceará</v>
      </c>
      <c r="N383" s="17" t="str">
        <f ca="1">VLOOKUP(M383,estados_cidades_bairros!$B$2:$E$2701,2,0)</f>
        <v>CE</v>
      </c>
      <c r="O383" s="17" t="str" cm="1">
        <f t="array" aca="1" ref="O383" ca="1">INDEX(estados_cidades_bairros!$C$2:$E$2701,SUM(MATCH(N383,estados_cidades_bairros!$C:$C,0)+RANDBETWEEN(1,100)),2)</f>
        <v>Silveira</v>
      </c>
      <c r="P383" s="17" t="str" cm="1">
        <f t="array" aca="1" ref="P383" ca="1">INDEX(estados_cidades_bairros!$D$2:$E$2701,SUM(MATCH(O383,estados_cidades_bairros!$D$2:$D$2701,0)+RANDBETWEEN(1,5)),2)</f>
        <v>Loteamento Juan Fogaça</v>
      </c>
      <c r="Q383" s="38" t="s">
        <v>78</v>
      </c>
      <c r="R383" s="20">
        <v>4</v>
      </c>
      <c r="S383" s="6">
        <v>382</v>
      </c>
      <c r="T383" s="6">
        <v>382</v>
      </c>
      <c r="U383" s="6">
        <v>24</v>
      </c>
      <c r="V383">
        <v>31</v>
      </c>
      <c r="W383" s="3" t="str">
        <f>VLOOKUP(V383,produtos!$A$2:$E$49,2,0)</f>
        <v>Cama Box Queen</v>
      </c>
      <c r="X383" s="12">
        <f>VLOOKUP(V383,produtos!$A$2:$E$49,4,0)</f>
        <v>736</v>
      </c>
      <c r="Y383">
        <v>5</v>
      </c>
      <c r="Z383" s="12">
        <f t="shared" si="5"/>
        <v>3680</v>
      </c>
      <c r="AA383" s="7">
        <v>45724</v>
      </c>
      <c r="AB383" s="6" t="s">
        <v>64</v>
      </c>
      <c r="AC383" s="6">
        <v>382</v>
      </c>
      <c r="AD383">
        <v>7072</v>
      </c>
      <c r="AE383" s="3" t="str">
        <f>VLOOKUP(AD383,'Formas de pagamentos'!$A$2:$B$7,2,0)</f>
        <v>Dinheiro</v>
      </c>
      <c r="AF383" s="6" t="s">
        <v>48</v>
      </c>
      <c r="AG383" s="6" t="s">
        <v>50</v>
      </c>
      <c r="AH383" s="6"/>
      <c r="AI383" s="6"/>
      <c r="AJ383" s="6"/>
      <c r="AK383" s="8"/>
    </row>
    <row r="384" spans="1:37" x14ac:dyDescent="0.25">
      <c r="A384" s="16">
        <v>383</v>
      </c>
      <c r="B384" s="17" t="s">
        <v>597</v>
      </c>
      <c r="C384" s="17" t="s">
        <v>153</v>
      </c>
      <c r="D384" s="17" t="s">
        <v>2122</v>
      </c>
      <c r="E384" s="18" t="s">
        <v>2123</v>
      </c>
      <c r="F384" s="17" t="str" cm="1">
        <f t="array" aca="1" ref="F384" ca="1">INDEX(estados_cidades_bairros!$B$2:$E$2701,RANDBETWEEN(1,COUNTA(estados_cidades_bairros!$E$2:$E$2701)),1)</f>
        <v>Rio Grande do Norte</v>
      </c>
      <c r="G384" s="17" t="str">
        <f ca="1">VLOOKUP(F384,estados_cidades_bairros!$B$2:$E$2701,2,0)</f>
        <v>RN</v>
      </c>
      <c r="H384" s="17" t="str" cm="1">
        <f t="array" aca="1" ref="H384" ca="1">INDEX(estados_cidades_bairros!$C$2:$E$2701,SUM(MATCH(G384,estados_cidades_bairros!$C:$C,0)+RANDBETWEEN(1,100)),2)</f>
        <v>Caldeira</v>
      </c>
      <c r="I384" s="17" t="str" cm="1">
        <f t="array" aca="1" ref="I384" ca="1">INDEX(estados_cidades_bairros!$D$2:$E$2701,SUM(MATCH(H384,estados_cidades_bairros!$D$2:$D$2701,0)+RANDBETWEEN(1,5)),2)</f>
        <v>Vale de Silva</v>
      </c>
      <c r="J384" s="28"/>
      <c r="K384" s="17">
        <v>36</v>
      </c>
      <c r="L384" s="17" t="s">
        <v>2126</v>
      </c>
      <c r="M384" s="17" t="str" cm="1">
        <f t="array" aca="1" ref="M384" ca="1">INDEX(estados_cidades_bairros!$B$2:$E$2701,RANDBETWEEN(1,COUNTA(estados_cidades_bairros!$E$2:$E$2701)),1)</f>
        <v>Rio Grande do Sul</v>
      </c>
      <c r="N384" s="17" t="str">
        <f ca="1">VLOOKUP(M384,estados_cidades_bairros!$B$2:$E$2701,2,0)</f>
        <v>RS</v>
      </c>
      <c r="O384" s="17" t="str" cm="1">
        <f t="array" aca="1" ref="O384" ca="1">INDEX(estados_cidades_bairros!$C$2:$E$2701,SUM(MATCH(N384,estados_cidades_bairros!$C:$C,0)+RANDBETWEEN(1,100)),2)</f>
        <v>Teixeira</v>
      </c>
      <c r="P384" s="17" t="str" cm="1">
        <f t="array" aca="1" ref="P384" ca="1">INDEX(estados_cidades_bairros!$D$2:$E$2701,SUM(MATCH(O384,estados_cidades_bairros!$D$2:$D$2701,0)+RANDBETWEEN(1,5)),2)</f>
        <v>Trevo Noah Alves</v>
      </c>
      <c r="Q384" s="26" t="s">
        <v>78</v>
      </c>
      <c r="R384" s="17">
        <v>1</v>
      </c>
      <c r="S384" s="3">
        <v>383</v>
      </c>
      <c r="T384" s="3">
        <v>383</v>
      </c>
      <c r="U384" s="3">
        <v>36</v>
      </c>
      <c r="V384">
        <v>13</v>
      </c>
      <c r="W384" s="3" t="str">
        <f>VLOOKUP(V384,produtos!$A$2:$E$49,2,0)</f>
        <v>Carregador Portátil Xiaomi 20000mAh</v>
      </c>
      <c r="X384" s="12">
        <f>VLOOKUP(V384,produtos!$A$2:$E$49,4,0)</f>
        <v>3889</v>
      </c>
      <c r="Y384">
        <v>3</v>
      </c>
      <c r="Z384" s="12">
        <f t="shared" si="5"/>
        <v>11667</v>
      </c>
      <c r="AA384" s="4">
        <v>45711</v>
      </c>
      <c r="AB384" s="3" t="s">
        <v>64</v>
      </c>
      <c r="AC384" s="3">
        <v>383</v>
      </c>
      <c r="AD384">
        <v>7072</v>
      </c>
      <c r="AE384" s="3" t="str">
        <f>VLOOKUP(AD384,'Formas de pagamentos'!$A$2:$B$7,2,0)</f>
        <v>Dinheiro</v>
      </c>
      <c r="AF384" s="3" t="s">
        <v>48</v>
      </c>
      <c r="AG384" s="3" t="s">
        <v>247</v>
      </c>
      <c r="AH384" s="3"/>
      <c r="AI384" s="3"/>
      <c r="AJ384" s="3"/>
      <c r="AK384" s="5"/>
    </row>
    <row r="385" spans="1:37" x14ac:dyDescent="0.25">
      <c r="A385" s="19">
        <v>384</v>
      </c>
      <c r="B385" s="20" t="s">
        <v>2127</v>
      </c>
      <c r="C385" s="20" t="s">
        <v>766</v>
      </c>
      <c r="D385" s="20" t="s">
        <v>2128</v>
      </c>
      <c r="E385" s="21" t="s">
        <v>2129</v>
      </c>
      <c r="F385" s="17" t="str" cm="1">
        <f t="array" aca="1" ref="F385" ca="1">INDEX(estados_cidades_bairros!$B$2:$E$2701,RANDBETWEEN(1,COUNTA(estados_cidades_bairros!$E$2:$E$2701)),1)</f>
        <v>Santa Catarina</v>
      </c>
      <c r="G385" s="17" t="str">
        <f ca="1">VLOOKUP(F385,estados_cidades_bairros!$B$2:$E$2701,2,0)</f>
        <v>SC</v>
      </c>
      <c r="H385" s="17" t="str" cm="1">
        <f t="array" aca="1" ref="H385" ca="1">INDEX(estados_cidades_bairros!$C$2:$E$2701,SUM(MATCH(G385,estados_cidades_bairros!$C:$C,0)+RANDBETWEEN(1,100)),2)</f>
        <v>Moura</v>
      </c>
      <c r="I385" s="17" t="str" cm="1">
        <f t="array" aca="1" ref="I385" ca="1">INDEX(estados_cidades_bairros!$D$2:$E$2701,SUM(MATCH(H385,estados_cidades_bairros!$D$2:$D$2701,0)+RANDBETWEEN(1,5)),2)</f>
        <v>Feira da Luz</v>
      </c>
      <c r="J385" s="28"/>
      <c r="K385" s="20">
        <v>20</v>
      </c>
      <c r="L385" s="20" t="s">
        <v>2130</v>
      </c>
      <c r="M385" s="17" t="str" cm="1">
        <f t="array" aca="1" ref="M385" ca="1">INDEX(estados_cidades_bairros!$B$2:$E$2701,RANDBETWEEN(1,COUNTA(estados_cidades_bairros!$E$2:$E$2701)),1)</f>
        <v>Bahia</v>
      </c>
      <c r="N385" s="17" t="str">
        <f ca="1">VLOOKUP(M385,estados_cidades_bairros!$B$2:$E$2701,2,0)</f>
        <v>BA</v>
      </c>
      <c r="O385" s="17" t="str" cm="1">
        <f t="array" aca="1" ref="O385" ca="1">INDEX(estados_cidades_bairros!$C$2:$E$2701,SUM(MATCH(N385,estados_cidades_bairros!$C:$C,0)+RANDBETWEEN(1,100)),2)</f>
        <v>Pereira de Minas</v>
      </c>
      <c r="P385" s="17" t="str" cm="1">
        <f t="array" aca="1" ref="P385" ca="1">INDEX(estados_cidades_bairros!$D$2:$E$2701,SUM(MATCH(O385,estados_cidades_bairros!$D$2:$D$2701,0)+RANDBETWEEN(1,5)),2)</f>
        <v>Residencial de da Cruz</v>
      </c>
      <c r="Q385" s="38" t="s">
        <v>78</v>
      </c>
      <c r="R385" s="20">
        <v>1</v>
      </c>
      <c r="S385" s="6">
        <v>384</v>
      </c>
      <c r="T385" s="6">
        <v>384</v>
      </c>
      <c r="U385" s="6">
        <v>20</v>
      </c>
      <c r="V385">
        <v>2</v>
      </c>
      <c r="W385" s="3" t="str">
        <f>VLOOKUP(V385,produtos!$A$2:$E$49,2,0)</f>
        <v>Smartphone iPhone 14</v>
      </c>
      <c r="X385" s="12">
        <f>VLOOKUP(V385,produtos!$A$2:$E$49,4,0)</f>
        <v>4209</v>
      </c>
      <c r="Y385">
        <v>5</v>
      </c>
      <c r="Z385" s="12">
        <f t="shared" si="5"/>
        <v>21045</v>
      </c>
      <c r="AA385" s="7">
        <v>45668</v>
      </c>
      <c r="AB385" s="6" t="s">
        <v>48</v>
      </c>
      <c r="AC385" s="6">
        <v>384</v>
      </c>
      <c r="AD385">
        <v>6056</v>
      </c>
      <c r="AE385" s="3" t="str">
        <f>VLOOKUP(AD385,'Formas de pagamentos'!$A$2:$B$7,2,0)</f>
        <v>Cheque</v>
      </c>
      <c r="AF385" s="6" t="s">
        <v>116</v>
      </c>
      <c r="AG385" s="6" t="s">
        <v>50</v>
      </c>
      <c r="AH385" s="6"/>
      <c r="AI385" s="6"/>
      <c r="AJ385" s="6"/>
      <c r="AK385" s="8"/>
    </row>
    <row r="386" spans="1:37" x14ac:dyDescent="0.25">
      <c r="A386" s="16">
        <v>385</v>
      </c>
      <c r="B386" s="17" t="s">
        <v>2133</v>
      </c>
      <c r="C386" s="17" t="s">
        <v>598</v>
      </c>
      <c r="D386" s="17" t="s">
        <v>2134</v>
      </c>
      <c r="E386" s="18" t="s">
        <v>2135</v>
      </c>
      <c r="F386" s="17" t="str" cm="1">
        <f t="array" aca="1" ref="F386" ca="1">INDEX(estados_cidades_bairros!$B$2:$E$2701,RANDBETWEEN(1,COUNTA(estados_cidades_bairros!$E$2:$E$2701)),1)</f>
        <v>Roraima</v>
      </c>
      <c r="G386" s="17" t="str">
        <f ca="1">VLOOKUP(F386,estados_cidades_bairros!$B$2:$E$2701,2,0)</f>
        <v>RR</v>
      </c>
      <c r="H386" s="17" t="str" cm="1">
        <f t="array" aca="1" ref="H386" ca="1">INDEX(estados_cidades_bairros!$C$2:$E$2701,SUM(MATCH(G386,estados_cidades_bairros!$C:$C,0)+RANDBETWEEN(1,100)),2)</f>
        <v>Porto da Serra</v>
      </c>
      <c r="I386" s="17" t="str" cm="1">
        <f t="array" aca="1" ref="I386" ca="1">INDEX(estados_cidades_bairros!$D$2:$E$2701,SUM(MATCH(H386,estados_cidades_bairros!$D$2:$D$2701,0)+RANDBETWEEN(1,5)),2)</f>
        <v>Viaduto de da Cruz</v>
      </c>
      <c r="J386" s="28"/>
      <c r="K386" s="17">
        <v>44</v>
      </c>
      <c r="L386" s="17" t="s">
        <v>2137</v>
      </c>
      <c r="M386" s="17" t="str" cm="1">
        <f t="array" aca="1" ref="M386" ca="1">INDEX(estados_cidades_bairros!$B$2:$E$2701,RANDBETWEEN(1,COUNTA(estados_cidades_bairros!$E$2:$E$2701)),1)</f>
        <v>Paraíba</v>
      </c>
      <c r="N386" s="17" t="str">
        <f ca="1">VLOOKUP(M386,estados_cidades_bairros!$B$2:$E$2701,2,0)</f>
        <v>PB</v>
      </c>
      <c r="O386" s="17" t="str" cm="1">
        <f t="array" aca="1" ref="O386" ca="1">INDEX(estados_cidades_bairros!$C$2:$E$2701,SUM(MATCH(N386,estados_cidades_bairros!$C:$C,0)+RANDBETWEEN(1,100)),2)</f>
        <v>das Neves Alegre</v>
      </c>
      <c r="P386" s="17" t="str" cm="1">
        <f t="array" aca="1" ref="P386" ca="1">INDEX(estados_cidades_bairros!$D$2:$E$2701,SUM(MATCH(O386,estados_cidades_bairros!$D$2:$D$2701,0)+RANDBETWEEN(1,5)),2)</f>
        <v>Trecho João Miguel Cavalcanti</v>
      </c>
      <c r="Q386" s="26" t="s">
        <v>41</v>
      </c>
      <c r="R386" s="17">
        <v>1</v>
      </c>
      <c r="S386" s="3">
        <v>385</v>
      </c>
      <c r="T386" s="3">
        <v>385</v>
      </c>
      <c r="U386" s="3">
        <v>44</v>
      </c>
      <c r="V386">
        <v>45</v>
      </c>
      <c r="W386" s="3" t="str">
        <f>VLOOKUP(V386,produtos!$A$2:$E$49,2,0)</f>
        <v>Churrasqueira Elétrica Mondial</v>
      </c>
      <c r="X386" s="12">
        <f>VLOOKUP(V386,produtos!$A$2:$E$49,4,0)</f>
        <v>3339</v>
      </c>
      <c r="Y386">
        <v>1</v>
      </c>
      <c r="Z386" s="12">
        <f t="shared" si="5"/>
        <v>3339</v>
      </c>
      <c r="AA386" s="4">
        <v>45686</v>
      </c>
      <c r="AB386" s="3" t="s">
        <v>48</v>
      </c>
      <c r="AC386" s="3">
        <v>385</v>
      </c>
      <c r="AD386">
        <v>5950</v>
      </c>
      <c r="AE386" s="3" t="str">
        <f>VLOOKUP(AD386,'Formas de pagamentos'!$A$2:$B$7,2,0)</f>
        <v>Cartão Débito</v>
      </c>
      <c r="AF386" s="3" t="s">
        <v>48</v>
      </c>
      <c r="AG386" s="3" t="s">
        <v>50</v>
      </c>
      <c r="AH386" s="3">
        <v>3850</v>
      </c>
      <c r="AI386" s="3">
        <v>3850</v>
      </c>
      <c r="AJ386" s="3" t="s">
        <v>211</v>
      </c>
      <c r="AK386" s="5" t="s">
        <v>118</v>
      </c>
    </row>
    <row r="387" spans="1:37" x14ac:dyDescent="0.25">
      <c r="A387" s="19">
        <v>386</v>
      </c>
      <c r="B387" s="20" t="s">
        <v>763</v>
      </c>
      <c r="C387" s="20" t="s">
        <v>168</v>
      </c>
      <c r="D387" s="20" t="s">
        <v>2138</v>
      </c>
      <c r="E387" s="21" t="s">
        <v>2139</v>
      </c>
      <c r="F387" s="17" t="str" cm="1">
        <f t="array" aca="1" ref="F387" ca="1">INDEX(estados_cidades_bairros!$B$2:$E$2701,RANDBETWEEN(1,COUNTA(estados_cidades_bairros!$E$2:$E$2701)),1)</f>
        <v>Tocantins</v>
      </c>
      <c r="G387" s="17" t="str">
        <f ca="1">VLOOKUP(F387,estados_cidades_bairros!$B$2:$E$2701,2,0)</f>
        <v>TO</v>
      </c>
      <c r="H387" s="17" t="str" cm="1">
        <f t="array" aca="1" ref="H387" ca="1">INDEX(estados_cidades_bairros!$C$2:$E$2701,SUM(MATCH(G387,estados_cidades_bairros!$C:$C,0)+RANDBETWEEN(1,100)),2)</f>
        <v>Monteiro do Galho</v>
      </c>
      <c r="I387" s="17" t="str" cm="1">
        <f t="array" aca="1" ref="I387" ca="1">INDEX(estados_cidades_bairros!$D$2:$E$2701,SUM(MATCH(H387,estados_cidades_bairros!$D$2:$D$2701,0)+RANDBETWEEN(1,5)),2)</f>
        <v>Favela Francisco da Luz</v>
      </c>
      <c r="J387" s="28"/>
      <c r="K387" s="20">
        <v>17</v>
      </c>
      <c r="L387" s="20" t="s">
        <v>2141</v>
      </c>
      <c r="M387" s="17" t="str" cm="1">
        <f t="array" aca="1" ref="M387" ca="1">INDEX(estados_cidades_bairros!$B$2:$E$2701,RANDBETWEEN(1,COUNTA(estados_cidades_bairros!$E$2:$E$2701)),1)</f>
        <v>Acre</v>
      </c>
      <c r="N387" s="17" t="str">
        <f ca="1">VLOOKUP(M387,estados_cidades_bairros!$B$2:$E$2701,2,0)</f>
        <v>AC</v>
      </c>
      <c r="O387" s="17" t="str" cm="1">
        <f t="array" aca="1" ref="O387" ca="1">INDEX(estados_cidades_bairros!$C$2:$E$2701,SUM(MATCH(N387,estados_cidades_bairros!$C:$C,0)+RANDBETWEEN(1,100)),2)</f>
        <v>Cardoso</v>
      </c>
      <c r="P387" s="17" t="str" cm="1">
        <f t="array" aca="1" ref="P387" ca="1">INDEX(estados_cidades_bairros!$D$2:$E$2701,SUM(MATCH(O387,estados_cidades_bairros!$D$2:$D$2701,0)+RANDBETWEEN(1,5)),2)</f>
        <v>Praia Luana Novaes</v>
      </c>
      <c r="Q387" s="38" t="s">
        <v>78</v>
      </c>
      <c r="R387" s="20">
        <v>3</v>
      </c>
      <c r="S387" s="6">
        <v>386</v>
      </c>
      <c r="T387" s="6">
        <v>386</v>
      </c>
      <c r="U387" s="6">
        <v>17</v>
      </c>
      <c r="V387">
        <v>9</v>
      </c>
      <c r="W387" s="3" t="str">
        <f>VLOOKUP(V387,produtos!$A$2:$E$49,2,0)</f>
        <v>TV LG 55'' 4K OLED</v>
      </c>
      <c r="X387" s="12">
        <f>VLOOKUP(V387,produtos!$A$2:$E$49,4,0)</f>
        <v>4023</v>
      </c>
      <c r="Y387">
        <v>2</v>
      </c>
      <c r="Z387" s="12">
        <f t="shared" ref="Z387:Z450" si="6">X387*Y387</f>
        <v>8046</v>
      </c>
      <c r="AA387" s="7">
        <v>45683</v>
      </c>
      <c r="AB387" s="6" t="s">
        <v>48</v>
      </c>
      <c r="AC387" s="6">
        <v>386</v>
      </c>
      <c r="AD387">
        <v>1969</v>
      </c>
      <c r="AE387" s="3" t="str">
        <f>VLOOKUP(AD387,'Formas de pagamentos'!$A$2:$B$7,2,0)</f>
        <v>Cartão Crédito</v>
      </c>
      <c r="AF387" s="6" t="s">
        <v>48</v>
      </c>
      <c r="AG387" s="6" t="s">
        <v>50</v>
      </c>
      <c r="AH387" s="6">
        <v>3860</v>
      </c>
      <c r="AI387" s="6">
        <v>3860</v>
      </c>
      <c r="AJ387" s="6" t="s">
        <v>211</v>
      </c>
      <c r="AK387" s="8" t="s">
        <v>132</v>
      </c>
    </row>
    <row r="388" spans="1:37" x14ac:dyDescent="0.25">
      <c r="A388" s="16">
        <v>387</v>
      </c>
      <c r="B388" s="17" t="s">
        <v>2142</v>
      </c>
      <c r="C388" s="17" t="s">
        <v>134</v>
      </c>
      <c r="D388" s="17" t="s">
        <v>2143</v>
      </c>
      <c r="E388" s="18" t="s">
        <v>2144</v>
      </c>
      <c r="F388" s="17" t="str" cm="1">
        <f t="array" aca="1" ref="F388" ca="1">INDEX(estados_cidades_bairros!$B$2:$E$2701,RANDBETWEEN(1,COUNTA(estados_cidades_bairros!$E$2:$E$2701)),1)</f>
        <v>Tocantins</v>
      </c>
      <c r="G388" s="17" t="str">
        <f ca="1">VLOOKUP(F388,estados_cidades_bairros!$B$2:$E$2701,2,0)</f>
        <v>TO</v>
      </c>
      <c r="H388" s="17" t="str" cm="1">
        <f t="array" aca="1" ref="H388" ca="1">INDEX(estados_cidades_bairros!$C$2:$E$2701,SUM(MATCH(G388,estados_cidades_bairros!$C:$C,0)+RANDBETWEEN(1,100)),2)</f>
        <v>Moura do Norte</v>
      </c>
      <c r="I388" s="17" t="str" cm="1">
        <f t="array" aca="1" ref="I388" ca="1">INDEX(estados_cidades_bairros!$D$2:$E$2701,SUM(MATCH(H388,estados_cidades_bairros!$D$2:$D$2701,0)+RANDBETWEEN(1,5)),2)</f>
        <v>Praça Enzo Melo</v>
      </c>
      <c r="J388" s="28"/>
      <c r="K388" s="17">
        <v>43</v>
      </c>
      <c r="L388" s="17" t="s">
        <v>2145</v>
      </c>
      <c r="M388" s="17" t="str" cm="1">
        <f t="array" aca="1" ref="M388" ca="1">INDEX(estados_cidades_bairros!$B$2:$E$2701,RANDBETWEEN(1,COUNTA(estados_cidades_bairros!$E$2:$E$2701)),1)</f>
        <v>Acre</v>
      </c>
      <c r="N388" s="17" t="str">
        <f ca="1">VLOOKUP(M388,estados_cidades_bairros!$B$2:$E$2701,2,0)</f>
        <v>AC</v>
      </c>
      <c r="O388" s="17" t="str" cm="1">
        <f t="array" aca="1" ref="O388" ca="1">INDEX(estados_cidades_bairros!$C$2:$E$2701,SUM(MATCH(N388,estados_cidades_bairros!$C:$C,0)+RANDBETWEEN(1,100)),2)</f>
        <v>Ribeiro</v>
      </c>
      <c r="P388" s="17" t="str" cm="1">
        <f t="array" aca="1" ref="P388" ca="1">INDEX(estados_cidades_bairros!$D$2:$E$2701,SUM(MATCH(O388,estados_cidades_bairros!$D$2:$D$2701,0)+RANDBETWEEN(1,5)),2)</f>
        <v>Condomínio Nogueira</v>
      </c>
      <c r="Q388" s="26" t="s">
        <v>78</v>
      </c>
      <c r="R388" s="17">
        <v>1</v>
      </c>
      <c r="S388" s="3">
        <v>387</v>
      </c>
      <c r="T388" s="3">
        <v>387</v>
      </c>
      <c r="U388" s="3">
        <v>43</v>
      </c>
      <c r="V388">
        <v>9</v>
      </c>
      <c r="W388" s="3" t="str">
        <f>VLOOKUP(V388,produtos!$A$2:$E$49,2,0)</f>
        <v>TV LG 55'' 4K OLED</v>
      </c>
      <c r="X388" s="12">
        <f>VLOOKUP(V388,produtos!$A$2:$E$49,4,0)</f>
        <v>4023</v>
      </c>
      <c r="Y388">
        <v>3</v>
      </c>
      <c r="Z388" s="12">
        <f t="shared" si="6"/>
        <v>12069</v>
      </c>
      <c r="AA388" s="4">
        <v>45712</v>
      </c>
      <c r="AB388" s="3" t="s">
        <v>88</v>
      </c>
      <c r="AC388" s="3">
        <v>387</v>
      </c>
      <c r="AD388">
        <v>7072</v>
      </c>
      <c r="AE388" s="3" t="str">
        <f>VLOOKUP(AD388,'Formas de pagamentos'!$A$2:$B$7,2,0)</f>
        <v>Dinheiro</v>
      </c>
      <c r="AF388" s="3" t="s">
        <v>89</v>
      </c>
      <c r="AG388" s="3" t="s">
        <v>50</v>
      </c>
      <c r="AH388" s="3"/>
      <c r="AI388" s="3"/>
      <c r="AJ388" s="3"/>
      <c r="AK388" s="5"/>
    </row>
    <row r="389" spans="1:37" x14ac:dyDescent="0.25">
      <c r="A389" s="19">
        <v>388</v>
      </c>
      <c r="B389" s="20" t="s">
        <v>1224</v>
      </c>
      <c r="C389" s="20" t="s">
        <v>39</v>
      </c>
      <c r="D389" s="20" t="s">
        <v>2147</v>
      </c>
      <c r="E389" s="21" t="s">
        <v>2148</v>
      </c>
      <c r="F389" s="17" t="str" cm="1">
        <f t="array" aca="1" ref="F389" ca="1">INDEX(estados_cidades_bairros!$B$2:$E$2701,RANDBETWEEN(1,COUNTA(estados_cidades_bairros!$E$2:$E$2701)),1)</f>
        <v>Maranhão</v>
      </c>
      <c r="G389" s="17" t="str">
        <f ca="1">VLOOKUP(F389,estados_cidades_bairros!$B$2:$E$2701,2,0)</f>
        <v>MA</v>
      </c>
      <c r="H389" s="17" t="str" cm="1">
        <f t="array" aca="1" ref="H389" ca="1">INDEX(estados_cidades_bairros!$C$2:$E$2701,SUM(MATCH(G389,estados_cidades_bairros!$C:$C,0)+RANDBETWEEN(1,100)),2)</f>
        <v>Rezende de da Costa</v>
      </c>
      <c r="I389" s="17" t="str" cm="1">
        <f t="array" aca="1" ref="I389" ca="1">INDEX(estados_cidades_bairros!$D$2:$E$2701,SUM(MATCH(H389,estados_cidades_bairros!$D$2:$D$2701,0)+RANDBETWEEN(1,5)),2)</f>
        <v>Aeroporto Cecília Moraes</v>
      </c>
      <c r="J389" s="28"/>
      <c r="K389" s="20">
        <v>11</v>
      </c>
      <c r="L389" s="20" t="s">
        <v>2150</v>
      </c>
      <c r="M389" s="17" t="str" cm="1">
        <f t="array" aca="1" ref="M389" ca="1">INDEX(estados_cidades_bairros!$B$2:$E$2701,RANDBETWEEN(1,COUNTA(estados_cidades_bairros!$E$2:$E$2701)),1)</f>
        <v>Minas Gerais</v>
      </c>
      <c r="N389" s="17" t="str">
        <f ca="1">VLOOKUP(M389,estados_cidades_bairros!$B$2:$E$2701,2,0)</f>
        <v>MG</v>
      </c>
      <c r="O389" s="17" t="str" cm="1">
        <f t="array" aca="1" ref="O389" ca="1">INDEX(estados_cidades_bairros!$C$2:$E$2701,SUM(MATCH(N389,estados_cidades_bairros!$C:$C,0)+RANDBETWEEN(1,100)),2)</f>
        <v>Sales</v>
      </c>
      <c r="P389" s="17" t="str" cm="1">
        <f t="array" aca="1" ref="P389" ca="1">INDEX(estados_cidades_bairros!$D$2:$E$2701,SUM(MATCH(O389,estados_cidades_bairros!$D$2:$D$2701,0)+RANDBETWEEN(1,5)),2)</f>
        <v>Condomínio Daniel Sales</v>
      </c>
      <c r="Q389" s="38" t="s">
        <v>78</v>
      </c>
      <c r="R389" s="20">
        <v>1</v>
      </c>
      <c r="S389" s="6">
        <v>388</v>
      </c>
      <c r="T389" s="6">
        <v>388</v>
      </c>
      <c r="U389" s="6">
        <v>11</v>
      </c>
      <c r="V389">
        <v>6</v>
      </c>
      <c r="W389" s="3" t="str">
        <f>VLOOKUP(V389,produtos!$A$2:$E$49,2,0)</f>
        <v>Smartwatch Samsung Galaxy Watch 5</v>
      </c>
      <c r="X389" s="12">
        <f>VLOOKUP(V389,produtos!$A$2:$E$49,4,0)</f>
        <v>1612</v>
      </c>
      <c r="Y389">
        <v>4</v>
      </c>
      <c r="Z389" s="12">
        <f t="shared" si="6"/>
        <v>6448</v>
      </c>
      <c r="AA389" s="7">
        <v>45683</v>
      </c>
      <c r="AB389" s="6" t="s">
        <v>115</v>
      </c>
      <c r="AC389" s="6">
        <v>388</v>
      </c>
      <c r="AD389">
        <v>1969</v>
      </c>
      <c r="AE389" s="3" t="str">
        <f>VLOOKUP(AD389,'Formas de pagamentos'!$A$2:$B$7,2,0)</f>
        <v>Cartão Crédito</v>
      </c>
      <c r="AF389" s="6" t="s">
        <v>89</v>
      </c>
      <c r="AG389" s="6" t="s">
        <v>50</v>
      </c>
      <c r="AH389" s="6"/>
      <c r="AI389" s="6"/>
      <c r="AJ389" s="6"/>
      <c r="AK389" s="8"/>
    </row>
    <row r="390" spans="1:37" x14ac:dyDescent="0.25">
      <c r="A390" s="16">
        <v>389</v>
      </c>
      <c r="B390" s="17" t="s">
        <v>442</v>
      </c>
      <c r="C390" s="17" t="s">
        <v>95</v>
      </c>
      <c r="D390" s="17" t="s">
        <v>2151</v>
      </c>
      <c r="E390" s="18">
        <v>2127476413</v>
      </c>
      <c r="F390" s="17" t="str" cm="1">
        <f t="array" aca="1" ref="F390" ca="1">INDEX(estados_cidades_bairros!$B$2:$E$2701,RANDBETWEEN(1,COUNTA(estados_cidades_bairros!$E$2:$E$2701)),1)</f>
        <v>Sergipe</v>
      </c>
      <c r="G390" s="17" t="str">
        <f ca="1">VLOOKUP(F390,estados_cidades_bairros!$B$2:$E$2701,2,0)</f>
        <v>SE</v>
      </c>
      <c r="H390" s="17" t="str" cm="1">
        <f t="array" aca="1" ref="H390" ca="1">INDEX(estados_cidades_bairros!$C$2:$E$2701,SUM(MATCH(G390,estados_cidades_bairros!$C:$C,0)+RANDBETWEEN(1,100)),2)</f>
        <v>Lima</v>
      </c>
      <c r="I390" s="17" t="str" cm="1">
        <f t="array" aca="1" ref="I390" ca="1">INDEX(estados_cidades_bairros!$D$2:$E$2701,SUM(MATCH(H390,estados_cidades_bairros!$D$2:$D$2701,0)+RANDBETWEEN(1,5)),2)</f>
        <v>Praça Rocha</v>
      </c>
      <c r="J390" s="28"/>
      <c r="K390" s="17">
        <v>46</v>
      </c>
      <c r="L390" s="17" t="s">
        <v>2153</v>
      </c>
      <c r="M390" s="17" t="str" cm="1">
        <f t="array" aca="1" ref="M390" ca="1">INDEX(estados_cidades_bairros!$B$2:$E$2701,RANDBETWEEN(1,COUNTA(estados_cidades_bairros!$E$2:$E$2701)),1)</f>
        <v>Paraná</v>
      </c>
      <c r="N390" s="17" t="str">
        <f ca="1">VLOOKUP(M390,estados_cidades_bairros!$B$2:$E$2701,2,0)</f>
        <v>PR</v>
      </c>
      <c r="O390" s="17" t="str" cm="1">
        <f t="array" aca="1" ref="O390" ca="1">INDEX(estados_cidades_bairros!$C$2:$E$2701,SUM(MATCH(N390,estados_cidades_bairros!$C:$C,0)+RANDBETWEEN(1,100)),2)</f>
        <v>Almeida</v>
      </c>
      <c r="P390" s="17" t="str" cm="1">
        <f t="array" aca="1" ref="P390" ca="1">INDEX(estados_cidades_bairros!$D$2:$E$2701,SUM(MATCH(O390,estados_cidades_bairros!$D$2:$D$2701,0)+RANDBETWEEN(1,5)),2)</f>
        <v>Vale Farias</v>
      </c>
      <c r="Q390" s="26" t="s">
        <v>47</v>
      </c>
      <c r="R390" s="17">
        <v>2</v>
      </c>
      <c r="S390" s="3">
        <v>389</v>
      </c>
      <c r="T390" s="3">
        <v>389</v>
      </c>
      <c r="U390" s="3">
        <v>46</v>
      </c>
      <c r="V390">
        <v>25</v>
      </c>
      <c r="W390" s="3" t="str">
        <f>VLOOKUP(V390,produtos!$A$2:$E$49,2,0)</f>
        <v>Aspirador Robô Xiaomi Mi Robot</v>
      </c>
      <c r="X390" s="12">
        <f>VLOOKUP(V390,produtos!$A$2:$E$49,4,0)</f>
        <v>3449</v>
      </c>
      <c r="Y390">
        <v>2</v>
      </c>
      <c r="Z390" s="12">
        <f t="shared" si="6"/>
        <v>6898</v>
      </c>
      <c r="AA390" s="4">
        <v>45662</v>
      </c>
      <c r="AB390" s="3" t="s">
        <v>115</v>
      </c>
      <c r="AC390" s="3">
        <v>389</v>
      </c>
      <c r="AD390">
        <v>7072</v>
      </c>
      <c r="AE390" s="3" t="str">
        <f>VLOOKUP(AD390,'Formas de pagamentos'!$A$2:$B$7,2,0)</f>
        <v>Dinheiro</v>
      </c>
      <c r="AF390" s="3" t="s">
        <v>89</v>
      </c>
      <c r="AG390" s="3" t="s">
        <v>50</v>
      </c>
      <c r="AH390" s="3">
        <v>3890</v>
      </c>
      <c r="AI390" s="3">
        <v>3890</v>
      </c>
      <c r="AJ390" s="3" t="s">
        <v>262</v>
      </c>
      <c r="AK390" s="5" t="s">
        <v>118</v>
      </c>
    </row>
    <row r="391" spans="1:37" x14ac:dyDescent="0.25">
      <c r="A391" s="19">
        <v>390</v>
      </c>
      <c r="B391" s="20" t="s">
        <v>2155</v>
      </c>
      <c r="C391" s="20" t="s">
        <v>357</v>
      </c>
      <c r="D391" s="20" t="s">
        <v>2156</v>
      </c>
      <c r="E391" s="21" t="s">
        <v>2157</v>
      </c>
      <c r="F391" s="17" t="str" cm="1">
        <f t="array" aca="1" ref="F391" ca="1">INDEX(estados_cidades_bairros!$B$2:$E$2701,RANDBETWEEN(1,COUNTA(estados_cidades_bairros!$E$2:$E$2701)),1)</f>
        <v>Roraima</v>
      </c>
      <c r="G391" s="17" t="str">
        <f ca="1">VLOOKUP(F391,estados_cidades_bairros!$B$2:$E$2701,2,0)</f>
        <v>RR</v>
      </c>
      <c r="H391" s="17" t="str" cm="1">
        <f t="array" aca="1" ref="H391" ca="1">INDEX(estados_cidades_bairros!$C$2:$E$2701,SUM(MATCH(G391,estados_cidades_bairros!$C:$C,0)+RANDBETWEEN(1,100)),2)</f>
        <v>Farias de da Cruz</v>
      </c>
      <c r="I391" s="17" t="str" cm="1">
        <f t="array" aca="1" ref="I391" ca="1">INDEX(estados_cidades_bairros!$D$2:$E$2701,SUM(MATCH(H391,estados_cidades_bairros!$D$2:$D$2701,0)+RANDBETWEEN(1,5)),2)</f>
        <v>Colônia Melo</v>
      </c>
      <c r="J391" s="28"/>
      <c r="K391" s="20">
        <v>41</v>
      </c>
      <c r="L391" s="20" t="s">
        <v>2159</v>
      </c>
      <c r="M391" s="17" t="str" cm="1">
        <f t="array" aca="1" ref="M391" ca="1">INDEX(estados_cidades_bairros!$B$2:$E$2701,RANDBETWEEN(1,COUNTA(estados_cidades_bairros!$E$2:$E$2701)),1)</f>
        <v>São Paulo</v>
      </c>
      <c r="N391" s="17" t="str">
        <f ca="1">VLOOKUP(M391,estados_cidades_bairros!$B$2:$E$2701,2,0)</f>
        <v>SP</v>
      </c>
      <c r="O391" s="17" t="str" cm="1">
        <f t="array" aca="1" ref="O391" ca="1">INDEX(estados_cidades_bairros!$C$2:$E$2701,SUM(MATCH(N391,estados_cidades_bairros!$C:$C,0)+RANDBETWEEN(1,100)),2)</f>
        <v>da Cruz</v>
      </c>
      <c r="P391" s="17" t="str" cm="1">
        <f t="array" aca="1" ref="P391" ca="1">INDEX(estados_cidades_bairros!$D$2:$E$2701,SUM(MATCH(O391,estados_cidades_bairros!$D$2:$D$2701,0)+RANDBETWEEN(1,5)),2)</f>
        <v>Lagoa Campos</v>
      </c>
      <c r="Q391" s="38" t="s">
        <v>78</v>
      </c>
      <c r="R391" s="20">
        <v>3</v>
      </c>
      <c r="S391" s="6">
        <v>390</v>
      </c>
      <c r="T391" s="6">
        <v>390</v>
      </c>
      <c r="U391" s="6">
        <v>41</v>
      </c>
      <c r="V391">
        <v>9</v>
      </c>
      <c r="W391" s="3" t="str">
        <f>VLOOKUP(V391,produtos!$A$2:$E$49,2,0)</f>
        <v>TV LG 55'' 4K OLED</v>
      </c>
      <c r="X391" s="12">
        <f>VLOOKUP(V391,produtos!$A$2:$E$49,4,0)</f>
        <v>4023</v>
      </c>
      <c r="Y391">
        <v>1</v>
      </c>
      <c r="Z391" s="12">
        <f t="shared" si="6"/>
        <v>4023</v>
      </c>
      <c r="AA391" s="7">
        <v>45678</v>
      </c>
      <c r="AB391" s="6" t="s">
        <v>64</v>
      </c>
      <c r="AC391" s="6">
        <v>390</v>
      </c>
      <c r="AD391">
        <v>6056</v>
      </c>
      <c r="AE391" s="3" t="str">
        <f>VLOOKUP(AD391,'Formas de pagamentos'!$A$2:$B$7,2,0)</f>
        <v>Cheque</v>
      </c>
      <c r="AF391" s="6" t="s">
        <v>116</v>
      </c>
      <c r="AG391" s="6" t="s">
        <v>50</v>
      </c>
      <c r="AH391" s="6"/>
      <c r="AI391" s="6"/>
      <c r="AJ391" s="6"/>
      <c r="AK391" s="8"/>
    </row>
    <row r="392" spans="1:37" x14ac:dyDescent="0.25">
      <c r="A392" s="16">
        <v>391</v>
      </c>
      <c r="B392" s="17" t="s">
        <v>944</v>
      </c>
      <c r="C392" s="17" t="s">
        <v>516</v>
      </c>
      <c r="D392" s="17" t="s">
        <v>2161</v>
      </c>
      <c r="E392" s="18" t="s">
        <v>2162</v>
      </c>
      <c r="F392" s="17" t="str" cm="1">
        <f t="array" aca="1" ref="F392" ca="1">INDEX(estados_cidades_bairros!$B$2:$E$2701,RANDBETWEEN(1,COUNTA(estados_cidades_bairros!$E$2:$E$2701)),1)</f>
        <v>Paraná</v>
      </c>
      <c r="G392" s="17" t="str">
        <f ca="1">VLOOKUP(F392,estados_cidades_bairros!$B$2:$E$2701,2,0)</f>
        <v>PR</v>
      </c>
      <c r="H392" s="17" t="str" cm="1">
        <f t="array" aca="1" ref="H392" ca="1">INDEX(estados_cidades_bairros!$C$2:$E$2701,SUM(MATCH(G392,estados_cidades_bairros!$C:$C,0)+RANDBETWEEN(1,100)),2)</f>
        <v>Almeida de Viana</v>
      </c>
      <c r="I392" s="17" t="str" cm="1">
        <f t="array" aca="1" ref="I392" ca="1">INDEX(estados_cidades_bairros!$D$2:$E$2701,SUM(MATCH(H392,estados_cidades_bairros!$D$2:$D$2701,0)+RANDBETWEEN(1,5)),2)</f>
        <v>Rodovia Vitor Viana</v>
      </c>
      <c r="J392" s="28"/>
      <c r="K392" s="17">
        <v>18</v>
      </c>
      <c r="L392" s="17" t="s">
        <v>2076</v>
      </c>
      <c r="M392" s="17" t="str" cm="1">
        <f t="array" aca="1" ref="M392" ca="1">INDEX(estados_cidades_bairros!$B$2:$E$2701,RANDBETWEEN(1,COUNTA(estados_cidades_bairros!$E$2:$E$2701)),1)</f>
        <v>Mato Grosso do Sul</v>
      </c>
      <c r="N392" s="17" t="str">
        <f ca="1">VLOOKUP(M392,estados_cidades_bairros!$B$2:$E$2701,2,0)</f>
        <v>MS</v>
      </c>
      <c r="O392" s="17" t="str" cm="1">
        <f t="array" aca="1" ref="O392" ca="1">INDEX(estados_cidades_bairros!$C$2:$E$2701,SUM(MATCH(N392,estados_cidades_bairros!$C:$C,0)+RANDBETWEEN(1,100)),2)</f>
        <v>da Cunha da Serra</v>
      </c>
      <c r="P392" s="17" t="str" cm="1">
        <f t="array" aca="1" ref="P392" ca="1">INDEX(estados_cidades_bairros!$D$2:$E$2701,SUM(MATCH(O392,estados_cidades_bairros!$D$2:$D$2701,0)+RANDBETWEEN(1,5)),2)</f>
        <v>Lago Ana Júlia Souza</v>
      </c>
      <c r="Q392" s="26" t="s">
        <v>78</v>
      </c>
      <c r="R392" s="17">
        <v>2</v>
      </c>
      <c r="S392" s="3">
        <v>391</v>
      </c>
      <c r="T392" s="3">
        <v>391</v>
      </c>
      <c r="U392" s="3">
        <v>18</v>
      </c>
      <c r="V392">
        <v>18</v>
      </c>
      <c r="W392" s="3" t="str">
        <f>VLOOKUP(V392,produtos!$A$2:$E$49,2,0)</f>
        <v>Fogão 4 Bocas Consul</v>
      </c>
      <c r="X392" s="12">
        <f>VLOOKUP(V392,produtos!$A$2:$E$49,4,0)</f>
        <v>638</v>
      </c>
      <c r="Y392">
        <v>3</v>
      </c>
      <c r="Z392" s="12">
        <f t="shared" si="6"/>
        <v>1914</v>
      </c>
      <c r="AA392" s="4">
        <v>45693</v>
      </c>
      <c r="AB392" s="3" t="s">
        <v>64</v>
      </c>
      <c r="AC392" s="3">
        <v>391</v>
      </c>
      <c r="AD392">
        <v>5950</v>
      </c>
      <c r="AE392" s="3" t="str">
        <f>VLOOKUP(AD392,'Formas de pagamentos'!$A$2:$B$7,2,0)</f>
        <v>Cartão Débito</v>
      </c>
      <c r="AF392" s="3" t="s">
        <v>116</v>
      </c>
      <c r="AG392" s="3" t="s">
        <v>50</v>
      </c>
      <c r="AH392" s="3">
        <v>3910</v>
      </c>
      <c r="AI392" s="3">
        <v>3910</v>
      </c>
      <c r="AJ392" s="3" t="s">
        <v>117</v>
      </c>
      <c r="AK392" s="5" t="s">
        <v>118</v>
      </c>
    </row>
    <row r="393" spans="1:37" x14ac:dyDescent="0.25">
      <c r="A393" s="19">
        <v>392</v>
      </c>
      <c r="B393" s="20" t="s">
        <v>2037</v>
      </c>
      <c r="C393" s="20" t="s">
        <v>240</v>
      </c>
      <c r="D393" s="20" t="s">
        <v>2164</v>
      </c>
      <c r="E393" s="21" t="s">
        <v>2165</v>
      </c>
      <c r="F393" s="17" t="str" cm="1">
        <f t="array" aca="1" ref="F393" ca="1">INDEX(estados_cidades_bairros!$B$2:$E$2701,RANDBETWEEN(1,COUNTA(estados_cidades_bairros!$E$2:$E$2701)),1)</f>
        <v>Mato Grosso</v>
      </c>
      <c r="G393" s="17" t="str">
        <f ca="1">VLOOKUP(F393,estados_cidades_bairros!$B$2:$E$2701,2,0)</f>
        <v>MT</v>
      </c>
      <c r="H393" s="17" t="str" cm="1">
        <f t="array" aca="1" ref="H393" ca="1">INDEX(estados_cidades_bairros!$C$2:$E$2701,SUM(MATCH(G393,estados_cidades_bairros!$C:$C,0)+RANDBETWEEN(1,100)),2)</f>
        <v>Gonçalves</v>
      </c>
      <c r="I393" s="17" t="str" cm="1">
        <f t="array" aca="1" ref="I393" ca="1">INDEX(estados_cidades_bairros!$D$2:$E$2701,SUM(MATCH(H393,estados_cidades_bairros!$D$2:$D$2701,0)+RANDBETWEEN(1,5)),2)</f>
        <v>Campo Augusto Souza</v>
      </c>
      <c r="J393" s="28"/>
      <c r="K393" s="20">
        <v>9</v>
      </c>
      <c r="L393" s="20" t="s">
        <v>2167</v>
      </c>
      <c r="M393" s="17" t="str" cm="1">
        <f t="array" aca="1" ref="M393" ca="1">INDEX(estados_cidades_bairros!$B$2:$E$2701,RANDBETWEEN(1,COUNTA(estados_cidades_bairros!$E$2:$E$2701)),1)</f>
        <v>Rondônia</v>
      </c>
      <c r="N393" s="17" t="str">
        <f ca="1">VLOOKUP(M393,estados_cidades_bairros!$B$2:$E$2701,2,0)</f>
        <v>RO</v>
      </c>
      <c r="O393" s="17" t="str" cm="1">
        <f t="array" aca="1" ref="O393" ca="1">INDEX(estados_cidades_bairros!$C$2:$E$2701,SUM(MATCH(N393,estados_cidades_bairros!$C:$C,0)+RANDBETWEEN(1,100)),2)</f>
        <v>Araújo do Oeste</v>
      </c>
      <c r="P393" s="17" t="str" cm="1">
        <f t="array" aca="1" ref="P393" ca="1">INDEX(estados_cidades_bairros!$D$2:$E$2701,SUM(MATCH(O393,estados_cidades_bairros!$D$2:$D$2701,0)+RANDBETWEEN(1,5)),2)</f>
        <v>Trevo Otávio Moraes</v>
      </c>
      <c r="Q393" s="38" t="s">
        <v>41</v>
      </c>
      <c r="R393" s="20">
        <v>5</v>
      </c>
      <c r="S393" s="6">
        <v>392</v>
      </c>
      <c r="T393" s="6">
        <v>392</v>
      </c>
      <c r="U393" s="6">
        <v>9</v>
      </c>
      <c r="V393">
        <v>9</v>
      </c>
      <c r="W393" s="3" t="str">
        <f>VLOOKUP(V393,produtos!$A$2:$E$49,2,0)</f>
        <v>TV LG 55'' 4K OLED</v>
      </c>
      <c r="X393" s="12">
        <f>VLOOKUP(V393,produtos!$A$2:$E$49,4,0)</f>
        <v>4023</v>
      </c>
      <c r="Y393">
        <v>3</v>
      </c>
      <c r="Z393" s="12">
        <f t="shared" si="6"/>
        <v>12069</v>
      </c>
      <c r="AA393" s="7">
        <v>45672</v>
      </c>
      <c r="AB393" s="6" t="s">
        <v>48</v>
      </c>
      <c r="AC393" s="6">
        <v>392</v>
      </c>
      <c r="AD393">
        <v>1969</v>
      </c>
      <c r="AE393" s="3" t="str">
        <f>VLOOKUP(AD393,'Formas de pagamentos'!$A$2:$B$7,2,0)</f>
        <v>Cartão Crédito</v>
      </c>
      <c r="AF393" s="6" t="s">
        <v>116</v>
      </c>
      <c r="AG393" s="6" t="s">
        <v>50</v>
      </c>
      <c r="AH393" s="6"/>
      <c r="AI393" s="6"/>
      <c r="AJ393" s="6"/>
      <c r="AK393" s="8"/>
    </row>
    <row r="394" spans="1:37" x14ac:dyDescent="0.25">
      <c r="A394" s="16">
        <v>393</v>
      </c>
      <c r="B394" s="17" t="s">
        <v>33</v>
      </c>
      <c r="C394" s="17" t="s">
        <v>611</v>
      </c>
      <c r="D394" s="17" t="s">
        <v>2169</v>
      </c>
      <c r="E394" s="18">
        <v>5112494974</v>
      </c>
      <c r="F394" s="17" t="str" cm="1">
        <f t="array" aca="1" ref="F394" ca="1">INDEX(estados_cidades_bairros!$B$2:$E$2701,RANDBETWEEN(1,COUNTA(estados_cidades_bairros!$E$2:$E$2701)),1)</f>
        <v>Paraná</v>
      </c>
      <c r="G394" s="17" t="str">
        <f ca="1">VLOOKUP(F394,estados_cidades_bairros!$B$2:$E$2701,2,0)</f>
        <v>PR</v>
      </c>
      <c r="H394" s="17" t="str" cm="1">
        <f t="array" aca="1" ref="H394" ca="1">INDEX(estados_cidades_bairros!$C$2:$E$2701,SUM(MATCH(G394,estados_cidades_bairros!$C:$C,0)+RANDBETWEEN(1,100)),2)</f>
        <v>Rodrigues</v>
      </c>
      <c r="I394" s="17" t="str" cm="1">
        <f t="array" aca="1" ref="I394" ca="1">INDEX(estados_cidades_bairros!$D$2:$E$2701,SUM(MATCH(H394,estados_cidades_bairros!$D$2:$D$2701,0)+RANDBETWEEN(1,5)),2)</f>
        <v>Praça Mirella Rezende</v>
      </c>
      <c r="J394" s="28"/>
      <c r="K394" s="17">
        <v>11</v>
      </c>
      <c r="L394" s="17" t="s">
        <v>2066</v>
      </c>
      <c r="M394" s="17" t="str" cm="1">
        <f t="array" aca="1" ref="M394" ca="1">INDEX(estados_cidades_bairros!$B$2:$E$2701,RANDBETWEEN(1,COUNTA(estados_cidades_bairros!$E$2:$E$2701)),1)</f>
        <v>Espírito Santo</v>
      </c>
      <c r="N394" s="17" t="str">
        <f ca="1">VLOOKUP(M394,estados_cidades_bairros!$B$2:$E$2701,2,0)</f>
        <v>ES</v>
      </c>
      <c r="O394" s="17" t="str" cm="1">
        <f t="array" aca="1" ref="O394" ca="1">INDEX(estados_cidades_bairros!$C$2:$E$2701,SUM(MATCH(N394,estados_cidades_bairros!$C:$C,0)+RANDBETWEEN(1,100)),2)</f>
        <v>Cunha Grande</v>
      </c>
      <c r="P394" s="17" t="str" cm="1">
        <f t="array" aca="1" ref="P394" ca="1">INDEX(estados_cidades_bairros!$D$2:$E$2701,SUM(MATCH(O394,estados_cidades_bairros!$D$2:$D$2701,0)+RANDBETWEEN(1,5)),2)</f>
        <v>Ladeira Milena da Rocha</v>
      </c>
      <c r="Q394" s="26" t="s">
        <v>78</v>
      </c>
      <c r="R394" s="17">
        <v>1</v>
      </c>
      <c r="S394" s="3">
        <v>393</v>
      </c>
      <c r="T394" s="3">
        <v>393</v>
      </c>
      <c r="U394" s="3">
        <v>11</v>
      </c>
      <c r="V394">
        <v>24</v>
      </c>
      <c r="W394" s="3" t="str">
        <f>VLOOKUP(V394,produtos!$A$2:$E$49,2,0)</f>
        <v>Aspirador de Pó Electrolux Vertical</v>
      </c>
      <c r="X394" s="12">
        <f>VLOOKUP(V394,produtos!$A$2:$E$49,4,0)</f>
        <v>2640</v>
      </c>
      <c r="Y394">
        <v>3</v>
      </c>
      <c r="Z394" s="12">
        <f t="shared" si="6"/>
        <v>7920</v>
      </c>
      <c r="AA394" s="4">
        <v>45708</v>
      </c>
      <c r="AB394" s="3" t="s">
        <v>48</v>
      </c>
      <c r="AC394" s="3">
        <v>393</v>
      </c>
      <c r="AD394">
        <v>1969</v>
      </c>
      <c r="AE394" s="3" t="str">
        <f>VLOOKUP(AD394,'Formas de pagamentos'!$A$2:$B$7,2,0)</f>
        <v>Cartão Crédito</v>
      </c>
      <c r="AF394" s="3" t="s">
        <v>89</v>
      </c>
      <c r="AG394" s="3" t="s">
        <v>50</v>
      </c>
      <c r="AH394" s="3">
        <v>3930</v>
      </c>
      <c r="AI394" s="3">
        <v>3930</v>
      </c>
      <c r="AJ394" s="3" t="s">
        <v>117</v>
      </c>
      <c r="AK394" s="5" t="s">
        <v>118</v>
      </c>
    </row>
    <row r="395" spans="1:37" x14ac:dyDescent="0.25">
      <c r="A395" s="19">
        <v>394</v>
      </c>
      <c r="B395" s="20" t="s">
        <v>786</v>
      </c>
      <c r="C395" s="20" t="s">
        <v>168</v>
      </c>
      <c r="D395" s="20" t="s">
        <v>2172</v>
      </c>
      <c r="E395" s="21" t="s">
        <v>2173</v>
      </c>
      <c r="F395" s="17" t="str" cm="1">
        <f t="array" aca="1" ref="F395" ca="1">INDEX(estados_cidades_bairros!$B$2:$E$2701,RANDBETWEEN(1,COUNTA(estados_cidades_bairros!$E$2:$E$2701)),1)</f>
        <v>Paraíba</v>
      </c>
      <c r="G395" s="17" t="str">
        <f ca="1">VLOOKUP(F395,estados_cidades_bairros!$B$2:$E$2701,2,0)</f>
        <v>PB</v>
      </c>
      <c r="H395" s="17" t="str" cm="1">
        <f t="array" aca="1" ref="H395" ca="1">INDEX(estados_cidades_bairros!$C$2:$E$2701,SUM(MATCH(G395,estados_cidades_bairros!$C:$C,0)+RANDBETWEEN(1,100)),2)</f>
        <v>das Neves Alegre</v>
      </c>
      <c r="I395" s="17" t="str" cm="1">
        <f t="array" aca="1" ref="I395" ca="1">INDEX(estados_cidades_bairros!$D$2:$E$2701,SUM(MATCH(H395,estados_cidades_bairros!$D$2:$D$2701,0)+RANDBETWEEN(1,5)),2)</f>
        <v>Pátio Letícia Fogaça</v>
      </c>
      <c r="J395" s="28"/>
      <c r="K395" s="20">
        <v>10</v>
      </c>
      <c r="L395" s="20" t="s">
        <v>2174</v>
      </c>
      <c r="M395" s="17" t="str" cm="1">
        <f t="array" aca="1" ref="M395" ca="1">INDEX(estados_cidades_bairros!$B$2:$E$2701,RANDBETWEEN(1,COUNTA(estados_cidades_bairros!$E$2:$E$2701)),1)</f>
        <v>Sergipe</v>
      </c>
      <c r="N395" s="17" t="str">
        <f ca="1">VLOOKUP(M395,estados_cidades_bairros!$B$2:$E$2701,2,0)</f>
        <v>SE</v>
      </c>
      <c r="O395" s="17" t="str" cm="1">
        <f t="array" aca="1" ref="O395" ca="1">INDEX(estados_cidades_bairros!$C$2:$E$2701,SUM(MATCH(N395,estados_cidades_bairros!$C:$C,0)+RANDBETWEEN(1,100)),2)</f>
        <v>Santos</v>
      </c>
      <c r="P395" s="17" t="str" cm="1">
        <f t="array" aca="1" ref="P395" ca="1">INDEX(estados_cidades_bairros!$D$2:$E$2701,SUM(MATCH(O395,estados_cidades_bairros!$D$2:$D$2701,0)+RANDBETWEEN(1,5)),2)</f>
        <v>Favela Peixoto</v>
      </c>
      <c r="Q395" s="38" t="s">
        <v>47</v>
      </c>
      <c r="R395" s="20">
        <v>4</v>
      </c>
      <c r="S395" s="6">
        <v>394</v>
      </c>
      <c r="T395" s="6">
        <v>394</v>
      </c>
      <c r="U395" s="6">
        <v>10</v>
      </c>
      <c r="V395">
        <v>2</v>
      </c>
      <c r="W395" s="3" t="str">
        <f>VLOOKUP(V395,produtos!$A$2:$E$49,2,0)</f>
        <v>Smartphone iPhone 14</v>
      </c>
      <c r="X395" s="12">
        <f>VLOOKUP(V395,produtos!$A$2:$E$49,4,0)</f>
        <v>4209</v>
      </c>
      <c r="Y395">
        <v>1</v>
      </c>
      <c r="Z395" s="12">
        <f t="shared" si="6"/>
        <v>4209</v>
      </c>
      <c r="AA395" s="7">
        <v>45696</v>
      </c>
      <c r="AB395" s="6" t="s">
        <v>115</v>
      </c>
      <c r="AC395" s="6">
        <v>394</v>
      </c>
      <c r="AD395">
        <v>2951</v>
      </c>
      <c r="AE395" s="3" t="str">
        <f>VLOOKUP(AD395,'Formas de pagamentos'!$A$2:$B$7,2,0)</f>
        <v>Pix</v>
      </c>
      <c r="AF395" s="6" t="s">
        <v>48</v>
      </c>
      <c r="AG395" s="6" t="s">
        <v>50</v>
      </c>
      <c r="AH395" s="6"/>
      <c r="AI395" s="6"/>
      <c r="AJ395" s="6"/>
      <c r="AK395" s="8"/>
    </row>
    <row r="396" spans="1:37" x14ac:dyDescent="0.25">
      <c r="A396" s="16">
        <v>395</v>
      </c>
      <c r="B396" s="17" t="s">
        <v>1260</v>
      </c>
      <c r="C396" s="17" t="s">
        <v>282</v>
      </c>
      <c r="D396" s="17" t="s">
        <v>2175</v>
      </c>
      <c r="E396" s="18" t="s">
        <v>2176</v>
      </c>
      <c r="F396" s="17" t="str" cm="1">
        <f t="array" aca="1" ref="F396" ca="1">INDEX(estados_cidades_bairros!$B$2:$E$2701,RANDBETWEEN(1,COUNTA(estados_cidades_bairros!$E$2:$E$2701)),1)</f>
        <v>Paraná</v>
      </c>
      <c r="G396" s="17" t="str">
        <f ca="1">VLOOKUP(F396,estados_cidades_bairros!$B$2:$E$2701,2,0)</f>
        <v>PR</v>
      </c>
      <c r="H396" s="17" t="str" cm="1">
        <f t="array" aca="1" ref="H396" ca="1">INDEX(estados_cidades_bairros!$C$2:$E$2701,SUM(MATCH(G396,estados_cidades_bairros!$C:$C,0)+RANDBETWEEN(1,100)),2)</f>
        <v>Almeida de Viana</v>
      </c>
      <c r="I396" s="17" t="str" cm="1">
        <f t="array" aca="1" ref="I396" ca="1">INDEX(estados_cidades_bairros!$D$2:$E$2701,SUM(MATCH(H396,estados_cidades_bairros!$D$2:$D$2701,0)+RANDBETWEEN(1,5)),2)</f>
        <v>Viela Ana Beatriz Cardoso</v>
      </c>
      <c r="J396" s="28"/>
      <c r="K396" s="17">
        <v>23</v>
      </c>
      <c r="L396" s="17" t="s">
        <v>2178</v>
      </c>
      <c r="M396" s="17" t="str" cm="1">
        <f t="array" aca="1" ref="M396" ca="1">INDEX(estados_cidades_bairros!$B$2:$E$2701,RANDBETWEEN(1,COUNTA(estados_cidades_bairros!$E$2:$E$2701)),1)</f>
        <v>Bahia</v>
      </c>
      <c r="N396" s="17" t="str">
        <f ca="1">VLOOKUP(M396,estados_cidades_bairros!$B$2:$E$2701,2,0)</f>
        <v>BA</v>
      </c>
      <c r="O396" s="17" t="str" cm="1">
        <f t="array" aca="1" ref="O396" ca="1">INDEX(estados_cidades_bairros!$C$2:$E$2701,SUM(MATCH(N396,estados_cidades_bairros!$C:$C,0)+RANDBETWEEN(1,100)),2)</f>
        <v>Melo</v>
      </c>
      <c r="P396" s="17" t="str" cm="1">
        <f t="array" aca="1" ref="P396" ca="1">INDEX(estados_cidades_bairros!$D$2:$E$2701,SUM(MATCH(O396,estados_cidades_bairros!$D$2:$D$2701,0)+RANDBETWEEN(1,5)),2)</f>
        <v>Jardim Maysa Farias</v>
      </c>
      <c r="Q396" s="26" t="s">
        <v>78</v>
      </c>
      <c r="R396" s="17">
        <v>1</v>
      </c>
      <c r="S396" s="3">
        <v>395</v>
      </c>
      <c r="T396" s="3">
        <v>395</v>
      </c>
      <c r="U396" s="3">
        <v>23</v>
      </c>
      <c r="V396">
        <v>1</v>
      </c>
      <c r="W396" s="3" t="str">
        <f>VLOOKUP(V396,produtos!$A$2:$E$49,2,0)</f>
        <v>Smartphone Samsung Galaxy S23</v>
      </c>
      <c r="X396" s="12">
        <f>VLOOKUP(V396,produtos!$A$2:$E$49,4,0)</f>
        <v>2409</v>
      </c>
      <c r="Y396">
        <v>3</v>
      </c>
      <c r="Z396" s="12">
        <f t="shared" si="6"/>
        <v>7227</v>
      </c>
      <c r="AA396" s="4">
        <v>45668</v>
      </c>
      <c r="AB396" s="3" t="s">
        <v>115</v>
      </c>
      <c r="AC396" s="3">
        <v>395</v>
      </c>
      <c r="AD396">
        <v>1969</v>
      </c>
      <c r="AE396" s="3" t="str">
        <f>VLOOKUP(AD396,'Formas de pagamentos'!$A$2:$B$7,2,0)</f>
        <v>Cartão Crédito</v>
      </c>
      <c r="AF396" s="3" t="s">
        <v>89</v>
      </c>
      <c r="AG396" s="3" t="s">
        <v>50</v>
      </c>
      <c r="AH396" s="3"/>
      <c r="AI396" s="3"/>
      <c r="AJ396" s="3"/>
      <c r="AK396" s="5"/>
    </row>
    <row r="397" spans="1:37" x14ac:dyDescent="0.25">
      <c r="A397" s="19">
        <v>396</v>
      </c>
      <c r="B397" s="20" t="s">
        <v>524</v>
      </c>
      <c r="C397" s="20" t="s">
        <v>113</v>
      </c>
      <c r="D397" s="20" t="s">
        <v>2180</v>
      </c>
      <c r="E397" s="21" t="s">
        <v>2181</v>
      </c>
      <c r="F397" s="17" t="str" cm="1">
        <f t="array" aca="1" ref="F397" ca="1">INDEX(estados_cidades_bairros!$B$2:$E$2701,RANDBETWEEN(1,COUNTA(estados_cidades_bairros!$E$2:$E$2701)),1)</f>
        <v>Goiás</v>
      </c>
      <c r="G397" s="17" t="str">
        <f ca="1">VLOOKUP(F397,estados_cidades_bairros!$B$2:$E$2701,2,0)</f>
        <v>GO</v>
      </c>
      <c r="H397" s="17" t="str" cm="1">
        <f t="array" aca="1" ref="H397" ca="1">INDEX(estados_cidades_bairros!$C$2:$E$2701,SUM(MATCH(G397,estados_cidades_bairros!$C:$C,0)+RANDBETWEEN(1,100)),2)</f>
        <v>Mendes</v>
      </c>
      <c r="I397" s="17" t="str" cm="1">
        <f t="array" aca="1" ref="I397" ca="1">INDEX(estados_cidades_bairros!$D$2:$E$2701,SUM(MATCH(H397,estados_cidades_bairros!$D$2:$D$2701,0)+RANDBETWEEN(1,5)),2)</f>
        <v>Viaduto Alícia Barros</v>
      </c>
      <c r="J397" s="28"/>
      <c r="K397" s="20">
        <v>2</v>
      </c>
      <c r="L397" s="20" t="s">
        <v>2182</v>
      </c>
      <c r="M397" s="17" t="str" cm="1">
        <f t="array" aca="1" ref="M397" ca="1">INDEX(estados_cidades_bairros!$B$2:$E$2701,RANDBETWEEN(1,COUNTA(estados_cidades_bairros!$E$2:$E$2701)),1)</f>
        <v>Rio de Janeiro</v>
      </c>
      <c r="N397" s="17" t="str">
        <f ca="1">VLOOKUP(M397,estados_cidades_bairros!$B$2:$E$2701,2,0)</f>
        <v>RJ</v>
      </c>
      <c r="O397" s="17" t="str" cm="1">
        <f t="array" aca="1" ref="O397" ca="1">INDEX(estados_cidades_bairros!$C$2:$E$2701,SUM(MATCH(N397,estados_cidades_bairros!$C:$C,0)+RANDBETWEEN(1,100)),2)</f>
        <v>da Cruz</v>
      </c>
      <c r="P397" s="17" t="str" cm="1">
        <f t="array" aca="1" ref="P397" ca="1">INDEX(estados_cidades_bairros!$D$2:$E$2701,SUM(MATCH(O397,estados_cidades_bairros!$D$2:$D$2701,0)+RANDBETWEEN(1,5)),2)</f>
        <v>Pátio Farias</v>
      </c>
      <c r="Q397" s="38" t="s">
        <v>41</v>
      </c>
      <c r="R397" s="20">
        <v>2</v>
      </c>
      <c r="S397" s="6">
        <v>396</v>
      </c>
      <c r="T397" s="6">
        <v>396</v>
      </c>
      <c r="U397" s="6">
        <v>2</v>
      </c>
      <c r="V397">
        <v>1</v>
      </c>
      <c r="W397" s="3" t="str">
        <f>VLOOKUP(V397,produtos!$A$2:$E$49,2,0)</f>
        <v>Smartphone Samsung Galaxy S23</v>
      </c>
      <c r="X397" s="12">
        <f>VLOOKUP(V397,produtos!$A$2:$E$49,4,0)</f>
        <v>2409</v>
      </c>
      <c r="Y397">
        <v>1</v>
      </c>
      <c r="Z397" s="12">
        <f t="shared" si="6"/>
        <v>2409</v>
      </c>
      <c r="AA397" s="7">
        <v>45726</v>
      </c>
      <c r="AB397" s="6" t="s">
        <v>88</v>
      </c>
      <c r="AC397" s="6">
        <v>396</v>
      </c>
      <c r="AD397">
        <v>6056</v>
      </c>
      <c r="AE397" s="3" t="str">
        <f>VLOOKUP(AD397,'Formas de pagamentos'!$A$2:$B$7,2,0)</f>
        <v>Cheque</v>
      </c>
      <c r="AF397" s="6" t="s">
        <v>48</v>
      </c>
      <c r="AG397" s="6" t="s">
        <v>50</v>
      </c>
      <c r="AH397" s="6"/>
      <c r="AI397" s="6"/>
      <c r="AJ397" s="6"/>
      <c r="AK397" s="8"/>
    </row>
    <row r="398" spans="1:37" x14ac:dyDescent="0.25">
      <c r="A398" s="16">
        <v>397</v>
      </c>
      <c r="B398" s="17" t="s">
        <v>1481</v>
      </c>
      <c r="C398" s="17" t="s">
        <v>1225</v>
      </c>
      <c r="D398" s="17" t="s">
        <v>2184</v>
      </c>
      <c r="E398" s="18" t="s">
        <v>2185</v>
      </c>
      <c r="F398" s="17" t="str" cm="1">
        <f t="array" aca="1" ref="F398" ca="1">INDEX(estados_cidades_bairros!$B$2:$E$2701,RANDBETWEEN(1,COUNTA(estados_cidades_bairros!$E$2:$E$2701)),1)</f>
        <v>Paraná</v>
      </c>
      <c r="G398" s="17" t="str">
        <f ca="1">VLOOKUP(F398,estados_cidades_bairros!$B$2:$E$2701,2,0)</f>
        <v>PR</v>
      </c>
      <c r="H398" s="17" t="str" cm="1">
        <f t="array" aca="1" ref="H398" ca="1">INDEX(estados_cidades_bairros!$C$2:$E$2701,SUM(MATCH(G398,estados_cidades_bairros!$C:$C,0)+RANDBETWEEN(1,100)),2)</f>
        <v>da Rocha das Flores</v>
      </c>
      <c r="I398" s="17" t="str" cm="1">
        <f t="array" aca="1" ref="I398" ca="1">INDEX(estados_cidades_bairros!$D$2:$E$2701,SUM(MATCH(H398,estados_cidades_bairros!$D$2:$D$2701,0)+RANDBETWEEN(1,5)),2)</f>
        <v>Trecho Gomes</v>
      </c>
      <c r="J398" s="28"/>
      <c r="K398" s="17">
        <v>22</v>
      </c>
      <c r="L398" s="17" t="s">
        <v>2186</v>
      </c>
      <c r="M398" s="17" t="str" cm="1">
        <f t="array" aca="1" ref="M398" ca="1">INDEX(estados_cidades_bairros!$B$2:$E$2701,RANDBETWEEN(1,COUNTA(estados_cidades_bairros!$E$2:$E$2701)),1)</f>
        <v>Espírito Santo</v>
      </c>
      <c r="N398" s="17" t="str">
        <f ca="1">VLOOKUP(M398,estados_cidades_bairros!$B$2:$E$2701,2,0)</f>
        <v>ES</v>
      </c>
      <c r="O398" s="17" t="str" cm="1">
        <f t="array" aca="1" ref="O398" ca="1">INDEX(estados_cidades_bairros!$C$2:$E$2701,SUM(MATCH(N398,estados_cidades_bairros!$C:$C,0)+RANDBETWEEN(1,100)),2)</f>
        <v>Rodrigues</v>
      </c>
      <c r="P398" s="17" t="str" cm="1">
        <f t="array" aca="1" ref="P398" ca="1">INDEX(estados_cidades_bairros!$D$2:$E$2701,SUM(MATCH(O398,estados_cidades_bairros!$D$2:$D$2701,0)+RANDBETWEEN(1,5)),2)</f>
        <v>Setor Julia Teixeira</v>
      </c>
      <c r="Q398" s="26" t="s">
        <v>41</v>
      </c>
      <c r="R398" s="17">
        <v>2</v>
      </c>
      <c r="S398" s="3">
        <v>397</v>
      </c>
      <c r="T398" s="3">
        <v>397</v>
      </c>
      <c r="U398" s="3">
        <v>22</v>
      </c>
      <c r="V398">
        <v>3</v>
      </c>
      <c r="W398" s="3" t="str">
        <f>VLOOKUP(V398,produtos!$A$2:$E$49,2,0)</f>
        <v>Fone de Ouvido Bluetooth JBL</v>
      </c>
      <c r="X398" s="12">
        <f>VLOOKUP(V398,produtos!$A$2:$E$49,4,0)</f>
        <v>3531</v>
      </c>
      <c r="Y398">
        <v>3</v>
      </c>
      <c r="Z398" s="12">
        <f t="shared" si="6"/>
        <v>10593</v>
      </c>
      <c r="AA398" s="4">
        <v>45703</v>
      </c>
      <c r="AB398" s="3" t="s">
        <v>88</v>
      </c>
      <c r="AC398" s="3">
        <v>397</v>
      </c>
      <c r="AD398">
        <v>6056</v>
      </c>
      <c r="AE398" s="3" t="str">
        <f>VLOOKUP(AD398,'Formas de pagamentos'!$A$2:$B$7,2,0)</f>
        <v>Cheque</v>
      </c>
      <c r="AF398" s="3" t="s">
        <v>48</v>
      </c>
      <c r="AG398" s="3" t="s">
        <v>50</v>
      </c>
      <c r="AH398" s="3"/>
      <c r="AI398" s="3"/>
      <c r="AJ398" s="3"/>
      <c r="AK398" s="5"/>
    </row>
    <row r="399" spans="1:37" x14ac:dyDescent="0.25">
      <c r="A399" s="19">
        <v>398</v>
      </c>
      <c r="B399" s="20" t="s">
        <v>972</v>
      </c>
      <c r="C399" s="20" t="s">
        <v>525</v>
      </c>
      <c r="D399" s="20" t="s">
        <v>2187</v>
      </c>
      <c r="E399" s="21" t="s">
        <v>2188</v>
      </c>
      <c r="F399" s="17" t="str" cm="1">
        <f t="array" aca="1" ref="F399" ca="1">INDEX(estados_cidades_bairros!$B$2:$E$2701,RANDBETWEEN(1,COUNTA(estados_cidades_bairros!$E$2:$E$2701)),1)</f>
        <v>Pernambuco</v>
      </c>
      <c r="G399" s="17" t="str">
        <f ca="1">VLOOKUP(F399,estados_cidades_bairros!$B$2:$E$2701,2,0)</f>
        <v>PE</v>
      </c>
      <c r="H399" s="17" t="str" cm="1">
        <f t="array" aca="1" ref="H399" ca="1">INDEX(estados_cidades_bairros!$C$2:$E$2701,SUM(MATCH(G399,estados_cidades_bairros!$C:$C,0)+RANDBETWEEN(1,100)),2)</f>
        <v>Mendes do Amparo</v>
      </c>
      <c r="I399" s="17" t="str" cm="1">
        <f t="array" aca="1" ref="I399" ca="1">INDEX(estados_cidades_bairros!$D$2:$E$2701,SUM(MATCH(H399,estados_cidades_bairros!$D$2:$D$2701,0)+RANDBETWEEN(1,5)),2)</f>
        <v>Lagoa de Lopes</v>
      </c>
      <c r="J399" s="28"/>
      <c r="K399" s="20">
        <v>38</v>
      </c>
      <c r="L399" s="20" t="s">
        <v>2190</v>
      </c>
      <c r="M399" s="17" t="str" cm="1">
        <f t="array" aca="1" ref="M399" ca="1">INDEX(estados_cidades_bairros!$B$2:$E$2701,RANDBETWEEN(1,COUNTA(estados_cidades_bairros!$E$2:$E$2701)),1)</f>
        <v>Mato Grosso do Sul</v>
      </c>
      <c r="N399" s="17" t="str">
        <f ca="1">VLOOKUP(M399,estados_cidades_bairros!$B$2:$E$2701,2,0)</f>
        <v>MS</v>
      </c>
      <c r="O399" s="17" t="str" cm="1">
        <f t="array" aca="1" ref="O399" ca="1">INDEX(estados_cidades_bairros!$C$2:$E$2701,SUM(MATCH(N399,estados_cidades_bairros!$C:$C,0)+RANDBETWEEN(1,100)),2)</f>
        <v>Moura de Goiás</v>
      </c>
      <c r="P399" s="17" t="str" cm="1">
        <f t="array" aca="1" ref="P399" ca="1">INDEX(estados_cidades_bairros!$D$2:$E$2701,SUM(MATCH(O399,estados_cidades_bairros!$D$2:$D$2701,0)+RANDBETWEEN(1,5)),2)</f>
        <v>Vila Sales</v>
      </c>
      <c r="Q399" s="38" t="s">
        <v>41</v>
      </c>
      <c r="R399" s="20">
        <v>4</v>
      </c>
      <c r="S399" s="6">
        <v>398</v>
      </c>
      <c r="T399" s="6">
        <v>398</v>
      </c>
      <c r="U399" s="6">
        <v>38</v>
      </c>
      <c r="V399">
        <v>21</v>
      </c>
      <c r="W399" s="3" t="str">
        <f>VLOOKUP(V399,produtos!$A$2:$E$49,2,0)</f>
        <v>Micro-ondas Panasonic 32L</v>
      </c>
      <c r="X399" s="12">
        <f>VLOOKUP(V399,produtos!$A$2:$E$49,4,0)</f>
        <v>895</v>
      </c>
      <c r="Y399">
        <v>2</v>
      </c>
      <c r="Z399" s="12">
        <f t="shared" si="6"/>
        <v>1790</v>
      </c>
      <c r="AA399" s="7">
        <v>45709</v>
      </c>
      <c r="AB399" s="6" t="s">
        <v>48</v>
      </c>
      <c r="AC399" s="6">
        <v>398</v>
      </c>
      <c r="AD399">
        <v>7072</v>
      </c>
      <c r="AE399" s="3" t="str">
        <f>VLOOKUP(AD399,'Formas de pagamentos'!$A$2:$B$7,2,0)</f>
        <v>Dinheiro</v>
      </c>
      <c r="AF399" s="6" t="s">
        <v>89</v>
      </c>
      <c r="AG399" s="6" t="s">
        <v>50</v>
      </c>
      <c r="AH399" s="6">
        <v>3980</v>
      </c>
      <c r="AI399" s="6">
        <v>3980</v>
      </c>
      <c r="AJ399" s="6" t="s">
        <v>262</v>
      </c>
      <c r="AK399" s="8" t="s">
        <v>212</v>
      </c>
    </row>
    <row r="400" spans="1:37" x14ac:dyDescent="0.25">
      <c r="A400" s="16">
        <v>399</v>
      </c>
      <c r="B400" s="17" t="s">
        <v>311</v>
      </c>
      <c r="C400" s="17" t="s">
        <v>189</v>
      </c>
      <c r="D400" s="17" t="s">
        <v>2193</v>
      </c>
      <c r="E400" s="18" t="s">
        <v>2194</v>
      </c>
      <c r="F400" s="17" t="str" cm="1">
        <f t="array" aca="1" ref="F400" ca="1">INDEX(estados_cidades_bairros!$B$2:$E$2701,RANDBETWEEN(1,COUNTA(estados_cidades_bairros!$E$2:$E$2701)),1)</f>
        <v>Goiás</v>
      </c>
      <c r="G400" s="17" t="str">
        <f ca="1">VLOOKUP(F400,estados_cidades_bairros!$B$2:$E$2701,2,0)</f>
        <v>GO</v>
      </c>
      <c r="H400" s="17" t="str" cm="1">
        <f t="array" aca="1" ref="H400" ca="1">INDEX(estados_cidades_bairros!$C$2:$E$2701,SUM(MATCH(G400,estados_cidades_bairros!$C:$C,0)+RANDBETWEEN(1,100)),2)</f>
        <v>Ribeiro</v>
      </c>
      <c r="I400" s="17" t="str" cm="1">
        <f t="array" aca="1" ref="I400" ca="1">INDEX(estados_cidades_bairros!$D$2:$E$2701,SUM(MATCH(H400,estados_cidades_bairros!$D$2:$D$2701,0)+RANDBETWEEN(1,5)),2)</f>
        <v>Alameda de Cardoso</v>
      </c>
      <c r="J400" s="28"/>
      <c r="K400" s="17">
        <v>45</v>
      </c>
      <c r="L400" s="17" t="s">
        <v>2196</v>
      </c>
      <c r="M400" s="17" t="str" cm="1">
        <f t="array" aca="1" ref="M400" ca="1">INDEX(estados_cidades_bairros!$B$2:$E$2701,RANDBETWEEN(1,COUNTA(estados_cidades_bairros!$E$2:$E$2701)),1)</f>
        <v>Roraima</v>
      </c>
      <c r="N400" s="17" t="str">
        <f ca="1">VLOOKUP(M400,estados_cidades_bairros!$B$2:$E$2701,2,0)</f>
        <v>RR</v>
      </c>
      <c r="O400" s="17" t="str" cm="1">
        <f t="array" aca="1" ref="O400" ca="1">INDEX(estados_cidades_bairros!$C$2:$E$2701,SUM(MATCH(N400,estados_cidades_bairros!$C:$C,0)+RANDBETWEEN(1,100)),2)</f>
        <v>Silveira</v>
      </c>
      <c r="P400" s="17" t="str" cm="1">
        <f t="array" aca="1" ref="P400" ca="1">INDEX(estados_cidades_bairros!$D$2:$E$2701,SUM(MATCH(O400,estados_cidades_bairros!$D$2:$D$2701,0)+RANDBETWEEN(1,5)),2)</f>
        <v>Loteamento Juan Fogaça</v>
      </c>
      <c r="Q400" s="26" t="s">
        <v>47</v>
      </c>
      <c r="R400" s="17">
        <v>2</v>
      </c>
      <c r="S400" s="3">
        <v>399</v>
      </c>
      <c r="T400" s="3">
        <v>399</v>
      </c>
      <c r="U400" s="3">
        <v>45</v>
      </c>
      <c r="V400">
        <v>18</v>
      </c>
      <c r="W400" s="3" t="str">
        <f>VLOOKUP(V400,produtos!$A$2:$E$49,2,0)</f>
        <v>Fogão 4 Bocas Consul</v>
      </c>
      <c r="X400" s="12">
        <f>VLOOKUP(V400,produtos!$A$2:$E$49,4,0)</f>
        <v>638</v>
      </c>
      <c r="Y400">
        <v>3</v>
      </c>
      <c r="Z400" s="12">
        <f t="shared" si="6"/>
        <v>1914</v>
      </c>
      <c r="AA400" s="4">
        <v>45717</v>
      </c>
      <c r="AB400" s="3" t="s">
        <v>88</v>
      </c>
      <c r="AC400" s="3">
        <v>399</v>
      </c>
      <c r="AD400">
        <v>5950</v>
      </c>
      <c r="AE400" s="3" t="str">
        <f>VLOOKUP(AD400,'Formas de pagamentos'!$A$2:$B$7,2,0)</f>
        <v>Cartão Débito</v>
      </c>
      <c r="AF400" s="3" t="s">
        <v>48</v>
      </c>
      <c r="AG400" s="3" t="s">
        <v>50</v>
      </c>
      <c r="AH400" s="3"/>
      <c r="AI400" s="3"/>
      <c r="AJ400" s="3"/>
      <c r="AK400" s="5"/>
    </row>
    <row r="401" spans="1:37" x14ac:dyDescent="0.25">
      <c r="A401" s="19">
        <v>400</v>
      </c>
      <c r="B401" s="20" t="s">
        <v>1501</v>
      </c>
      <c r="C401" s="20" t="s">
        <v>560</v>
      </c>
      <c r="D401" s="20" t="s">
        <v>2197</v>
      </c>
      <c r="E401" s="21" t="s">
        <v>2198</v>
      </c>
      <c r="F401" s="17" t="str" cm="1">
        <f t="array" aca="1" ref="F401" ca="1">INDEX(estados_cidades_bairros!$B$2:$E$2701,RANDBETWEEN(1,COUNTA(estados_cidades_bairros!$E$2:$E$2701)),1)</f>
        <v>Distrito Federal</v>
      </c>
      <c r="G401" s="17" t="str">
        <f ca="1">VLOOKUP(F401,estados_cidades_bairros!$B$2:$E$2701,2,0)</f>
        <v>DF</v>
      </c>
      <c r="H401" s="17" t="str" cm="1">
        <f t="array" aca="1" ref="H401" ca="1">INDEX(estados_cidades_bairros!$C$2:$E$2701,SUM(MATCH(G401,estados_cidades_bairros!$C:$C,0)+RANDBETWEEN(1,100)),2)</f>
        <v>da Conceição de Goiás</v>
      </c>
      <c r="I401" s="17" t="str" cm="1">
        <f t="array" aca="1" ref="I401" ca="1">INDEX(estados_cidades_bairros!$D$2:$E$2701,SUM(MATCH(H401,estados_cidades_bairros!$D$2:$D$2701,0)+RANDBETWEEN(1,5)),2)</f>
        <v>Rua Caio Campos</v>
      </c>
      <c r="J401" s="28"/>
      <c r="K401" s="20">
        <v>8</v>
      </c>
      <c r="L401" s="20" t="s">
        <v>2199</v>
      </c>
      <c r="M401" s="17" t="str" cm="1">
        <f t="array" aca="1" ref="M401" ca="1">INDEX(estados_cidades_bairros!$B$2:$E$2701,RANDBETWEEN(1,COUNTA(estados_cidades_bairros!$E$2:$E$2701)),1)</f>
        <v>Tocantins</v>
      </c>
      <c r="N401" s="17" t="str">
        <f ca="1">VLOOKUP(M401,estados_cidades_bairros!$B$2:$E$2701,2,0)</f>
        <v>TO</v>
      </c>
      <c r="O401" s="17" t="str" cm="1">
        <f t="array" aca="1" ref="O401" ca="1">INDEX(estados_cidades_bairros!$C$2:$E$2701,SUM(MATCH(N401,estados_cidades_bairros!$C:$C,0)+RANDBETWEEN(1,100)),2)</f>
        <v>Nascimento do Galho</v>
      </c>
      <c r="P401" s="17" t="str" cm="1">
        <f t="array" aca="1" ref="P401" ca="1">INDEX(estados_cidades_bairros!$D$2:$E$2701,SUM(MATCH(O401,estados_cidades_bairros!$D$2:$D$2701,0)+RANDBETWEEN(1,5)),2)</f>
        <v>Alameda Manuela Cavalcanti</v>
      </c>
      <c r="Q401" s="38" t="s">
        <v>41</v>
      </c>
      <c r="R401" s="20">
        <v>2</v>
      </c>
      <c r="S401" s="6">
        <v>400</v>
      </c>
      <c r="T401" s="6">
        <v>400</v>
      </c>
      <c r="U401" s="6">
        <v>8</v>
      </c>
      <c r="V401">
        <v>2</v>
      </c>
      <c r="W401" s="3" t="str">
        <f>VLOOKUP(V401,produtos!$A$2:$E$49,2,0)</f>
        <v>Smartphone iPhone 14</v>
      </c>
      <c r="X401" s="12">
        <f>VLOOKUP(V401,produtos!$A$2:$E$49,4,0)</f>
        <v>4209</v>
      </c>
      <c r="Y401">
        <v>1</v>
      </c>
      <c r="Z401" s="12">
        <f t="shared" si="6"/>
        <v>4209</v>
      </c>
      <c r="AA401" s="7">
        <v>45658</v>
      </c>
      <c r="AB401" s="6" t="s">
        <v>88</v>
      </c>
      <c r="AC401" s="6">
        <v>400</v>
      </c>
      <c r="AD401">
        <v>5950</v>
      </c>
      <c r="AE401" s="3" t="str">
        <f>VLOOKUP(AD401,'Formas de pagamentos'!$A$2:$B$7,2,0)</f>
        <v>Cartão Débito</v>
      </c>
      <c r="AF401" s="6" t="s">
        <v>116</v>
      </c>
      <c r="AG401" s="6" t="s">
        <v>50</v>
      </c>
      <c r="AH401" s="6"/>
      <c r="AI401" s="6"/>
      <c r="AJ401" s="6"/>
      <c r="AK401" s="8"/>
    </row>
    <row r="402" spans="1:37" x14ac:dyDescent="0.25">
      <c r="A402" s="16">
        <v>401</v>
      </c>
      <c r="B402" s="17" t="s">
        <v>416</v>
      </c>
      <c r="C402" s="17" t="s">
        <v>1225</v>
      </c>
      <c r="D402" s="17" t="s">
        <v>2201</v>
      </c>
      <c r="E402" s="18" t="s">
        <v>2202</v>
      </c>
      <c r="F402" s="17" t="str" cm="1">
        <f t="array" aca="1" ref="F402" ca="1">INDEX(estados_cidades_bairros!$B$2:$E$2701,RANDBETWEEN(1,COUNTA(estados_cidades_bairros!$E$2:$E$2701)),1)</f>
        <v>Minas Gerais</v>
      </c>
      <c r="G402" s="17" t="str">
        <f ca="1">VLOOKUP(F402,estados_cidades_bairros!$B$2:$E$2701,2,0)</f>
        <v>MG</v>
      </c>
      <c r="H402" s="17" t="str" cm="1">
        <f t="array" aca="1" ref="H402" ca="1">INDEX(estados_cidades_bairros!$C$2:$E$2701,SUM(MATCH(G402,estados_cidades_bairros!$C:$C,0)+RANDBETWEEN(1,100)),2)</f>
        <v>da Rocha</v>
      </c>
      <c r="I402" s="17" t="str" cm="1">
        <f t="array" aca="1" ref="I402" ca="1">INDEX(estados_cidades_bairros!$D$2:$E$2701,SUM(MATCH(H402,estados_cidades_bairros!$D$2:$D$2701,0)+RANDBETWEEN(1,5)),2)</f>
        <v>Largo Matheus Costela</v>
      </c>
      <c r="J402" s="28"/>
      <c r="K402" s="17">
        <v>3</v>
      </c>
      <c r="L402" s="17" t="s">
        <v>2204</v>
      </c>
      <c r="M402" s="17" t="str" cm="1">
        <f t="array" aca="1" ref="M402" ca="1">INDEX(estados_cidades_bairros!$B$2:$E$2701,RANDBETWEEN(1,COUNTA(estados_cidades_bairros!$E$2:$E$2701)),1)</f>
        <v>Roraima</v>
      </c>
      <c r="N402" s="17" t="str">
        <f ca="1">VLOOKUP(M402,estados_cidades_bairros!$B$2:$E$2701,2,0)</f>
        <v>RR</v>
      </c>
      <c r="O402" s="17" t="str" cm="1">
        <f t="array" aca="1" ref="O402" ca="1">INDEX(estados_cidades_bairros!$C$2:$E$2701,SUM(MATCH(N402,estados_cidades_bairros!$C:$C,0)+RANDBETWEEN(1,100)),2)</f>
        <v>Almeida de da Luz</v>
      </c>
      <c r="P402" s="17" t="str" cm="1">
        <f t="array" aca="1" ref="P402" ca="1">INDEX(estados_cidades_bairros!$D$2:$E$2701,SUM(MATCH(O402,estados_cidades_bairros!$D$2:$D$2701,0)+RANDBETWEEN(1,5)),2)</f>
        <v>Residencial da Luz</v>
      </c>
      <c r="Q402" s="26" t="s">
        <v>78</v>
      </c>
      <c r="R402" s="17">
        <v>1</v>
      </c>
      <c r="S402" s="3">
        <v>401</v>
      </c>
      <c r="T402" s="3">
        <v>401</v>
      </c>
      <c r="U402" s="3">
        <v>3</v>
      </c>
      <c r="V402">
        <v>29</v>
      </c>
      <c r="W402" s="3" t="str">
        <f>VLOOKUP(V402,produtos!$A$2:$E$49,2,0)</f>
        <v>Mesa de Jantar com 6 Cadeiras</v>
      </c>
      <c r="X402" s="12">
        <f>VLOOKUP(V402,produtos!$A$2:$E$49,4,0)</f>
        <v>2590</v>
      </c>
      <c r="Y402">
        <v>3</v>
      </c>
      <c r="Z402" s="12">
        <f t="shared" si="6"/>
        <v>7770</v>
      </c>
      <c r="AA402" s="4">
        <v>45689</v>
      </c>
      <c r="AB402" s="3" t="s">
        <v>115</v>
      </c>
      <c r="AC402" s="3">
        <v>401</v>
      </c>
      <c r="AD402">
        <v>6056</v>
      </c>
      <c r="AE402" s="3" t="str">
        <f>VLOOKUP(AD402,'Formas de pagamentos'!$A$2:$B$7,2,0)</f>
        <v>Cheque</v>
      </c>
      <c r="AF402" s="3" t="s">
        <v>89</v>
      </c>
      <c r="AG402" s="3" t="s">
        <v>50</v>
      </c>
      <c r="AH402" s="3"/>
      <c r="AI402" s="3"/>
      <c r="AJ402" s="3"/>
      <c r="AK402" s="5"/>
    </row>
    <row r="403" spans="1:37" x14ac:dyDescent="0.25">
      <c r="A403" s="19">
        <v>402</v>
      </c>
      <c r="B403" s="20" t="s">
        <v>2037</v>
      </c>
      <c r="C403" s="20" t="s">
        <v>611</v>
      </c>
      <c r="D403" s="20" t="s">
        <v>2205</v>
      </c>
      <c r="E403" s="21" t="s">
        <v>2206</v>
      </c>
      <c r="F403" s="17" t="str" cm="1">
        <f t="array" aca="1" ref="F403" ca="1">INDEX(estados_cidades_bairros!$B$2:$E$2701,RANDBETWEEN(1,COUNTA(estados_cidades_bairros!$E$2:$E$2701)),1)</f>
        <v>Rio Grande do Norte</v>
      </c>
      <c r="G403" s="17" t="str">
        <f ca="1">VLOOKUP(F403,estados_cidades_bairros!$B$2:$E$2701,2,0)</f>
        <v>RN</v>
      </c>
      <c r="H403" s="17" t="str" cm="1">
        <f t="array" aca="1" ref="H403" ca="1">INDEX(estados_cidades_bairros!$C$2:$E$2701,SUM(MATCH(G403,estados_cidades_bairros!$C:$C,0)+RANDBETWEEN(1,100)),2)</f>
        <v>Caldeira</v>
      </c>
      <c r="I403" s="17" t="str" cm="1">
        <f t="array" aca="1" ref="I403" ca="1">INDEX(estados_cidades_bairros!$D$2:$E$2701,SUM(MATCH(H403,estados_cidades_bairros!$D$2:$D$2701,0)+RANDBETWEEN(1,5)),2)</f>
        <v>Vereda de Pinto</v>
      </c>
      <c r="J403" s="28"/>
      <c r="K403" s="20">
        <v>33</v>
      </c>
      <c r="L403" s="20" t="s">
        <v>2207</v>
      </c>
      <c r="M403" s="17" t="str" cm="1">
        <f t="array" aca="1" ref="M403" ca="1">INDEX(estados_cidades_bairros!$B$2:$E$2701,RANDBETWEEN(1,COUNTA(estados_cidades_bairros!$E$2:$E$2701)),1)</f>
        <v>Rio de Janeiro</v>
      </c>
      <c r="N403" s="17" t="str">
        <f ca="1">VLOOKUP(M403,estados_cidades_bairros!$B$2:$E$2701,2,0)</f>
        <v>RJ</v>
      </c>
      <c r="O403" s="17" t="str" cm="1">
        <f t="array" aca="1" ref="O403" ca="1">INDEX(estados_cidades_bairros!$C$2:$E$2701,SUM(MATCH(N403,estados_cidades_bairros!$C:$C,0)+RANDBETWEEN(1,100)),2)</f>
        <v>da Cruz</v>
      </c>
      <c r="P403" s="17" t="str" cm="1">
        <f t="array" aca="1" ref="P403" ca="1">INDEX(estados_cidades_bairros!$D$2:$E$2701,SUM(MATCH(O403,estados_cidades_bairros!$D$2:$D$2701,0)+RANDBETWEEN(1,5)),2)</f>
        <v>Lagoa Campos</v>
      </c>
      <c r="Q403" s="38" t="s">
        <v>41</v>
      </c>
      <c r="R403" s="20">
        <v>2</v>
      </c>
      <c r="S403" s="6">
        <v>402</v>
      </c>
      <c r="T403" s="6">
        <v>402</v>
      </c>
      <c r="U403" s="6">
        <v>33</v>
      </c>
      <c r="V403">
        <v>36</v>
      </c>
      <c r="W403" s="3" t="str">
        <f>VLOOKUP(V403,produtos!$A$2:$E$49,2,0)</f>
        <v>Notebook Dell Inspiron i5 8GB 512GB SSD</v>
      </c>
      <c r="X403" s="12">
        <f>VLOOKUP(V403,produtos!$A$2:$E$49,4,0)</f>
        <v>3598</v>
      </c>
      <c r="Y403">
        <v>1</v>
      </c>
      <c r="Z403" s="12">
        <f t="shared" si="6"/>
        <v>3598</v>
      </c>
      <c r="AA403" s="7">
        <v>45674</v>
      </c>
      <c r="AB403" s="6" t="s">
        <v>115</v>
      </c>
      <c r="AC403" s="6">
        <v>402</v>
      </c>
      <c r="AD403">
        <v>5950</v>
      </c>
      <c r="AE403" s="3" t="str">
        <f>VLOOKUP(AD403,'Formas de pagamentos'!$A$2:$B$7,2,0)</f>
        <v>Cartão Débito</v>
      </c>
      <c r="AF403" s="6" t="s">
        <v>116</v>
      </c>
      <c r="AG403" s="6" t="s">
        <v>50</v>
      </c>
      <c r="AH403" s="6"/>
      <c r="AI403" s="6"/>
      <c r="AJ403" s="6"/>
      <c r="AK403" s="8"/>
    </row>
    <row r="404" spans="1:37" x14ac:dyDescent="0.25">
      <c r="A404" s="16">
        <v>403</v>
      </c>
      <c r="B404" s="17" t="s">
        <v>1250</v>
      </c>
      <c r="C404" s="17" t="s">
        <v>733</v>
      </c>
      <c r="D404" s="17" t="s">
        <v>2208</v>
      </c>
      <c r="E404" s="18">
        <v>1185320426</v>
      </c>
      <c r="F404" s="17" t="str" cm="1">
        <f t="array" aca="1" ref="F404" ca="1">INDEX(estados_cidades_bairros!$B$2:$E$2701,RANDBETWEEN(1,COUNTA(estados_cidades_bairros!$E$2:$E$2701)),1)</f>
        <v>Ceará</v>
      </c>
      <c r="G404" s="17" t="str">
        <f ca="1">VLOOKUP(F404,estados_cidades_bairros!$B$2:$E$2701,2,0)</f>
        <v>CE</v>
      </c>
      <c r="H404" s="17" t="str" cm="1">
        <f t="array" aca="1" ref="H404" ca="1">INDEX(estados_cidades_bairros!$C$2:$E$2701,SUM(MATCH(G404,estados_cidades_bairros!$C:$C,0)+RANDBETWEEN(1,100)),2)</f>
        <v>Farias</v>
      </c>
      <c r="I404" s="17" t="str" cm="1">
        <f t="array" aca="1" ref="I404" ca="1">INDEX(estados_cidades_bairros!$D$2:$E$2701,SUM(MATCH(H404,estados_cidades_bairros!$D$2:$D$2701,0)+RANDBETWEEN(1,5)),2)</f>
        <v>Passarela de Silveira</v>
      </c>
      <c r="J404" s="28"/>
      <c r="K404" s="17">
        <v>4</v>
      </c>
      <c r="L404" s="17" t="s">
        <v>2210</v>
      </c>
      <c r="M404" s="17" t="str" cm="1">
        <f t="array" aca="1" ref="M404" ca="1">INDEX(estados_cidades_bairros!$B$2:$E$2701,RANDBETWEEN(1,COUNTA(estados_cidades_bairros!$E$2:$E$2701)),1)</f>
        <v>Rio Grande do Sul</v>
      </c>
      <c r="N404" s="17" t="str">
        <f ca="1">VLOOKUP(M404,estados_cidades_bairros!$B$2:$E$2701,2,0)</f>
        <v>RS</v>
      </c>
      <c r="O404" s="17" t="str" cm="1">
        <f t="array" aca="1" ref="O404" ca="1">INDEX(estados_cidades_bairros!$C$2:$E$2701,SUM(MATCH(N404,estados_cidades_bairros!$C:$C,0)+RANDBETWEEN(1,100)),2)</f>
        <v>Cardoso</v>
      </c>
      <c r="P404" s="17" t="str" cm="1">
        <f t="array" aca="1" ref="P404" ca="1">INDEX(estados_cidades_bairros!$D$2:$E$2701,SUM(MATCH(O404,estados_cidades_bairros!$D$2:$D$2701,0)+RANDBETWEEN(1,5)),2)</f>
        <v>Praia Luana Novaes</v>
      </c>
      <c r="Q404" s="26" t="s">
        <v>47</v>
      </c>
      <c r="R404" s="17">
        <v>5</v>
      </c>
      <c r="S404" s="3">
        <v>403</v>
      </c>
      <c r="T404" s="3">
        <v>403</v>
      </c>
      <c r="U404" s="3">
        <v>4</v>
      </c>
      <c r="V404">
        <v>15</v>
      </c>
      <c r="W404" s="3" t="str">
        <f>VLOOKUP(V404,produtos!$A$2:$E$49,2,0)</f>
        <v>Kindle Paperwhite 11ª Geração</v>
      </c>
      <c r="X404" s="12">
        <f>VLOOKUP(V404,produtos!$A$2:$E$49,4,0)</f>
        <v>302</v>
      </c>
      <c r="Y404">
        <v>2</v>
      </c>
      <c r="Z404" s="12">
        <f t="shared" si="6"/>
        <v>604</v>
      </c>
      <c r="AA404" s="4">
        <v>45700</v>
      </c>
      <c r="AB404" s="3" t="s">
        <v>115</v>
      </c>
      <c r="AC404" s="3">
        <v>403</v>
      </c>
      <c r="AD404">
        <v>5950</v>
      </c>
      <c r="AE404" s="3" t="str">
        <f>VLOOKUP(AD404,'Formas de pagamentos'!$A$2:$B$7,2,0)</f>
        <v>Cartão Débito</v>
      </c>
      <c r="AF404" s="3" t="s">
        <v>89</v>
      </c>
      <c r="AG404" s="3" t="s">
        <v>50</v>
      </c>
      <c r="AH404" s="3"/>
      <c r="AI404" s="3"/>
      <c r="AJ404" s="3"/>
      <c r="AK404" s="5"/>
    </row>
    <row r="405" spans="1:37" x14ac:dyDescent="0.25">
      <c r="A405" s="19">
        <v>404</v>
      </c>
      <c r="B405" s="20" t="s">
        <v>1176</v>
      </c>
      <c r="C405" s="20" t="s">
        <v>240</v>
      </c>
      <c r="D405" s="20" t="s">
        <v>2213</v>
      </c>
      <c r="E405" s="21" t="s">
        <v>2214</v>
      </c>
      <c r="F405" s="17" t="str" cm="1">
        <f t="array" aca="1" ref="F405" ca="1">INDEX(estados_cidades_bairros!$B$2:$E$2701,RANDBETWEEN(1,COUNTA(estados_cidades_bairros!$E$2:$E$2701)),1)</f>
        <v>Amazonas</v>
      </c>
      <c r="G405" s="17" t="str">
        <f ca="1">VLOOKUP(F405,estados_cidades_bairros!$B$2:$E$2701,2,0)</f>
        <v>AM</v>
      </c>
      <c r="H405" s="17" t="str" cm="1">
        <f t="array" aca="1" ref="H405" ca="1">INDEX(estados_cidades_bairros!$C$2:$E$2701,SUM(MATCH(G405,estados_cidades_bairros!$C:$C,0)+RANDBETWEEN(1,100)),2)</f>
        <v>Ferreira de Dias</v>
      </c>
      <c r="I405" s="17" t="str" cm="1">
        <f t="array" aca="1" ref="I405" ca="1">INDEX(estados_cidades_bairros!$D$2:$E$2701,SUM(MATCH(H405,estados_cidades_bairros!$D$2:$D$2701,0)+RANDBETWEEN(1,5)),2)</f>
        <v>Recanto de Cunha</v>
      </c>
      <c r="J405" s="28"/>
      <c r="K405" s="20">
        <v>2</v>
      </c>
      <c r="L405" s="20" t="s">
        <v>2216</v>
      </c>
      <c r="M405" s="17" t="str" cm="1">
        <f t="array" aca="1" ref="M405" ca="1">INDEX(estados_cidades_bairros!$B$2:$E$2701,RANDBETWEEN(1,COUNTA(estados_cidades_bairros!$E$2:$E$2701)),1)</f>
        <v>Goiás</v>
      </c>
      <c r="N405" s="17" t="str">
        <f ca="1">VLOOKUP(M405,estados_cidades_bairros!$B$2:$E$2701,2,0)</f>
        <v>GO</v>
      </c>
      <c r="O405" s="17" t="str" cm="1">
        <f t="array" aca="1" ref="O405" ca="1">INDEX(estados_cidades_bairros!$C$2:$E$2701,SUM(MATCH(N405,estados_cidades_bairros!$C:$C,0)+RANDBETWEEN(1,100)),2)</f>
        <v>Ferreira</v>
      </c>
      <c r="P405" s="17" t="str" cm="1">
        <f t="array" aca="1" ref="P405" ca="1">INDEX(estados_cidades_bairros!$D$2:$E$2701,SUM(MATCH(O405,estados_cidades_bairros!$D$2:$D$2701,0)+RANDBETWEEN(1,5)),2)</f>
        <v>Conjunto Augusto Silva</v>
      </c>
      <c r="Q405" s="38" t="s">
        <v>41</v>
      </c>
      <c r="R405" s="20">
        <v>1</v>
      </c>
      <c r="S405" s="6">
        <v>404</v>
      </c>
      <c r="T405" s="6">
        <v>404</v>
      </c>
      <c r="U405" s="6">
        <v>2</v>
      </c>
      <c r="V405">
        <v>42</v>
      </c>
      <c r="W405" s="3" t="str">
        <f>VLOOKUP(V405,produtos!$A$2:$E$49,2,0)</f>
        <v>Roteador TP-Link Archer C6</v>
      </c>
      <c r="X405" s="12">
        <f>VLOOKUP(V405,produtos!$A$2:$E$49,4,0)</f>
        <v>660</v>
      </c>
      <c r="Y405">
        <v>1</v>
      </c>
      <c r="Z405" s="12">
        <f t="shared" si="6"/>
        <v>660</v>
      </c>
      <c r="AA405" s="7">
        <v>45711</v>
      </c>
      <c r="AB405" s="6" t="s">
        <v>64</v>
      </c>
      <c r="AC405" s="6">
        <v>404</v>
      </c>
      <c r="AD405">
        <v>6056</v>
      </c>
      <c r="AE405" s="3" t="str">
        <f>VLOOKUP(AD405,'Formas de pagamentos'!$A$2:$B$7,2,0)</f>
        <v>Cheque</v>
      </c>
      <c r="AF405" s="6" t="s">
        <v>48</v>
      </c>
      <c r="AG405" s="6" t="s">
        <v>50</v>
      </c>
      <c r="AH405" s="6"/>
      <c r="AI405" s="6"/>
      <c r="AJ405" s="6"/>
      <c r="AK405" s="8"/>
    </row>
    <row r="406" spans="1:37" x14ac:dyDescent="0.25">
      <c r="A406" s="16">
        <v>405</v>
      </c>
      <c r="B406" s="17" t="s">
        <v>2049</v>
      </c>
      <c r="C406" s="17" t="s">
        <v>481</v>
      </c>
      <c r="D406" s="17" t="s">
        <v>2217</v>
      </c>
      <c r="E406" s="18" t="s">
        <v>2218</v>
      </c>
      <c r="F406" s="17" t="str" cm="1">
        <f t="array" aca="1" ref="F406" ca="1">INDEX(estados_cidades_bairros!$B$2:$E$2701,RANDBETWEEN(1,COUNTA(estados_cidades_bairros!$E$2:$E$2701)),1)</f>
        <v>Paraíba</v>
      </c>
      <c r="G406" s="17" t="str">
        <f ca="1">VLOOKUP(F406,estados_cidades_bairros!$B$2:$E$2701,2,0)</f>
        <v>PB</v>
      </c>
      <c r="H406" s="17" t="str" cm="1">
        <f t="array" aca="1" ref="H406" ca="1">INDEX(estados_cidades_bairros!$C$2:$E$2701,SUM(MATCH(G406,estados_cidades_bairros!$C:$C,0)+RANDBETWEEN(1,100)),2)</f>
        <v>Novaes de Minas</v>
      </c>
      <c r="I406" s="17" t="str" cm="1">
        <f t="array" aca="1" ref="I406" ca="1">INDEX(estados_cidades_bairros!$D$2:$E$2701,SUM(MATCH(H406,estados_cidades_bairros!$D$2:$D$2701,0)+RANDBETWEEN(1,5)),2)</f>
        <v>Trevo da Paz</v>
      </c>
      <c r="J406" s="28"/>
      <c r="K406" s="17">
        <v>42</v>
      </c>
      <c r="L406" s="17" t="s">
        <v>2219</v>
      </c>
      <c r="M406" s="17" t="str" cm="1">
        <f t="array" aca="1" ref="M406" ca="1">INDEX(estados_cidades_bairros!$B$2:$E$2701,RANDBETWEEN(1,COUNTA(estados_cidades_bairros!$E$2:$E$2701)),1)</f>
        <v>Goiás</v>
      </c>
      <c r="N406" s="17" t="str">
        <f ca="1">VLOOKUP(M406,estados_cidades_bairros!$B$2:$E$2701,2,0)</f>
        <v>GO</v>
      </c>
      <c r="O406" s="17" t="str" cm="1">
        <f t="array" aca="1" ref="O406" ca="1">INDEX(estados_cidades_bairros!$C$2:$E$2701,SUM(MATCH(N406,estados_cidades_bairros!$C:$C,0)+RANDBETWEEN(1,100)),2)</f>
        <v>Farias</v>
      </c>
      <c r="P406" s="17" t="str" cm="1">
        <f t="array" aca="1" ref="P406" ca="1">INDEX(estados_cidades_bairros!$D$2:$E$2701,SUM(MATCH(O406,estados_cidades_bairros!$D$2:$D$2701,0)+RANDBETWEEN(1,5)),2)</f>
        <v>Passarela de Silveira</v>
      </c>
      <c r="Q406" s="26" t="s">
        <v>78</v>
      </c>
      <c r="R406" s="17">
        <v>4</v>
      </c>
      <c r="S406" s="3">
        <v>405</v>
      </c>
      <c r="T406" s="3">
        <v>405</v>
      </c>
      <c r="U406" s="3">
        <v>42</v>
      </c>
      <c r="V406">
        <v>5</v>
      </c>
      <c r="W406" s="3" t="str">
        <f>VLOOKUP(V406,produtos!$A$2:$E$49,2,0)</f>
        <v>Smartwatch Apple Watch Series 8</v>
      </c>
      <c r="X406" s="12">
        <f>VLOOKUP(V406,produtos!$A$2:$E$49,4,0)</f>
        <v>3223</v>
      </c>
      <c r="Y406">
        <v>3</v>
      </c>
      <c r="Z406" s="12">
        <f t="shared" si="6"/>
        <v>9669</v>
      </c>
      <c r="AA406" s="4">
        <v>45726</v>
      </c>
      <c r="AB406" s="3" t="s">
        <v>115</v>
      </c>
      <c r="AC406" s="3">
        <v>405</v>
      </c>
      <c r="AD406">
        <v>7072</v>
      </c>
      <c r="AE406" s="3" t="str">
        <f>VLOOKUP(AD406,'Formas de pagamentos'!$A$2:$B$7,2,0)</f>
        <v>Dinheiro</v>
      </c>
      <c r="AF406" s="3" t="s">
        <v>48</v>
      </c>
      <c r="AG406" s="3" t="s">
        <v>50</v>
      </c>
      <c r="AH406" s="3"/>
      <c r="AI406" s="3"/>
      <c r="AJ406" s="3"/>
      <c r="AK406" s="5"/>
    </row>
    <row r="407" spans="1:37" x14ac:dyDescent="0.25">
      <c r="A407" s="19">
        <v>406</v>
      </c>
      <c r="B407" s="20" t="s">
        <v>1426</v>
      </c>
      <c r="C407" s="20" t="s">
        <v>516</v>
      </c>
      <c r="D407" s="20" t="s">
        <v>2220</v>
      </c>
      <c r="E407" s="21" t="s">
        <v>2221</v>
      </c>
      <c r="F407" s="17" t="str" cm="1">
        <f t="array" aca="1" ref="F407" ca="1">INDEX(estados_cidades_bairros!$B$2:$E$2701,RANDBETWEEN(1,COUNTA(estados_cidades_bairros!$E$2:$E$2701)),1)</f>
        <v>Alagoas</v>
      </c>
      <c r="G407" s="17" t="str">
        <f ca="1">VLOOKUP(F407,estados_cidades_bairros!$B$2:$E$2701,2,0)</f>
        <v>AL</v>
      </c>
      <c r="H407" s="17" t="str" cm="1">
        <f t="array" aca="1" ref="H407" ca="1">INDEX(estados_cidades_bairros!$C$2:$E$2701,SUM(MATCH(G407,estados_cidades_bairros!$C:$C,0)+RANDBETWEEN(1,100)),2)</f>
        <v>das Neves</v>
      </c>
      <c r="I407" s="17" t="str" cm="1">
        <f t="array" aca="1" ref="I407" ca="1">INDEX(estados_cidades_bairros!$D$2:$E$2701,SUM(MATCH(H407,estados_cidades_bairros!$D$2:$D$2701,0)+RANDBETWEEN(1,5)),2)</f>
        <v>Esplanada de Castro</v>
      </c>
      <c r="J407" s="28"/>
      <c r="K407" s="20">
        <v>10</v>
      </c>
      <c r="L407" s="20" t="s">
        <v>2223</v>
      </c>
      <c r="M407" s="17" t="str" cm="1">
        <f t="array" aca="1" ref="M407" ca="1">INDEX(estados_cidades_bairros!$B$2:$E$2701,RANDBETWEEN(1,COUNTA(estados_cidades_bairros!$E$2:$E$2701)),1)</f>
        <v>Piauí</v>
      </c>
      <c r="N407" s="17" t="str">
        <f ca="1">VLOOKUP(M407,estados_cidades_bairros!$B$2:$E$2701,2,0)</f>
        <v>PI</v>
      </c>
      <c r="O407" s="17" t="str" cm="1">
        <f t="array" aca="1" ref="O407" ca="1">INDEX(estados_cidades_bairros!$C$2:$E$2701,SUM(MATCH(N407,estados_cidades_bairros!$C:$C,0)+RANDBETWEEN(1,100)),2)</f>
        <v>Cunha</v>
      </c>
      <c r="P407" s="17" t="str" cm="1">
        <f t="array" aca="1" ref="P407" ca="1">INDEX(estados_cidades_bairros!$D$2:$E$2701,SUM(MATCH(O407,estados_cidades_bairros!$D$2:$D$2701,0)+RANDBETWEEN(1,5)),2)</f>
        <v>Passarela Aragão</v>
      </c>
      <c r="Q407" s="38" t="s">
        <v>47</v>
      </c>
      <c r="R407" s="20">
        <v>3</v>
      </c>
      <c r="S407" s="6">
        <v>406</v>
      </c>
      <c r="T407" s="6">
        <v>406</v>
      </c>
      <c r="U407" s="6">
        <v>10</v>
      </c>
      <c r="V407">
        <v>45</v>
      </c>
      <c r="W407" s="3" t="str">
        <f>VLOOKUP(V407,produtos!$A$2:$E$49,2,0)</f>
        <v>Churrasqueira Elétrica Mondial</v>
      </c>
      <c r="X407" s="12">
        <f>VLOOKUP(V407,produtos!$A$2:$E$49,4,0)</f>
        <v>3339</v>
      </c>
      <c r="Y407">
        <v>2</v>
      </c>
      <c r="Z407" s="12">
        <f t="shared" si="6"/>
        <v>6678</v>
      </c>
      <c r="AA407" s="7">
        <v>45707</v>
      </c>
      <c r="AB407" s="6" t="s">
        <v>48</v>
      </c>
      <c r="AC407" s="6">
        <v>406</v>
      </c>
      <c r="AD407">
        <v>1969</v>
      </c>
      <c r="AE407" s="3" t="str">
        <f>VLOOKUP(AD407,'Formas de pagamentos'!$A$2:$B$7,2,0)</f>
        <v>Cartão Crédito</v>
      </c>
      <c r="AF407" s="6" t="s">
        <v>89</v>
      </c>
      <c r="AG407" s="6" t="s">
        <v>50</v>
      </c>
      <c r="AH407" s="6"/>
      <c r="AI407" s="6"/>
      <c r="AJ407" s="6"/>
      <c r="AK407" s="8"/>
    </row>
    <row r="408" spans="1:37" x14ac:dyDescent="0.25">
      <c r="A408" s="16">
        <v>407</v>
      </c>
      <c r="B408" s="17" t="s">
        <v>1897</v>
      </c>
      <c r="C408" s="17" t="s">
        <v>401</v>
      </c>
      <c r="D408" s="17" t="s">
        <v>2224</v>
      </c>
      <c r="E408" s="18" t="s">
        <v>2225</v>
      </c>
      <c r="F408" s="17" t="str" cm="1">
        <f t="array" aca="1" ref="F408" ca="1">INDEX(estados_cidades_bairros!$B$2:$E$2701,RANDBETWEEN(1,COUNTA(estados_cidades_bairros!$E$2:$E$2701)),1)</f>
        <v>Sergipe</v>
      </c>
      <c r="G408" s="17" t="str">
        <f ca="1">VLOOKUP(F408,estados_cidades_bairros!$B$2:$E$2701,2,0)</f>
        <v>SE</v>
      </c>
      <c r="H408" s="17" t="str" cm="1">
        <f t="array" aca="1" ref="H408" ca="1">INDEX(estados_cidades_bairros!$C$2:$E$2701,SUM(MATCH(G408,estados_cidades_bairros!$C:$C,0)+RANDBETWEEN(1,100)),2)</f>
        <v>da Cunha de Peixoto</v>
      </c>
      <c r="I408" s="17" t="str" cm="1">
        <f t="array" aca="1" ref="I408" ca="1">INDEX(estados_cidades_bairros!$D$2:$E$2701,SUM(MATCH(H408,estados_cidades_bairros!$D$2:$D$2701,0)+RANDBETWEEN(1,5)),2)</f>
        <v>Distrito de da Paz</v>
      </c>
      <c r="J408" s="28"/>
      <c r="K408" s="17">
        <v>30</v>
      </c>
      <c r="L408" s="17" t="s">
        <v>2227</v>
      </c>
      <c r="M408" s="17" t="str" cm="1">
        <f t="array" aca="1" ref="M408" ca="1">INDEX(estados_cidades_bairros!$B$2:$E$2701,RANDBETWEEN(1,COUNTA(estados_cidades_bairros!$E$2:$E$2701)),1)</f>
        <v>Amapá</v>
      </c>
      <c r="N408" s="17" t="str">
        <f ca="1">VLOOKUP(M408,estados_cidades_bairros!$B$2:$E$2701,2,0)</f>
        <v>AP</v>
      </c>
      <c r="O408" s="17" t="str" cm="1">
        <f t="array" aca="1" ref="O408" ca="1">INDEX(estados_cidades_bairros!$C$2:$E$2701,SUM(MATCH(N408,estados_cidades_bairros!$C:$C,0)+RANDBETWEEN(1,100)),2)</f>
        <v>Barros das Pedras</v>
      </c>
      <c r="P408" s="17" t="str" cm="1">
        <f t="array" aca="1" ref="P408" ca="1">INDEX(estados_cidades_bairros!$D$2:$E$2701,SUM(MATCH(O408,estados_cidades_bairros!$D$2:$D$2701,0)+RANDBETWEEN(1,5)),2)</f>
        <v>Área de Correia</v>
      </c>
      <c r="Q408" s="26" t="s">
        <v>47</v>
      </c>
      <c r="R408" s="17">
        <v>4</v>
      </c>
      <c r="S408" s="3">
        <v>407</v>
      </c>
      <c r="T408" s="3">
        <v>407</v>
      </c>
      <c r="U408" s="3">
        <v>30</v>
      </c>
      <c r="V408">
        <v>45</v>
      </c>
      <c r="W408" s="3" t="str">
        <f>VLOOKUP(V408,produtos!$A$2:$E$49,2,0)</f>
        <v>Churrasqueira Elétrica Mondial</v>
      </c>
      <c r="X408" s="12">
        <f>VLOOKUP(V408,produtos!$A$2:$E$49,4,0)</f>
        <v>3339</v>
      </c>
      <c r="Y408">
        <v>3</v>
      </c>
      <c r="Z408" s="12">
        <f t="shared" si="6"/>
        <v>10017</v>
      </c>
      <c r="AA408" s="4">
        <v>45669</v>
      </c>
      <c r="AB408" s="3" t="s">
        <v>48</v>
      </c>
      <c r="AC408" s="3">
        <v>407</v>
      </c>
      <c r="AD408">
        <v>1969</v>
      </c>
      <c r="AE408" s="3" t="str">
        <f>VLOOKUP(AD408,'Formas de pagamentos'!$A$2:$B$7,2,0)</f>
        <v>Cartão Crédito</v>
      </c>
      <c r="AF408" s="3" t="s">
        <v>48</v>
      </c>
      <c r="AG408" s="3" t="s">
        <v>50</v>
      </c>
      <c r="AH408" s="3"/>
      <c r="AI408" s="3"/>
      <c r="AJ408" s="3"/>
      <c r="AK408" s="5"/>
    </row>
    <row r="409" spans="1:37" x14ac:dyDescent="0.25">
      <c r="A409" s="19">
        <v>408</v>
      </c>
      <c r="B409" s="20" t="s">
        <v>822</v>
      </c>
      <c r="C409" s="20" t="s">
        <v>443</v>
      </c>
      <c r="D409" s="20" t="s">
        <v>2229</v>
      </c>
      <c r="E409" s="21" t="s">
        <v>2230</v>
      </c>
      <c r="F409" s="17" t="str" cm="1">
        <f t="array" aca="1" ref="F409" ca="1">INDEX(estados_cidades_bairros!$B$2:$E$2701,RANDBETWEEN(1,COUNTA(estados_cidades_bairros!$E$2:$E$2701)),1)</f>
        <v>Acre</v>
      </c>
      <c r="G409" s="17" t="str">
        <f ca="1">VLOOKUP(F409,estados_cidades_bairros!$B$2:$E$2701,2,0)</f>
        <v>AC</v>
      </c>
      <c r="H409" s="17" t="str" cm="1">
        <f t="array" aca="1" ref="H409" ca="1">INDEX(estados_cidades_bairros!$C$2:$E$2701,SUM(MATCH(G409,estados_cidades_bairros!$C:$C,0)+RANDBETWEEN(1,100)),2)</f>
        <v>Araújo de Lima</v>
      </c>
      <c r="I409" s="17" t="str" cm="1">
        <f t="array" aca="1" ref="I409" ca="1">INDEX(estados_cidades_bairros!$D$2:$E$2701,SUM(MATCH(H409,estados_cidades_bairros!$D$2:$D$2701,0)+RANDBETWEEN(1,5)),2)</f>
        <v>Avenida de Almeida</v>
      </c>
      <c r="J409" s="28"/>
      <c r="K409" s="20">
        <v>21</v>
      </c>
      <c r="L409" s="20" t="s">
        <v>2231</v>
      </c>
      <c r="M409" s="17" t="str" cm="1">
        <f t="array" aca="1" ref="M409" ca="1">INDEX(estados_cidades_bairros!$B$2:$E$2701,RANDBETWEEN(1,COUNTA(estados_cidades_bairros!$E$2:$E$2701)),1)</f>
        <v>Amazonas</v>
      </c>
      <c r="N409" s="17" t="str">
        <f ca="1">VLOOKUP(M409,estados_cidades_bairros!$B$2:$E$2701,2,0)</f>
        <v>AM</v>
      </c>
      <c r="O409" s="17" t="str" cm="1">
        <f t="array" aca="1" ref="O409" ca="1">INDEX(estados_cidades_bairros!$C$2:$E$2701,SUM(MATCH(N409,estados_cidades_bairros!$C:$C,0)+RANDBETWEEN(1,100)),2)</f>
        <v>Vieira</v>
      </c>
      <c r="P409" s="17" t="str" cm="1">
        <f t="array" aca="1" ref="P409" ca="1">INDEX(estados_cidades_bairros!$D$2:$E$2701,SUM(MATCH(O409,estados_cidades_bairros!$D$2:$D$2701,0)+RANDBETWEEN(1,5)),2)</f>
        <v>Loteamento de Moreira</v>
      </c>
      <c r="Q409" s="38" t="s">
        <v>47</v>
      </c>
      <c r="R409" s="20">
        <v>4</v>
      </c>
      <c r="S409" s="6">
        <v>408</v>
      </c>
      <c r="T409" s="6">
        <v>408</v>
      </c>
      <c r="U409" s="6">
        <v>21</v>
      </c>
      <c r="V409">
        <v>41</v>
      </c>
      <c r="W409" s="3" t="str">
        <f>VLOOKUP(V409,produtos!$A$2:$E$49,2,0)</f>
        <v>Impressora Multifuncional HP DeskJet</v>
      </c>
      <c r="X409" s="12">
        <f>VLOOKUP(V409,produtos!$A$2:$E$49,4,0)</f>
        <v>165</v>
      </c>
      <c r="Y409">
        <v>4</v>
      </c>
      <c r="Z409" s="12">
        <f t="shared" si="6"/>
        <v>660</v>
      </c>
      <c r="AA409" s="7">
        <v>45679</v>
      </c>
      <c r="AB409" s="6" t="s">
        <v>48</v>
      </c>
      <c r="AC409" s="6">
        <v>408</v>
      </c>
      <c r="AD409">
        <v>7072</v>
      </c>
      <c r="AE409" s="3" t="str">
        <f>VLOOKUP(AD409,'Formas de pagamentos'!$A$2:$B$7,2,0)</f>
        <v>Dinheiro</v>
      </c>
      <c r="AF409" s="6" t="s">
        <v>89</v>
      </c>
      <c r="AG409" s="6" t="s">
        <v>50</v>
      </c>
      <c r="AH409" s="6"/>
      <c r="AI409" s="6"/>
      <c r="AJ409" s="6"/>
      <c r="AK409" s="8"/>
    </row>
    <row r="410" spans="1:37" x14ac:dyDescent="0.25">
      <c r="A410" s="16">
        <v>409</v>
      </c>
      <c r="B410" s="17" t="s">
        <v>1491</v>
      </c>
      <c r="C410" s="17" t="s">
        <v>289</v>
      </c>
      <c r="D410" s="17" t="s">
        <v>2233</v>
      </c>
      <c r="E410" s="18" t="s">
        <v>2234</v>
      </c>
      <c r="F410" s="17" t="str" cm="1">
        <f t="array" aca="1" ref="F410" ca="1">INDEX(estados_cidades_bairros!$B$2:$E$2701,RANDBETWEEN(1,COUNTA(estados_cidades_bairros!$E$2:$E$2701)),1)</f>
        <v>Minas Gerais</v>
      </c>
      <c r="G410" s="17" t="str">
        <f ca="1">VLOOKUP(F410,estados_cidades_bairros!$B$2:$E$2701,2,0)</f>
        <v>MG</v>
      </c>
      <c r="H410" s="17" t="str" cm="1">
        <f t="array" aca="1" ref="H410" ca="1">INDEX(estados_cidades_bairros!$C$2:$E$2701,SUM(MATCH(G410,estados_cidades_bairros!$C:$C,0)+RANDBETWEEN(1,100)),2)</f>
        <v>Cunha dos Dourados</v>
      </c>
      <c r="I410" s="17" t="str" cm="1">
        <f t="array" aca="1" ref="I410" ca="1">INDEX(estados_cidades_bairros!$D$2:$E$2701,SUM(MATCH(H410,estados_cidades_bairros!$D$2:$D$2701,0)+RANDBETWEEN(1,5)),2)</f>
        <v>Quadra Julia Correia</v>
      </c>
      <c r="J410" s="28"/>
      <c r="K410" s="17">
        <v>7</v>
      </c>
      <c r="L410" s="17" t="s">
        <v>2236</v>
      </c>
      <c r="M410" s="17" t="str" cm="1">
        <f t="array" aca="1" ref="M410" ca="1">INDEX(estados_cidades_bairros!$B$2:$E$2701,RANDBETWEEN(1,COUNTA(estados_cidades_bairros!$E$2:$E$2701)),1)</f>
        <v>Distrito Federal</v>
      </c>
      <c r="N410" s="17" t="str">
        <f ca="1">VLOOKUP(M410,estados_cidades_bairros!$B$2:$E$2701,2,0)</f>
        <v>DF</v>
      </c>
      <c r="O410" s="17" t="str" cm="1">
        <f t="array" aca="1" ref="O410" ca="1">INDEX(estados_cidades_bairros!$C$2:$E$2701,SUM(MATCH(N410,estados_cidades_bairros!$C:$C,0)+RANDBETWEEN(1,100)),2)</f>
        <v>Nogueira Alegre</v>
      </c>
      <c r="P410" s="17" t="str" cm="1">
        <f t="array" aca="1" ref="P410" ca="1">INDEX(estados_cidades_bairros!$D$2:$E$2701,SUM(MATCH(O410,estados_cidades_bairros!$D$2:$D$2701,0)+RANDBETWEEN(1,5)),2)</f>
        <v>Área Porto</v>
      </c>
      <c r="Q410" s="26" t="s">
        <v>78</v>
      </c>
      <c r="R410" s="17">
        <v>3</v>
      </c>
      <c r="S410" s="3">
        <v>409</v>
      </c>
      <c r="T410" s="3">
        <v>409</v>
      </c>
      <c r="U410" s="3">
        <v>7</v>
      </c>
      <c r="V410">
        <v>45</v>
      </c>
      <c r="W410" s="3" t="str">
        <f>VLOOKUP(V410,produtos!$A$2:$E$49,2,0)</f>
        <v>Churrasqueira Elétrica Mondial</v>
      </c>
      <c r="X410" s="12">
        <f>VLOOKUP(V410,produtos!$A$2:$E$49,4,0)</f>
        <v>3339</v>
      </c>
      <c r="Y410">
        <v>4</v>
      </c>
      <c r="Z410" s="12">
        <f t="shared" si="6"/>
        <v>13356</v>
      </c>
      <c r="AA410" s="4">
        <v>45699</v>
      </c>
      <c r="AB410" s="3" t="s">
        <v>48</v>
      </c>
      <c r="AC410" s="3">
        <v>409</v>
      </c>
      <c r="AD410">
        <v>7072</v>
      </c>
      <c r="AE410" s="3" t="str">
        <f>VLOOKUP(AD410,'Formas de pagamentos'!$A$2:$B$7,2,0)</f>
        <v>Dinheiro</v>
      </c>
      <c r="AF410" s="3" t="s">
        <v>116</v>
      </c>
      <c r="AG410" s="3" t="s">
        <v>50</v>
      </c>
      <c r="AH410" s="3">
        <v>4090</v>
      </c>
      <c r="AI410" s="3">
        <v>4090</v>
      </c>
      <c r="AJ410" s="3" t="s">
        <v>262</v>
      </c>
      <c r="AK410" s="5" t="s">
        <v>118</v>
      </c>
    </row>
    <row r="411" spans="1:37" x14ac:dyDescent="0.25">
      <c r="A411" s="19">
        <v>410</v>
      </c>
      <c r="B411" s="20" t="s">
        <v>849</v>
      </c>
      <c r="C411" s="20" t="s">
        <v>254</v>
      </c>
      <c r="D411" s="20" t="s">
        <v>2238</v>
      </c>
      <c r="E411" s="21" t="s">
        <v>2239</v>
      </c>
      <c r="F411" s="17" t="str" cm="1">
        <f t="array" aca="1" ref="F411" ca="1">INDEX(estados_cidades_bairros!$B$2:$E$2701,RANDBETWEEN(1,COUNTA(estados_cidades_bairros!$E$2:$E$2701)),1)</f>
        <v>São Paulo</v>
      </c>
      <c r="G411" s="17" t="str">
        <f ca="1">VLOOKUP(F411,estados_cidades_bairros!$B$2:$E$2701,2,0)</f>
        <v>SP</v>
      </c>
      <c r="H411" s="17" t="str" cm="1">
        <f t="array" aca="1" ref="H411" ca="1">INDEX(estados_cidades_bairros!$C$2:$E$2701,SUM(MATCH(G411,estados_cidades_bairros!$C:$C,0)+RANDBETWEEN(1,100)),2)</f>
        <v>da Cunha</v>
      </c>
      <c r="I411" s="17" t="str" cm="1">
        <f t="array" aca="1" ref="I411" ca="1">INDEX(estados_cidades_bairros!$D$2:$E$2701,SUM(MATCH(H411,estados_cidades_bairros!$D$2:$D$2701,0)+RANDBETWEEN(1,5)),2)</f>
        <v>Parque de da Cruz</v>
      </c>
      <c r="J411" s="28"/>
      <c r="K411" s="20">
        <v>26</v>
      </c>
      <c r="L411" s="20" t="s">
        <v>2242</v>
      </c>
      <c r="M411" s="17" t="str" cm="1">
        <f t="array" aca="1" ref="M411" ca="1">INDEX(estados_cidades_bairros!$B$2:$E$2701,RANDBETWEEN(1,COUNTA(estados_cidades_bairros!$E$2:$E$2701)),1)</f>
        <v>Bahia</v>
      </c>
      <c r="N411" s="17" t="str">
        <f ca="1">VLOOKUP(M411,estados_cidades_bairros!$B$2:$E$2701,2,0)</f>
        <v>BA</v>
      </c>
      <c r="O411" s="17" t="str" cm="1">
        <f t="array" aca="1" ref="O411" ca="1">INDEX(estados_cidades_bairros!$C$2:$E$2701,SUM(MATCH(N411,estados_cidades_bairros!$C:$C,0)+RANDBETWEEN(1,100)),2)</f>
        <v>da Rosa</v>
      </c>
      <c r="P411" s="17" t="str" cm="1">
        <f t="array" aca="1" ref="P411" ca="1">INDEX(estados_cidades_bairros!$D$2:$E$2701,SUM(MATCH(O411,estados_cidades_bairros!$D$2:$D$2701,0)+RANDBETWEEN(1,5)),2)</f>
        <v>Favela Ana Cardoso</v>
      </c>
      <c r="Q411" s="38" t="s">
        <v>78</v>
      </c>
      <c r="R411" s="20">
        <v>3</v>
      </c>
      <c r="S411" s="6">
        <v>410</v>
      </c>
      <c r="T411" s="6">
        <v>410</v>
      </c>
      <c r="U411" s="6">
        <v>26</v>
      </c>
      <c r="V411">
        <v>35</v>
      </c>
      <c r="W411" s="3" t="str">
        <f>VLOOKUP(V411,produtos!$A$2:$E$49,2,0)</f>
        <v>Cômoda 5 Gavetas</v>
      </c>
      <c r="X411" s="12">
        <f>VLOOKUP(V411,produtos!$A$2:$E$49,4,0)</f>
        <v>3975</v>
      </c>
      <c r="Y411">
        <v>1</v>
      </c>
      <c r="Z411" s="12">
        <f t="shared" si="6"/>
        <v>3975</v>
      </c>
      <c r="AA411" s="7">
        <v>45679</v>
      </c>
      <c r="AB411" s="6" t="s">
        <v>88</v>
      </c>
      <c r="AC411" s="6">
        <v>410</v>
      </c>
      <c r="AD411">
        <v>5950</v>
      </c>
      <c r="AE411" s="3" t="str">
        <f>VLOOKUP(AD411,'Formas de pagamentos'!$A$2:$B$7,2,0)</f>
        <v>Cartão Débito</v>
      </c>
      <c r="AF411" s="6" t="s">
        <v>48</v>
      </c>
      <c r="AG411" s="6" t="s">
        <v>50</v>
      </c>
      <c r="AH411" s="6">
        <v>4100</v>
      </c>
      <c r="AI411" s="6">
        <v>4100</v>
      </c>
      <c r="AJ411" s="6" t="s">
        <v>262</v>
      </c>
      <c r="AK411" s="8" t="s">
        <v>118</v>
      </c>
    </row>
    <row r="412" spans="1:37" x14ac:dyDescent="0.25">
      <c r="A412" s="16">
        <v>411</v>
      </c>
      <c r="B412" s="17" t="s">
        <v>79</v>
      </c>
      <c r="C412" s="17" t="s">
        <v>282</v>
      </c>
      <c r="D412" s="17" t="s">
        <v>2243</v>
      </c>
      <c r="E412" s="18" t="s">
        <v>2244</v>
      </c>
      <c r="F412" s="17" t="str" cm="1">
        <f t="array" aca="1" ref="F412" ca="1">INDEX(estados_cidades_bairros!$B$2:$E$2701,RANDBETWEEN(1,COUNTA(estados_cidades_bairros!$E$2:$E$2701)),1)</f>
        <v>São Paulo</v>
      </c>
      <c r="G412" s="17" t="str">
        <f ca="1">VLOOKUP(F412,estados_cidades_bairros!$B$2:$E$2701,2,0)</f>
        <v>SP</v>
      </c>
      <c r="H412" s="17" t="str" cm="1">
        <f t="array" aca="1" ref="H412" ca="1">INDEX(estados_cidades_bairros!$C$2:$E$2701,SUM(MATCH(G412,estados_cidades_bairros!$C:$C,0)+RANDBETWEEN(1,100)),2)</f>
        <v>da Cruz</v>
      </c>
      <c r="I412" s="17" t="str" cm="1">
        <f t="array" aca="1" ref="I412" ca="1">INDEX(estados_cidades_bairros!$D$2:$E$2701,SUM(MATCH(H412,estados_cidades_bairros!$D$2:$D$2701,0)+RANDBETWEEN(1,5)),2)</f>
        <v>Campo de Castro</v>
      </c>
      <c r="J412" s="28"/>
      <c r="K412" s="17">
        <v>36</v>
      </c>
      <c r="L412" s="17" t="s">
        <v>2245</v>
      </c>
      <c r="M412" s="17" t="str" cm="1">
        <f t="array" aca="1" ref="M412" ca="1">INDEX(estados_cidades_bairros!$B$2:$E$2701,RANDBETWEEN(1,COUNTA(estados_cidades_bairros!$E$2:$E$2701)),1)</f>
        <v>Bahia</v>
      </c>
      <c r="N412" s="17" t="str">
        <f ca="1">VLOOKUP(M412,estados_cidades_bairros!$B$2:$E$2701,2,0)</f>
        <v>BA</v>
      </c>
      <c r="O412" s="17" t="str" cm="1">
        <f t="array" aca="1" ref="O412" ca="1">INDEX(estados_cidades_bairros!$C$2:$E$2701,SUM(MATCH(N412,estados_cidades_bairros!$C:$C,0)+RANDBETWEEN(1,100)),2)</f>
        <v>Lopes de Carvalho</v>
      </c>
      <c r="P412" s="17" t="str" cm="1">
        <f t="array" aca="1" ref="P412" ca="1">INDEX(estados_cidades_bairros!$D$2:$E$2701,SUM(MATCH(O412,estados_cidades_bairros!$D$2:$D$2701,0)+RANDBETWEEN(1,5)),2)</f>
        <v>Viaduto Pereira</v>
      </c>
      <c r="Q412" s="26" t="s">
        <v>41</v>
      </c>
      <c r="R412" s="17">
        <v>5</v>
      </c>
      <c r="S412" s="3">
        <v>411</v>
      </c>
      <c r="T412" s="3">
        <v>411</v>
      </c>
      <c r="U412" s="3">
        <v>36</v>
      </c>
      <c r="V412">
        <v>35</v>
      </c>
      <c r="W412" s="3" t="str">
        <f>VLOOKUP(V412,produtos!$A$2:$E$49,2,0)</f>
        <v>Cômoda 5 Gavetas</v>
      </c>
      <c r="X412" s="12">
        <f>VLOOKUP(V412,produtos!$A$2:$E$49,4,0)</f>
        <v>3975</v>
      </c>
      <c r="Y412">
        <v>3</v>
      </c>
      <c r="Z412" s="12">
        <f t="shared" si="6"/>
        <v>11925</v>
      </c>
      <c r="AA412" s="4">
        <v>45681</v>
      </c>
      <c r="AB412" s="3" t="s">
        <v>115</v>
      </c>
      <c r="AC412" s="3">
        <v>411</v>
      </c>
      <c r="AD412">
        <v>1969</v>
      </c>
      <c r="AE412" s="3" t="str">
        <f>VLOOKUP(AD412,'Formas de pagamentos'!$A$2:$B$7,2,0)</f>
        <v>Cartão Crédito</v>
      </c>
      <c r="AF412" s="3" t="s">
        <v>116</v>
      </c>
      <c r="AG412" s="3" t="s">
        <v>50</v>
      </c>
      <c r="AH412" s="3"/>
      <c r="AI412" s="3"/>
      <c r="AJ412" s="3"/>
      <c r="AK412" s="5"/>
    </row>
    <row r="413" spans="1:37" x14ac:dyDescent="0.25">
      <c r="A413" s="19">
        <v>412</v>
      </c>
      <c r="B413" s="20" t="s">
        <v>590</v>
      </c>
      <c r="C413" s="20" t="s">
        <v>432</v>
      </c>
      <c r="D413" s="20" t="s">
        <v>2246</v>
      </c>
      <c r="E413" s="21" t="s">
        <v>2247</v>
      </c>
      <c r="F413" s="17" t="str" cm="1">
        <f t="array" aca="1" ref="F413" ca="1">INDEX(estados_cidades_bairros!$B$2:$E$2701,RANDBETWEEN(1,COUNTA(estados_cidades_bairros!$E$2:$E$2701)),1)</f>
        <v>Alagoas</v>
      </c>
      <c r="G413" s="17" t="str">
        <f ca="1">VLOOKUP(F413,estados_cidades_bairros!$B$2:$E$2701,2,0)</f>
        <v>AL</v>
      </c>
      <c r="H413" s="17" t="str" cm="1">
        <f t="array" aca="1" ref="H413" ca="1">INDEX(estados_cidades_bairros!$C$2:$E$2701,SUM(MATCH(G413,estados_cidades_bairros!$C:$C,0)+RANDBETWEEN(1,100)),2)</f>
        <v>Silva</v>
      </c>
      <c r="I413" s="17" t="str" cm="1">
        <f t="array" aca="1" ref="I413" ca="1">INDEX(estados_cidades_bairros!$D$2:$E$2701,SUM(MATCH(H413,estados_cidades_bairros!$D$2:$D$2701,0)+RANDBETWEEN(1,5)),2)</f>
        <v>Colônia de Correia</v>
      </c>
      <c r="J413" s="28"/>
      <c r="K413" s="20">
        <v>48</v>
      </c>
      <c r="L413" s="20" t="s">
        <v>2248</v>
      </c>
      <c r="M413" s="17" t="str" cm="1">
        <f t="array" aca="1" ref="M413" ca="1">INDEX(estados_cidades_bairros!$B$2:$E$2701,RANDBETWEEN(1,COUNTA(estados_cidades_bairros!$E$2:$E$2701)),1)</f>
        <v>Rondônia</v>
      </c>
      <c r="N413" s="17" t="str">
        <f ca="1">VLOOKUP(M413,estados_cidades_bairros!$B$2:$E$2701,2,0)</f>
        <v>RO</v>
      </c>
      <c r="O413" s="17" t="str" cm="1">
        <f t="array" aca="1" ref="O413" ca="1">INDEX(estados_cidades_bairros!$C$2:$E$2701,SUM(MATCH(N413,estados_cidades_bairros!$C:$C,0)+RANDBETWEEN(1,100)),2)</f>
        <v>Lima de da Cruz</v>
      </c>
      <c r="P413" s="17" t="str" cm="1">
        <f t="array" aca="1" ref="P413" ca="1">INDEX(estados_cidades_bairros!$D$2:$E$2701,SUM(MATCH(O413,estados_cidades_bairros!$D$2:$D$2701,0)+RANDBETWEEN(1,5)),2)</f>
        <v>Área de Martins</v>
      </c>
      <c r="Q413" s="38" t="s">
        <v>47</v>
      </c>
      <c r="R413" s="20">
        <v>1</v>
      </c>
      <c r="S413" s="6">
        <v>412</v>
      </c>
      <c r="T413" s="6">
        <v>412</v>
      </c>
      <c r="U413" s="6">
        <v>48</v>
      </c>
      <c r="V413">
        <v>9</v>
      </c>
      <c r="W413" s="3" t="str">
        <f>VLOOKUP(V413,produtos!$A$2:$E$49,2,0)</f>
        <v>TV LG 55'' 4K OLED</v>
      </c>
      <c r="X413" s="12">
        <f>VLOOKUP(V413,produtos!$A$2:$E$49,4,0)</f>
        <v>4023</v>
      </c>
      <c r="Y413">
        <v>5</v>
      </c>
      <c r="Z413" s="12">
        <f t="shared" si="6"/>
        <v>20115</v>
      </c>
      <c r="AA413" s="7">
        <v>45713</v>
      </c>
      <c r="AB413" s="6" t="s">
        <v>88</v>
      </c>
      <c r="AC413" s="6">
        <v>412</v>
      </c>
      <c r="AD413">
        <v>7072</v>
      </c>
      <c r="AE413" s="3" t="str">
        <f>VLOOKUP(AD413,'Formas de pagamentos'!$A$2:$B$7,2,0)</f>
        <v>Dinheiro</v>
      </c>
      <c r="AF413" s="6" t="s">
        <v>89</v>
      </c>
      <c r="AG413" s="6" t="s">
        <v>247</v>
      </c>
      <c r="AH413" s="6"/>
      <c r="AI413" s="6"/>
      <c r="AJ413" s="6"/>
      <c r="AK413" s="8"/>
    </row>
    <row r="414" spans="1:37" x14ac:dyDescent="0.25">
      <c r="A414" s="16">
        <v>413</v>
      </c>
      <c r="B414" s="17" t="s">
        <v>2249</v>
      </c>
      <c r="C414" s="17" t="s">
        <v>483</v>
      </c>
      <c r="D414" s="17" t="s">
        <v>2250</v>
      </c>
      <c r="E414" s="18" t="s">
        <v>2251</v>
      </c>
      <c r="F414" s="17" t="str" cm="1">
        <f t="array" aca="1" ref="F414" ca="1">INDEX(estados_cidades_bairros!$B$2:$E$2701,RANDBETWEEN(1,COUNTA(estados_cidades_bairros!$E$2:$E$2701)),1)</f>
        <v>Tocantins</v>
      </c>
      <c r="G414" s="17" t="str">
        <f ca="1">VLOOKUP(F414,estados_cidades_bairros!$B$2:$E$2701,2,0)</f>
        <v>TO</v>
      </c>
      <c r="H414" s="17" t="str" cm="1">
        <f t="array" aca="1" ref="H414" ca="1">INDEX(estados_cidades_bairros!$C$2:$E$2701,SUM(MATCH(G414,estados_cidades_bairros!$C:$C,0)+RANDBETWEEN(1,100)),2)</f>
        <v>da Conceição Paulista</v>
      </c>
      <c r="I414" s="17" t="str" cm="1">
        <f t="array" aca="1" ref="I414" ca="1">INDEX(estados_cidades_bairros!$D$2:$E$2701,SUM(MATCH(H414,estados_cidades_bairros!$D$2:$D$2701,0)+RANDBETWEEN(1,5)),2)</f>
        <v>Quadra Vieira</v>
      </c>
      <c r="J414" s="28"/>
      <c r="K414" s="17">
        <v>12</v>
      </c>
      <c r="L414" s="17" t="s">
        <v>2252</v>
      </c>
      <c r="M414" s="17" t="str" cm="1">
        <f t="array" aca="1" ref="M414" ca="1">INDEX(estados_cidades_bairros!$B$2:$E$2701,RANDBETWEEN(1,COUNTA(estados_cidades_bairros!$E$2:$E$2701)),1)</f>
        <v>Alagoas</v>
      </c>
      <c r="N414" s="17" t="str">
        <f ca="1">VLOOKUP(M414,estados_cidades_bairros!$B$2:$E$2701,2,0)</f>
        <v>AL</v>
      </c>
      <c r="O414" s="17" t="str" cm="1">
        <f t="array" aca="1" ref="O414" ca="1">INDEX(estados_cidades_bairros!$C$2:$E$2701,SUM(MATCH(N414,estados_cidades_bairros!$C:$C,0)+RANDBETWEEN(1,100)),2)</f>
        <v>Moreira das Flores</v>
      </c>
      <c r="P414" s="17" t="str" cm="1">
        <f t="array" aca="1" ref="P414" ca="1">INDEX(estados_cidades_bairros!$D$2:$E$2701,SUM(MATCH(O414,estados_cidades_bairros!$D$2:$D$2701,0)+RANDBETWEEN(1,5)),2)</f>
        <v>Favela das Neves</v>
      </c>
      <c r="Q414" s="26" t="s">
        <v>41</v>
      </c>
      <c r="R414" s="17">
        <v>1</v>
      </c>
      <c r="S414" s="3">
        <v>413</v>
      </c>
      <c r="T414" s="3">
        <v>413</v>
      </c>
      <c r="U414" s="3">
        <v>12</v>
      </c>
      <c r="V414">
        <v>16</v>
      </c>
      <c r="W414" s="3" t="str">
        <f>VLOOKUP(V414,produtos!$A$2:$E$49,2,0)</f>
        <v>Geladeira Brastemp Frost Free 375L</v>
      </c>
      <c r="X414" s="12">
        <f>VLOOKUP(V414,produtos!$A$2:$E$49,4,0)</f>
        <v>2523</v>
      </c>
      <c r="Y414">
        <v>2</v>
      </c>
      <c r="Z414" s="12">
        <f t="shared" si="6"/>
        <v>5046</v>
      </c>
      <c r="AA414" s="4">
        <v>45692</v>
      </c>
      <c r="AB414" s="3" t="s">
        <v>48</v>
      </c>
      <c r="AC414" s="3">
        <v>413</v>
      </c>
      <c r="AD414">
        <v>2471</v>
      </c>
      <c r="AE414" s="3" t="str">
        <f>VLOOKUP(AD414,'Formas de pagamentos'!$A$2:$B$7,2,0)</f>
        <v>Boleto</v>
      </c>
      <c r="AF414" s="3" t="s">
        <v>116</v>
      </c>
      <c r="AG414" s="3" t="s">
        <v>50</v>
      </c>
      <c r="AH414" s="3">
        <v>4130</v>
      </c>
      <c r="AI414" s="3">
        <v>4130</v>
      </c>
      <c r="AJ414" s="3" t="s">
        <v>117</v>
      </c>
      <c r="AK414" s="5" t="s">
        <v>118</v>
      </c>
    </row>
    <row r="415" spans="1:37" x14ac:dyDescent="0.25">
      <c r="A415" s="19">
        <v>414</v>
      </c>
      <c r="B415" s="20" t="s">
        <v>674</v>
      </c>
      <c r="C415" s="20" t="s">
        <v>337</v>
      </c>
      <c r="D415" s="20" t="s">
        <v>2253</v>
      </c>
      <c r="E415" s="21" t="s">
        <v>2254</v>
      </c>
      <c r="F415" s="17" t="str" cm="1">
        <f t="array" aca="1" ref="F415" ca="1">INDEX(estados_cidades_bairros!$B$2:$E$2701,RANDBETWEEN(1,COUNTA(estados_cidades_bairros!$E$2:$E$2701)),1)</f>
        <v>Rio Grande do Norte</v>
      </c>
      <c r="G415" s="17" t="str">
        <f ca="1">VLOOKUP(F415,estados_cidades_bairros!$B$2:$E$2701,2,0)</f>
        <v>RN</v>
      </c>
      <c r="H415" s="17" t="str" cm="1">
        <f t="array" aca="1" ref="H415" ca="1">INDEX(estados_cidades_bairros!$C$2:$E$2701,SUM(MATCH(G415,estados_cidades_bairros!$C:$C,0)+RANDBETWEEN(1,100)),2)</f>
        <v>Viana de Rocha</v>
      </c>
      <c r="I415" s="17" t="str" cm="1">
        <f t="array" aca="1" ref="I415" ca="1">INDEX(estados_cidades_bairros!$D$2:$E$2701,SUM(MATCH(H415,estados_cidades_bairros!$D$2:$D$2701,0)+RANDBETWEEN(1,5)),2)</f>
        <v>Distrito João Felipe Martins</v>
      </c>
      <c r="J415" s="28"/>
      <c r="K415" s="20">
        <v>25</v>
      </c>
      <c r="L415" s="20" t="s">
        <v>2255</v>
      </c>
      <c r="M415" s="17" t="str" cm="1">
        <f t="array" aca="1" ref="M415" ca="1">INDEX(estados_cidades_bairros!$B$2:$E$2701,RANDBETWEEN(1,COUNTA(estados_cidades_bairros!$E$2:$E$2701)),1)</f>
        <v>Tocantins</v>
      </c>
      <c r="N415" s="17" t="str">
        <f ca="1">VLOOKUP(M415,estados_cidades_bairros!$B$2:$E$2701,2,0)</f>
        <v>TO</v>
      </c>
      <c r="O415" s="17" t="str" cm="1">
        <f t="array" aca="1" ref="O415" ca="1">INDEX(estados_cidades_bairros!$C$2:$E$2701,SUM(MATCH(N415,estados_cidades_bairros!$C:$C,0)+RANDBETWEEN(1,100)),2)</f>
        <v>Moura do Norte</v>
      </c>
      <c r="P415" s="17" t="str" cm="1">
        <f t="array" aca="1" ref="P415" ca="1">INDEX(estados_cidades_bairros!$D$2:$E$2701,SUM(MATCH(O415,estados_cidades_bairros!$D$2:$D$2701,0)+RANDBETWEEN(1,5)),2)</f>
        <v>Praça Enzo Melo</v>
      </c>
      <c r="Q415" s="38" t="s">
        <v>78</v>
      </c>
      <c r="R415" s="20">
        <v>2</v>
      </c>
      <c r="S415" s="6">
        <v>414</v>
      </c>
      <c r="T415" s="6">
        <v>414</v>
      </c>
      <c r="U415" s="6">
        <v>25</v>
      </c>
      <c r="V415">
        <v>22</v>
      </c>
      <c r="W415" s="3" t="str">
        <f>VLOOKUP(V415,produtos!$A$2:$E$49,2,0)</f>
        <v>Máquina de Lavar Samsung 11Kg</v>
      </c>
      <c r="X415" s="12">
        <f>VLOOKUP(V415,produtos!$A$2:$E$49,4,0)</f>
        <v>3378</v>
      </c>
      <c r="Y415">
        <v>5</v>
      </c>
      <c r="Z415" s="12">
        <f t="shared" si="6"/>
        <v>16890</v>
      </c>
      <c r="AA415" s="7">
        <v>45668</v>
      </c>
      <c r="AB415" s="6" t="s">
        <v>64</v>
      </c>
      <c r="AC415" s="6">
        <v>414</v>
      </c>
      <c r="AD415">
        <v>2471</v>
      </c>
      <c r="AE415" s="3" t="str">
        <f>VLOOKUP(AD415,'Formas de pagamentos'!$A$2:$B$7,2,0)</f>
        <v>Boleto</v>
      </c>
      <c r="AF415" s="6" t="s">
        <v>116</v>
      </c>
      <c r="AG415" s="6" t="s">
        <v>50</v>
      </c>
      <c r="AH415" s="6"/>
      <c r="AI415" s="6"/>
      <c r="AJ415" s="6"/>
      <c r="AK415" s="8"/>
    </row>
    <row r="416" spans="1:37" x14ac:dyDescent="0.25">
      <c r="A416" s="16">
        <v>415</v>
      </c>
      <c r="B416" s="17" t="s">
        <v>786</v>
      </c>
      <c r="C416" s="17" t="s">
        <v>84</v>
      </c>
      <c r="D416" s="17" t="s">
        <v>2256</v>
      </c>
      <c r="E416" s="18" t="s">
        <v>2257</v>
      </c>
      <c r="F416" s="17" t="str" cm="1">
        <f t="array" aca="1" ref="F416" ca="1">INDEX(estados_cidades_bairros!$B$2:$E$2701,RANDBETWEEN(1,COUNTA(estados_cidades_bairros!$E$2:$E$2701)),1)</f>
        <v>Piauí</v>
      </c>
      <c r="G416" s="17" t="str">
        <f ca="1">VLOOKUP(F416,estados_cidades_bairros!$B$2:$E$2701,2,0)</f>
        <v>PI</v>
      </c>
      <c r="H416" s="17" t="str" cm="1">
        <f t="array" aca="1" ref="H416" ca="1">INDEX(estados_cidades_bairros!$C$2:$E$2701,SUM(MATCH(G416,estados_cidades_bairros!$C:$C,0)+RANDBETWEEN(1,100)),2)</f>
        <v>Aragão</v>
      </c>
      <c r="I416" s="17" t="str" cm="1">
        <f t="array" aca="1" ref="I416" ca="1">INDEX(estados_cidades_bairros!$D$2:$E$2701,SUM(MATCH(H416,estados_cidades_bairros!$D$2:$D$2701,0)+RANDBETWEEN(1,5)),2)</f>
        <v>Vale de Moreira</v>
      </c>
      <c r="J416" s="28"/>
      <c r="K416" s="17">
        <v>34</v>
      </c>
      <c r="L416" s="17" t="s">
        <v>2259</v>
      </c>
      <c r="M416" s="17" t="str" cm="1">
        <f t="array" aca="1" ref="M416" ca="1">INDEX(estados_cidades_bairros!$B$2:$E$2701,RANDBETWEEN(1,COUNTA(estados_cidades_bairros!$E$2:$E$2701)),1)</f>
        <v>Minas Gerais</v>
      </c>
      <c r="N416" s="17" t="str">
        <f ca="1">VLOOKUP(M416,estados_cidades_bairros!$B$2:$E$2701,2,0)</f>
        <v>MG</v>
      </c>
      <c r="O416" s="17" t="str" cm="1">
        <f t="array" aca="1" ref="O416" ca="1">INDEX(estados_cidades_bairros!$C$2:$E$2701,SUM(MATCH(N416,estados_cidades_bairros!$C:$C,0)+RANDBETWEEN(1,100)),2)</f>
        <v>Cunha dos Dourados</v>
      </c>
      <c r="P416" s="17" t="str" cm="1">
        <f t="array" aca="1" ref="P416" ca="1">INDEX(estados_cidades_bairros!$D$2:$E$2701,SUM(MATCH(O416,estados_cidades_bairros!$D$2:$D$2701,0)+RANDBETWEEN(1,5)),2)</f>
        <v>Estrada de Novaes</v>
      </c>
      <c r="Q416" s="26" t="s">
        <v>47</v>
      </c>
      <c r="R416" s="17">
        <v>3</v>
      </c>
      <c r="S416" s="3">
        <v>415</v>
      </c>
      <c r="T416" s="3">
        <v>415</v>
      </c>
      <c r="U416" s="3">
        <v>34</v>
      </c>
      <c r="V416">
        <v>18</v>
      </c>
      <c r="W416" s="3" t="str">
        <f>VLOOKUP(V416,produtos!$A$2:$E$49,2,0)</f>
        <v>Fogão 4 Bocas Consul</v>
      </c>
      <c r="X416" s="12">
        <f>VLOOKUP(V416,produtos!$A$2:$E$49,4,0)</f>
        <v>638</v>
      </c>
      <c r="Y416">
        <v>4</v>
      </c>
      <c r="Z416" s="12">
        <f t="shared" si="6"/>
        <v>2552</v>
      </c>
      <c r="AA416" s="4">
        <v>45696</v>
      </c>
      <c r="AB416" s="3" t="s">
        <v>115</v>
      </c>
      <c r="AC416" s="3">
        <v>415</v>
      </c>
      <c r="AD416">
        <v>5950</v>
      </c>
      <c r="AE416" s="3" t="str">
        <f>VLOOKUP(AD416,'Formas de pagamentos'!$A$2:$B$7,2,0)</f>
        <v>Cartão Débito</v>
      </c>
      <c r="AF416" s="3" t="s">
        <v>48</v>
      </c>
      <c r="AG416" s="3" t="s">
        <v>50</v>
      </c>
      <c r="AH416" s="3">
        <v>4150</v>
      </c>
      <c r="AI416" s="3">
        <v>4150</v>
      </c>
      <c r="AJ416" s="3" t="s">
        <v>211</v>
      </c>
      <c r="AK416" s="5" t="s">
        <v>118</v>
      </c>
    </row>
    <row r="417" spans="1:37" x14ac:dyDescent="0.25">
      <c r="A417" s="19">
        <v>416</v>
      </c>
      <c r="B417" s="20" t="s">
        <v>146</v>
      </c>
      <c r="C417" s="20" t="s">
        <v>71</v>
      </c>
      <c r="D417" s="20" t="s">
        <v>2262</v>
      </c>
      <c r="E417" s="21" t="s">
        <v>2263</v>
      </c>
      <c r="F417" s="17" t="str" cm="1">
        <f t="array" aca="1" ref="F417" ca="1">INDEX(estados_cidades_bairros!$B$2:$E$2701,RANDBETWEEN(1,COUNTA(estados_cidades_bairros!$E$2:$E$2701)),1)</f>
        <v>Sergipe</v>
      </c>
      <c r="G417" s="17" t="str">
        <f ca="1">VLOOKUP(F417,estados_cidades_bairros!$B$2:$E$2701,2,0)</f>
        <v>SE</v>
      </c>
      <c r="H417" s="17" t="str" cm="1">
        <f t="array" aca="1" ref="H417" ca="1">INDEX(estados_cidades_bairros!$C$2:$E$2701,SUM(MATCH(G417,estados_cidades_bairros!$C:$C,0)+RANDBETWEEN(1,100)),2)</f>
        <v>das Neves</v>
      </c>
      <c r="I417" s="17" t="str" cm="1">
        <f t="array" aca="1" ref="I417" ca="1">INDEX(estados_cidades_bairros!$D$2:$E$2701,SUM(MATCH(H417,estados_cidades_bairros!$D$2:$D$2701,0)+RANDBETWEEN(1,5)),2)</f>
        <v>Esplanada Ana Clara Viana</v>
      </c>
      <c r="J417" s="28"/>
      <c r="K417" s="20">
        <v>23</v>
      </c>
      <c r="L417" s="20" t="s">
        <v>2264</v>
      </c>
      <c r="M417" s="17" t="str" cm="1">
        <f t="array" aca="1" ref="M417" ca="1">INDEX(estados_cidades_bairros!$B$2:$E$2701,RANDBETWEEN(1,COUNTA(estados_cidades_bairros!$E$2:$E$2701)),1)</f>
        <v>Paraíba</v>
      </c>
      <c r="N417" s="17" t="str">
        <f ca="1">VLOOKUP(M417,estados_cidades_bairros!$B$2:$E$2701,2,0)</f>
        <v>PB</v>
      </c>
      <c r="O417" s="17" t="str" cm="1">
        <f t="array" aca="1" ref="O417" ca="1">INDEX(estados_cidades_bairros!$C$2:$E$2701,SUM(MATCH(N417,estados_cidades_bairros!$C:$C,0)+RANDBETWEEN(1,100)),2)</f>
        <v>Dias</v>
      </c>
      <c r="P417" s="17" t="str" cm="1">
        <f t="array" aca="1" ref="P417" ca="1">INDEX(estados_cidades_bairros!$D$2:$E$2701,SUM(MATCH(O417,estados_cidades_bairros!$D$2:$D$2701,0)+RANDBETWEEN(1,5)),2)</f>
        <v>Estação de Moraes</v>
      </c>
      <c r="Q417" s="38" t="s">
        <v>41</v>
      </c>
      <c r="R417" s="20">
        <v>4</v>
      </c>
      <c r="S417" s="6">
        <v>416</v>
      </c>
      <c r="T417" s="6">
        <v>416</v>
      </c>
      <c r="U417" s="6">
        <v>23</v>
      </c>
      <c r="V417">
        <v>1</v>
      </c>
      <c r="W417" s="3" t="str">
        <f>VLOOKUP(V417,produtos!$A$2:$E$49,2,0)</f>
        <v>Smartphone Samsung Galaxy S23</v>
      </c>
      <c r="X417" s="12">
        <f>VLOOKUP(V417,produtos!$A$2:$E$49,4,0)</f>
        <v>2409</v>
      </c>
      <c r="Y417">
        <v>5</v>
      </c>
      <c r="Z417" s="12">
        <f t="shared" si="6"/>
        <v>12045</v>
      </c>
      <c r="AA417" s="7">
        <v>45668</v>
      </c>
      <c r="AB417" s="6" t="s">
        <v>64</v>
      </c>
      <c r="AC417" s="6">
        <v>416</v>
      </c>
      <c r="AD417">
        <v>2471</v>
      </c>
      <c r="AE417" s="3" t="str">
        <f>VLOOKUP(AD417,'Formas de pagamentos'!$A$2:$B$7,2,0)</f>
        <v>Boleto</v>
      </c>
      <c r="AF417" s="6" t="s">
        <v>116</v>
      </c>
      <c r="AG417" s="6" t="s">
        <v>50</v>
      </c>
      <c r="AH417" s="6">
        <v>4160</v>
      </c>
      <c r="AI417" s="6">
        <v>4160</v>
      </c>
      <c r="AJ417" s="6" t="s">
        <v>211</v>
      </c>
      <c r="AK417" s="8" t="s">
        <v>212</v>
      </c>
    </row>
    <row r="418" spans="1:37" x14ac:dyDescent="0.25">
      <c r="A418" s="16">
        <v>417</v>
      </c>
      <c r="B418" s="17" t="s">
        <v>680</v>
      </c>
      <c r="C418" s="17" t="s">
        <v>516</v>
      </c>
      <c r="D418" s="17" t="s">
        <v>2265</v>
      </c>
      <c r="E418" s="18" t="s">
        <v>2266</v>
      </c>
      <c r="F418" s="17" t="str" cm="1">
        <f t="array" aca="1" ref="F418" ca="1">INDEX(estados_cidades_bairros!$B$2:$E$2701,RANDBETWEEN(1,COUNTA(estados_cidades_bairros!$E$2:$E$2701)),1)</f>
        <v>Maranhão</v>
      </c>
      <c r="G418" s="17" t="str">
        <f ca="1">VLOOKUP(F418,estados_cidades_bairros!$B$2:$E$2701,2,0)</f>
        <v>MA</v>
      </c>
      <c r="H418" s="17" t="str" cm="1">
        <f t="array" aca="1" ref="H418" ca="1">INDEX(estados_cidades_bairros!$C$2:$E$2701,SUM(MATCH(G418,estados_cidades_bairros!$C:$C,0)+RANDBETWEEN(1,100)),2)</f>
        <v>Carvalho</v>
      </c>
      <c r="I418" s="17" t="str" cm="1">
        <f t="array" aca="1" ref="I418" ca="1">INDEX(estados_cidades_bairros!$D$2:$E$2701,SUM(MATCH(H418,estados_cidades_bairros!$D$2:$D$2701,0)+RANDBETWEEN(1,5)),2)</f>
        <v>Campo Martins</v>
      </c>
      <c r="J418" s="28"/>
      <c r="K418" s="17">
        <v>48</v>
      </c>
      <c r="L418" s="17" t="s">
        <v>2268</v>
      </c>
      <c r="M418" s="17" t="str" cm="1">
        <f t="array" aca="1" ref="M418" ca="1">INDEX(estados_cidades_bairros!$B$2:$E$2701,RANDBETWEEN(1,COUNTA(estados_cidades_bairros!$E$2:$E$2701)),1)</f>
        <v>Paraíba</v>
      </c>
      <c r="N418" s="17" t="str">
        <f ca="1">VLOOKUP(M418,estados_cidades_bairros!$B$2:$E$2701,2,0)</f>
        <v>PB</v>
      </c>
      <c r="O418" s="17" t="str" cm="1">
        <f t="array" aca="1" ref="O418" ca="1">INDEX(estados_cidades_bairros!$C$2:$E$2701,SUM(MATCH(N418,estados_cidades_bairros!$C:$C,0)+RANDBETWEEN(1,100)),2)</f>
        <v>Vieira</v>
      </c>
      <c r="P418" s="17" t="str" cm="1">
        <f t="array" aca="1" ref="P418" ca="1">INDEX(estados_cidades_bairros!$D$2:$E$2701,SUM(MATCH(O418,estados_cidades_bairros!$D$2:$D$2701,0)+RANDBETWEEN(1,5)),2)</f>
        <v>Loteamento de Moreira</v>
      </c>
      <c r="Q418" s="26" t="s">
        <v>47</v>
      </c>
      <c r="R418" s="17">
        <v>1</v>
      </c>
      <c r="S418" s="3">
        <v>417</v>
      </c>
      <c r="T418" s="3">
        <v>417</v>
      </c>
      <c r="U418" s="3">
        <v>48</v>
      </c>
      <c r="V418">
        <v>19</v>
      </c>
      <c r="W418" s="3" t="str">
        <f>VLOOKUP(V418,produtos!$A$2:$E$49,2,0)</f>
        <v>Fogão 5 Bocas Electrolux</v>
      </c>
      <c r="X418" s="12">
        <f>VLOOKUP(V418,produtos!$A$2:$E$49,4,0)</f>
        <v>870</v>
      </c>
      <c r="Y418">
        <v>3</v>
      </c>
      <c r="Z418" s="12">
        <f t="shared" si="6"/>
        <v>2610</v>
      </c>
      <c r="AA418" s="4">
        <v>45692</v>
      </c>
      <c r="AB418" s="3" t="s">
        <v>115</v>
      </c>
      <c r="AC418" s="3">
        <v>417</v>
      </c>
      <c r="AD418">
        <v>7072</v>
      </c>
      <c r="AE418" s="3" t="str">
        <f>VLOOKUP(AD418,'Formas de pagamentos'!$A$2:$B$7,2,0)</f>
        <v>Dinheiro</v>
      </c>
      <c r="AF418" s="3" t="s">
        <v>116</v>
      </c>
      <c r="AG418" s="3" t="s">
        <v>50</v>
      </c>
      <c r="AH418" s="3"/>
      <c r="AI418" s="3"/>
      <c r="AJ418" s="3"/>
      <c r="AK418" s="5"/>
    </row>
    <row r="419" spans="1:37" x14ac:dyDescent="0.25">
      <c r="A419" s="19">
        <v>418</v>
      </c>
      <c r="B419" s="20" t="s">
        <v>231</v>
      </c>
      <c r="C419" s="20" t="s">
        <v>240</v>
      </c>
      <c r="D419" s="20" t="s">
        <v>2269</v>
      </c>
      <c r="E419" s="21">
        <v>5157215261</v>
      </c>
      <c r="F419" s="17" t="str" cm="1">
        <f t="array" aca="1" ref="F419" ca="1">INDEX(estados_cidades_bairros!$B$2:$E$2701,RANDBETWEEN(1,COUNTA(estados_cidades_bairros!$E$2:$E$2701)),1)</f>
        <v>Roraima</v>
      </c>
      <c r="G419" s="17" t="str">
        <f ca="1">VLOOKUP(F419,estados_cidades_bairros!$B$2:$E$2701,2,0)</f>
        <v>RR</v>
      </c>
      <c r="H419" s="17" t="str" cm="1">
        <f t="array" aca="1" ref="H419" ca="1">INDEX(estados_cidades_bairros!$C$2:$E$2701,SUM(MATCH(G419,estados_cidades_bairros!$C:$C,0)+RANDBETWEEN(1,100)),2)</f>
        <v>Melo</v>
      </c>
      <c r="I419" s="17" t="str" cm="1">
        <f t="array" aca="1" ref="I419" ca="1">INDEX(estados_cidades_bairros!$D$2:$E$2701,SUM(MATCH(H419,estados_cidades_bairros!$D$2:$D$2701,0)+RANDBETWEEN(1,5)),2)</f>
        <v>Ladeira da Mota</v>
      </c>
      <c r="J419" s="28"/>
      <c r="K419" s="20">
        <v>3</v>
      </c>
      <c r="L419" s="20" t="s">
        <v>2271</v>
      </c>
      <c r="M419" s="17" t="str" cm="1">
        <f t="array" aca="1" ref="M419" ca="1">INDEX(estados_cidades_bairros!$B$2:$E$2701,RANDBETWEEN(1,COUNTA(estados_cidades_bairros!$E$2:$E$2701)),1)</f>
        <v>Ceará</v>
      </c>
      <c r="N419" s="17" t="str">
        <f ca="1">VLOOKUP(M419,estados_cidades_bairros!$B$2:$E$2701,2,0)</f>
        <v>CE</v>
      </c>
      <c r="O419" s="17" t="str" cm="1">
        <f t="array" aca="1" ref="O419" ca="1">INDEX(estados_cidades_bairros!$C$2:$E$2701,SUM(MATCH(N419,estados_cidades_bairros!$C:$C,0)+RANDBETWEEN(1,100)),2)</f>
        <v>Duarte da Serra</v>
      </c>
      <c r="P419" s="17" t="str" cm="1">
        <f t="array" aca="1" ref="P419" ca="1">INDEX(estados_cidades_bairros!$D$2:$E$2701,SUM(MATCH(O419,estados_cidades_bairros!$D$2:$D$2701,0)+RANDBETWEEN(1,5)),2)</f>
        <v>Condomínio Ryan da Cunha</v>
      </c>
      <c r="Q419" s="38" t="s">
        <v>47</v>
      </c>
      <c r="R419" s="20">
        <v>4</v>
      </c>
      <c r="S419" s="6">
        <v>418</v>
      </c>
      <c r="T419" s="6">
        <v>418</v>
      </c>
      <c r="U419" s="6">
        <v>3</v>
      </c>
      <c r="V419">
        <v>45</v>
      </c>
      <c r="W419" s="3" t="str">
        <f>VLOOKUP(V419,produtos!$A$2:$E$49,2,0)</f>
        <v>Churrasqueira Elétrica Mondial</v>
      </c>
      <c r="X419" s="12">
        <f>VLOOKUP(V419,produtos!$A$2:$E$49,4,0)</f>
        <v>3339</v>
      </c>
      <c r="Y419">
        <v>1</v>
      </c>
      <c r="Z419" s="12">
        <f t="shared" si="6"/>
        <v>3339</v>
      </c>
      <c r="AA419" s="7">
        <v>45684</v>
      </c>
      <c r="AB419" s="6" t="s">
        <v>48</v>
      </c>
      <c r="AC419" s="6">
        <v>418</v>
      </c>
      <c r="AD419">
        <v>6056</v>
      </c>
      <c r="AE419" s="3" t="str">
        <f>VLOOKUP(AD419,'Formas de pagamentos'!$A$2:$B$7,2,0)</f>
        <v>Cheque</v>
      </c>
      <c r="AF419" s="6" t="s">
        <v>48</v>
      </c>
      <c r="AG419" s="6" t="s">
        <v>50</v>
      </c>
      <c r="AH419" s="6">
        <v>4180</v>
      </c>
      <c r="AI419" s="6">
        <v>4180</v>
      </c>
      <c r="AJ419" s="6" t="s">
        <v>117</v>
      </c>
      <c r="AK419" s="8" t="s">
        <v>132</v>
      </c>
    </row>
    <row r="420" spans="1:37" x14ac:dyDescent="0.25">
      <c r="A420" s="16">
        <v>419</v>
      </c>
      <c r="B420" s="17" t="s">
        <v>2273</v>
      </c>
      <c r="C420" s="17" t="s">
        <v>733</v>
      </c>
      <c r="D420" s="17" t="s">
        <v>2274</v>
      </c>
      <c r="E420" s="18" t="s">
        <v>2275</v>
      </c>
      <c r="F420" s="17" t="str" cm="1">
        <f t="array" aca="1" ref="F420" ca="1">INDEX(estados_cidades_bairros!$B$2:$E$2701,RANDBETWEEN(1,COUNTA(estados_cidades_bairros!$E$2:$E$2701)),1)</f>
        <v>Goiás</v>
      </c>
      <c r="G420" s="17" t="str">
        <f ca="1">VLOOKUP(F420,estados_cidades_bairros!$B$2:$E$2701,2,0)</f>
        <v>GO</v>
      </c>
      <c r="H420" s="17" t="str" cm="1">
        <f t="array" aca="1" ref="H420" ca="1">INDEX(estados_cidades_bairros!$C$2:$E$2701,SUM(MATCH(G420,estados_cidades_bairros!$C:$C,0)+RANDBETWEEN(1,100)),2)</f>
        <v>Cardoso</v>
      </c>
      <c r="I420" s="17" t="str" cm="1">
        <f t="array" aca="1" ref="I420" ca="1">INDEX(estados_cidades_bairros!$D$2:$E$2701,SUM(MATCH(H420,estados_cidades_bairros!$D$2:$D$2701,0)+RANDBETWEEN(1,5)),2)</f>
        <v>Vereda Teixeira</v>
      </c>
      <c r="J420" s="28"/>
      <c r="K420" s="17">
        <v>49</v>
      </c>
      <c r="L420" s="17" t="s">
        <v>2277</v>
      </c>
      <c r="M420" s="17" t="str" cm="1">
        <f t="array" aca="1" ref="M420" ca="1">INDEX(estados_cidades_bairros!$B$2:$E$2701,RANDBETWEEN(1,COUNTA(estados_cidades_bairros!$E$2:$E$2701)),1)</f>
        <v>Rio Grande do Sul</v>
      </c>
      <c r="N420" s="17" t="str">
        <f ca="1">VLOOKUP(M420,estados_cidades_bairros!$B$2:$E$2701,2,0)</f>
        <v>RS</v>
      </c>
      <c r="O420" s="17" t="str" cm="1">
        <f t="array" aca="1" ref="O420" ca="1">INDEX(estados_cidades_bairros!$C$2:$E$2701,SUM(MATCH(N420,estados_cidades_bairros!$C:$C,0)+RANDBETWEEN(1,100)),2)</f>
        <v>da Luz de Duarte</v>
      </c>
      <c r="P420" s="17" t="str" cm="1">
        <f t="array" aca="1" ref="P420" ca="1">INDEX(estados_cidades_bairros!$D$2:$E$2701,SUM(MATCH(O420,estados_cidades_bairros!$D$2:$D$2701,0)+RANDBETWEEN(1,5)),2)</f>
        <v>Lago Teixeira</v>
      </c>
      <c r="Q420" s="26" t="s">
        <v>78</v>
      </c>
      <c r="R420" s="17">
        <v>3</v>
      </c>
      <c r="S420" s="3">
        <v>419</v>
      </c>
      <c r="T420" s="3">
        <v>419</v>
      </c>
      <c r="U420" s="3">
        <v>49</v>
      </c>
      <c r="V420">
        <v>36</v>
      </c>
      <c r="W420" s="3" t="str">
        <f>VLOOKUP(V420,produtos!$A$2:$E$49,2,0)</f>
        <v>Notebook Dell Inspiron i5 8GB 512GB SSD</v>
      </c>
      <c r="X420" s="12">
        <f>VLOOKUP(V420,produtos!$A$2:$E$49,4,0)</f>
        <v>3598</v>
      </c>
      <c r="Y420">
        <v>4</v>
      </c>
      <c r="Z420" s="12">
        <f t="shared" si="6"/>
        <v>14392</v>
      </c>
      <c r="AA420" s="4">
        <v>45725</v>
      </c>
      <c r="AB420" s="3" t="s">
        <v>115</v>
      </c>
      <c r="AC420" s="3">
        <v>419</v>
      </c>
      <c r="AD420">
        <v>6056</v>
      </c>
      <c r="AE420" s="3" t="str">
        <f>VLOOKUP(AD420,'Formas de pagamentos'!$A$2:$B$7,2,0)</f>
        <v>Cheque</v>
      </c>
      <c r="AF420" s="3" t="s">
        <v>116</v>
      </c>
      <c r="AG420" s="3" t="s">
        <v>50</v>
      </c>
      <c r="AH420" s="3"/>
      <c r="AI420" s="3"/>
      <c r="AJ420" s="3"/>
      <c r="AK420" s="5"/>
    </row>
    <row r="421" spans="1:37" x14ac:dyDescent="0.25">
      <c r="A421" s="19">
        <v>420</v>
      </c>
      <c r="B421" s="20" t="s">
        <v>470</v>
      </c>
      <c r="C421" s="20" t="s">
        <v>168</v>
      </c>
      <c r="D421" s="20" t="s">
        <v>2279</v>
      </c>
      <c r="E421" s="21">
        <v>8120028880</v>
      </c>
      <c r="F421" s="17" t="str" cm="1">
        <f t="array" aca="1" ref="F421" ca="1">INDEX(estados_cidades_bairros!$B$2:$E$2701,RANDBETWEEN(1,COUNTA(estados_cidades_bairros!$E$2:$E$2701)),1)</f>
        <v>Piauí</v>
      </c>
      <c r="G421" s="17" t="str">
        <f ca="1">VLOOKUP(F421,estados_cidades_bairros!$B$2:$E$2701,2,0)</f>
        <v>PI</v>
      </c>
      <c r="H421" s="17" t="str" cm="1">
        <f t="array" aca="1" ref="H421" ca="1">INDEX(estados_cidades_bairros!$C$2:$E$2701,SUM(MATCH(G421,estados_cidades_bairros!$C:$C,0)+RANDBETWEEN(1,100)),2)</f>
        <v>Cunha</v>
      </c>
      <c r="I421" s="17" t="str" cm="1">
        <f t="array" aca="1" ref="I421" ca="1">INDEX(estados_cidades_bairros!$D$2:$E$2701,SUM(MATCH(H421,estados_cidades_bairros!$D$2:$D$2701,0)+RANDBETWEEN(1,5)),2)</f>
        <v>Viaduto Jesus</v>
      </c>
      <c r="J421" s="28"/>
      <c r="K421" s="20">
        <v>9</v>
      </c>
      <c r="L421" s="20" t="s">
        <v>2280</v>
      </c>
      <c r="M421" s="17" t="str" cm="1">
        <f t="array" aca="1" ref="M421" ca="1">INDEX(estados_cidades_bairros!$B$2:$E$2701,RANDBETWEEN(1,COUNTA(estados_cidades_bairros!$E$2:$E$2701)),1)</f>
        <v>Amazonas</v>
      </c>
      <c r="N421" s="17" t="str">
        <f ca="1">VLOOKUP(M421,estados_cidades_bairros!$B$2:$E$2701,2,0)</f>
        <v>AM</v>
      </c>
      <c r="O421" s="17" t="str" cm="1">
        <f t="array" aca="1" ref="O421" ca="1">INDEX(estados_cidades_bairros!$C$2:$E$2701,SUM(MATCH(N421,estados_cidades_bairros!$C:$C,0)+RANDBETWEEN(1,100)),2)</f>
        <v>Vieira</v>
      </c>
      <c r="P421" s="17" t="str" cm="1">
        <f t="array" aca="1" ref="P421" ca="1">INDEX(estados_cidades_bairros!$D$2:$E$2701,SUM(MATCH(O421,estados_cidades_bairros!$D$2:$D$2701,0)+RANDBETWEEN(1,5)),2)</f>
        <v>Estação de Sales</v>
      </c>
      <c r="Q421" s="38" t="s">
        <v>41</v>
      </c>
      <c r="R421" s="20">
        <v>5</v>
      </c>
      <c r="S421" s="6">
        <v>420</v>
      </c>
      <c r="T421" s="6">
        <v>420</v>
      </c>
      <c r="U421" s="6">
        <v>9</v>
      </c>
      <c r="V421">
        <v>4</v>
      </c>
      <c r="W421" s="3" t="str">
        <f>VLOOKUP(V421,produtos!$A$2:$E$49,2,0)</f>
        <v>Caixa de Som JBL Charge 5</v>
      </c>
      <c r="X421" s="12">
        <f>VLOOKUP(V421,produtos!$A$2:$E$49,4,0)</f>
        <v>770</v>
      </c>
      <c r="Y421">
        <v>2</v>
      </c>
      <c r="Z421" s="12">
        <f t="shared" si="6"/>
        <v>1540</v>
      </c>
      <c r="AA421" s="7">
        <v>45693</v>
      </c>
      <c r="AB421" s="6" t="s">
        <v>48</v>
      </c>
      <c r="AC421" s="6">
        <v>420</v>
      </c>
      <c r="AD421">
        <v>5950</v>
      </c>
      <c r="AE421" s="3" t="str">
        <f>VLOOKUP(AD421,'Formas de pagamentos'!$A$2:$B$7,2,0)</f>
        <v>Cartão Débito</v>
      </c>
      <c r="AF421" s="6" t="s">
        <v>48</v>
      </c>
      <c r="AG421" s="6" t="s">
        <v>50</v>
      </c>
      <c r="AH421" s="6"/>
      <c r="AI421" s="6"/>
      <c r="AJ421" s="6"/>
      <c r="AK421" s="8"/>
    </row>
    <row r="422" spans="1:37" x14ac:dyDescent="0.25">
      <c r="A422" s="16">
        <v>421</v>
      </c>
      <c r="B422" s="17" t="s">
        <v>1250</v>
      </c>
      <c r="C422" s="17" t="s">
        <v>108</v>
      </c>
      <c r="D422" s="17" t="s">
        <v>2281</v>
      </c>
      <c r="E422" s="18" t="s">
        <v>2282</v>
      </c>
      <c r="F422" s="17" t="str" cm="1">
        <f t="array" aca="1" ref="F422" ca="1">INDEX(estados_cidades_bairros!$B$2:$E$2701,RANDBETWEEN(1,COUNTA(estados_cidades_bairros!$E$2:$E$2701)),1)</f>
        <v>Ceará</v>
      </c>
      <c r="G422" s="17" t="str">
        <f ca="1">VLOOKUP(F422,estados_cidades_bairros!$B$2:$E$2701,2,0)</f>
        <v>CE</v>
      </c>
      <c r="H422" s="17" t="str" cm="1">
        <f t="array" aca="1" ref="H422" ca="1">INDEX(estados_cidades_bairros!$C$2:$E$2701,SUM(MATCH(G422,estados_cidades_bairros!$C:$C,0)+RANDBETWEEN(1,100)),2)</f>
        <v>Nogueira</v>
      </c>
      <c r="I422" s="17" t="str" cm="1">
        <f t="array" aca="1" ref="I422" ca="1">INDEX(estados_cidades_bairros!$D$2:$E$2701,SUM(MATCH(H422,estados_cidades_bairros!$D$2:$D$2701,0)+RANDBETWEEN(1,5)),2)</f>
        <v>Conjunto Maria Sophia Duarte</v>
      </c>
      <c r="J422" s="28"/>
      <c r="K422" s="17">
        <v>35</v>
      </c>
      <c r="L422" s="17" t="s">
        <v>2284</v>
      </c>
      <c r="M422" s="17" t="str" cm="1">
        <f t="array" aca="1" ref="M422" ca="1">INDEX(estados_cidades_bairros!$B$2:$E$2701,RANDBETWEEN(1,COUNTA(estados_cidades_bairros!$E$2:$E$2701)),1)</f>
        <v>Bahia</v>
      </c>
      <c r="N422" s="17" t="str">
        <f ca="1">VLOOKUP(M422,estados_cidades_bairros!$B$2:$E$2701,2,0)</f>
        <v>BA</v>
      </c>
      <c r="O422" s="17" t="str" cm="1">
        <f t="array" aca="1" ref="O422" ca="1">INDEX(estados_cidades_bairros!$C$2:$E$2701,SUM(MATCH(N422,estados_cidades_bairros!$C:$C,0)+RANDBETWEEN(1,100)),2)</f>
        <v>das Neves</v>
      </c>
      <c r="P422" s="17" t="str" cm="1">
        <f t="array" aca="1" ref="P422" ca="1">INDEX(estados_cidades_bairros!$D$2:$E$2701,SUM(MATCH(O422,estados_cidades_bairros!$D$2:$D$2701,0)+RANDBETWEEN(1,5)),2)</f>
        <v>Esplanada Ana Clara Viana</v>
      </c>
      <c r="Q422" s="26" t="s">
        <v>47</v>
      </c>
      <c r="R422" s="17">
        <v>4</v>
      </c>
      <c r="S422" s="3">
        <v>421</v>
      </c>
      <c r="T422" s="3">
        <v>421</v>
      </c>
      <c r="U422" s="3">
        <v>35</v>
      </c>
      <c r="V422">
        <v>3</v>
      </c>
      <c r="W422" s="3" t="str">
        <f>VLOOKUP(V422,produtos!$A$2:$E$49,2,0)</f>
        <v>Fone de Ouvido Bluetooth JBL</v>
      </c>
      <c r="X422" s="12">
        <f>VLOOKUP(V422,produtos!$A$2:$E$49,4,0)</f>
        <v>3531</v>
      </c>
      <c r="Y422">
        <v>4</v>
      </c>
      <c r="Z422" s="12">
        <f t="shared" si="6"/>
        <v>14124</v>
      </c>
      <c r="AA422" s="4">
        <v>45661</v>
      </c>
      <c r="AB422" s="3" t="s">
        <v>88</v>
      </c>
      <c r="AC422" s="3">
        <v>421</v>
      </c>
      <c r="AD422">
        <v>5950</v>
      </c>
      <c r="AE422" s="3" t="str">
        <f>VLOOKUP(AD422,'Formas de pagamentos'!$A$2:$B$7,2,0)</f>
        <v>Cartão Débito</v>
      </c>
      <c r="AF422" s="3" t="s">
        <v>116</v>
      </c>
      <c r="AG422" s="3" t="s">
        <v>50</v>
      </c>
      <c r="AH422" s="3"/>
      <c r="AI422" s="3"/>
      <c r="AJ422" s="3"/>
      <c r="AK422" s="5"/>
    </row>
    <row r="423" spans="1:37" x14ac:dyDescent="0.25">
      <c r="A423" s="19">
        <v>422</v>
      </c>
      <c r="B423" s="20" t="s">
        <v>1246</v>
      </c>
      <c r="C423" s="20" t="s">
        <v>206</v>
      </c>
      <c r="D423" s="20" t="s">
        <v>2285</v>
      </c>
      <c r="E423" s="21" t="s">
        <v>2286</v>
      </c>
      <c r="F423" s="17" t="str" cm="1">
        <f t="array" aca="1" ref="F423" ca="1">INDEX(estados_cidades_bairros!$B$2:$E$2701,RANDBETWEEN(1,COUNTA(estados_cidades_bairros!$E$2:$E$2701)),1)</f>
        <v>Pernambuco</v>
      </c>
      <c r="G423" s="17" t="str">
        <f ca="1">VLOOKUP(F423,estados_cidades_bairros!$B$2:$E$2701,2,0)</f>
        <v>PE</v>
      </c>
      <c r="H423" s="17" t="str" cm="1">
        <f t="array" aca="1" ref="H423" ca="1">INDEX(estados_cidades_bairros!$C$2:$E$2701,SUM(MATCH(G423,estados_cidades_bairros!$C:$C,0)+RANDBETWEEN(1,100)),2)</f>
        <v>Fernandes Paulista</v>
      </c>
      <c r="I423" s="17" t="str" cm="1">
        <f t="array" aca="1" ref="I423" ca="1">INDEX(estados_cidades_bairros!$D$2:$E$2701,SUM(MATCH(H423,estados_cidades_bairros!$D$2:$D$2701,0)+RANDBETWEEN(1,5)),2)</f>
        <v>Parque de Teixeira</v>
      </c>
      <c r="J423" s="28"/>
      <c r="K423" s="20">
        <v>41</v>
      </c>
      <c r="L423" s="20" t="s">
        <v>2287</v>
      </c>
      <c r="M423" s="17" t="str" cm="1">
        <f t="array" aca="1" ref="M423" ca="1">INDEX(estados_cidades_bairros!$B$2:$E$2701,RANDBETWEEN(1,COUNTA(estados_cidades_bairros!$E$2:$E$2701)),1)</f>
        <v>Bahia</v>
      </c>
      <c r="N423" s="17" t="str">
        <f ca="1">VLOOKUP(M423,estados_cidades_bairros!$B$2:$E$2701,2,0)</f>
        <v>BA</v>
      </c>
      <c r="O423" s="17" t="str" cm="1">
        <f t="array" aca="1" ref="O423" ca="1">INDEX(estados_cidades_bairros!$C$2:$E$2701,SUM(MATCH(N423,estados_cidades_bairros!$C:$C,0)+RANDBETWEEN(1,100)),2)</f>
        <v>Almeida</v>
      </c>
      <c r="P423" s="17" t="str" cm="1">
        <f t="array" aca="1" ref="P423" ca="1">INDEX(estados_cidades_bairros!$D$2:$E$2701,SUM(MATCH(O423,estados_cidades_bairros!$D$2:$D$2701,0)+RANDBETWEEN(1,5)),2)</f>
        <v>Pátio de Duarte</v>
      </c>
      <c r="Q423" s="38" t="s">
        <v>78</v>
      </c>
      <c r="R423" s="20">
        <v>4</v>
      </c>
      <c r="S423" s="6">
        <v>422</v>
      </c>
      <c r="T423" s="6">
        <v>422</v>
      </c>
      <c r="U423" s="6">
        <v>41</v>
      </c>
      <c r="V423">
        <v>35</v>
      </c>
      <c r="W423" s="3" t="str">
        <f>VLOOKUP(V423,produtos!$A$2:$E$49,2,0)</f>
        <v>Cômoda 5 Gavetas</v>
      </c>
      <c r="X423" s="12">
        <f>VLOOKUP(V423,produtos!$A$2:$E$49,4,0)</f>
        <v>3975</v>
      </c>
      <c r="Y423">
        <v>4</v>
      </c>
      <c r="Z423" s="12">
        <f t="shared" si="6"/>
        <v>15900</v>
      </c>
      <c r="AA423" s="7">
        <v>45679</v>
      </c>
      <c r="AB423" s="6" t="s">
        <v>115</v>
      </c>
      <c r="AC423" s="6">
        <v>422</v>
      </c>
      <c r="AD423">
        <v>2471</v>
      </c>
      <c r="AE423" s="3" t="str">
        <f>VLOOKUP(AD423,'Formas de pagamentos'!$A$2:$B$7,2,0)</f>
        <v>Boleto</v>
      </c>
      <c r="AF423" s="6" t="s">
        <v>89</v>
      </c>
      <c r="AG423" s="6" t="s">
        <v>50</v>
      </c>
      <c r="AH423" s="6">
        <v>4220</v>
      </c>
      <c r="AI423" s="6">
        <v>4220</v>
      </c>
      <c r="AJ423" s="6" t="s">
        <v>117</v>
      </c>
      <c r="AK423" s="8" t="s">
        <v>212</v>
      </c>
    </row>
    <row r="424" spans="1:37" x14ac:dyDescent="0.25">
      <c r="A424" s="16">
        <v>423</v>
      </c>
      <c r="B424" s="17" t="s">
        <v>2289</v>
      </c>
      <c r="C424" s="17" t="s">
        <v>189</v>
      </c>
      <c r="D424" s="17" t="s">
        <v>2290</v>
      </c>
      <c r="E424" s="18" t="s">
        <v>2291</v>
      </c>
      <c r="F424" s="17" t="str" cm="1">
        <f t="array" aca="1" ref="F424" ca="1">INDEX(estados_cidades_bairros!$B$2:$E$2701,RANDBETWEEN(1,COUNTA(estados_cidades_bairros!$E$2:$E$2701)),1)</f>
        <v>Rio Grande do Sul</v>
      </c>
      <c r="G424" s="17" t="str">
        <f ca="1">VLOOKUP(F424,estados_cidades_bairros!$B$2:$E$2701,2,0)</f>
        <v>RS</v>
      </c>
      <c r="H424" s="17" t="str" cm="1">
        <f t="array" aca="1" ref="H424" ca="1">INDEX(estados_cidades_bairros!$C$2:$E$2701,SUM(MATCH(G424,estados_cidades_bairros!$C:$C,0)+RANDBETWEEN(1,100)),2)</f>
        <v>da Costa de Duarte</v>
      </c>
      <c r="I424" s="17" t="str" cm="1">
        <f t="array" aca="1" ref="I424" ca="1">INDEX(estados_cidades_bairros!$D$2:$E$2701,SUM(MATCH(H424,estados_cidades_bairros!$D$2:$D$2701,0)+RANDBETWEEN(1,5)),2)</f>
        <v>Loteamento de Silveira</v>
      </c>
      <c r="J424" s="28"/>
      <c r="K424" s="17">
        <v>28</v>
      </c>
      <c r="L424" s="17" t="s">
        <v>2292</v>
      </c>
      <c r="M424" s="17" t="str" cm="1">
        <f t="array" aca="1" ref="M424" ca="1">INDEX(estados_cidades_bairros!$B$2:$E$2701,RANDBETWEEN(1,COUNTA(estados_cidades_bairros!$E$2:$E$2701)),1)</f>
        <v>Mato Grosso</v>
      </c>
      <c r="N424" s="17" t="str">
        <f ca="1">VLOOKUP(M424,estados_cidades_bairros!$B$2:$E$2701,2,0)</f>
        <v>MT</v>
      </c>
      <c r="O424" s="17" t="str" cm="1">
        <f t="array" aca="1" ref="O424" ca="1">INDEX(estados_cidades_bairros!$C$2:$E$2701,SUM(MATCH(N424,estados_cidades_bairros!$C:$C,0)+RANDBETWEEN(1,100)),2)</f>
        <v>Ribeiro</v>
      </c>
      <c r="P424" s="17" t="str" cm="1">
        <f t="array" aca="1" ref="P424" ca="1">INDEX(estados_cidades_bairros!$D$2:$E$2701,SUM(MATCH(O424,estados_cidades_bairros!$D$2:$D$2701,0)+RANDBETWEEN(1,5)),2)</f>
        <v>Trecho Pietro da Rosa</v>
      </c>
      <c r="Q424" s="26" t="s">
        <v>47</v>
      </c>
      <c r="R424" s="17">
        <v>2</v>
      </c>
      <c r="S424" s="3">
        <v>423</v>
      </c>
      <c r="T424" s="3">
        <v>423</v>
      </c>
      <c r="U424" s="3">
        <v>28</v>
      </c>
      <c r="V424">
        <v>37</v>
      </c>
      <c r="W424" s="3" t="str">
        <f>VLOOKUP(V424,produtos!$A$2:$E$49,2,0)</f>
        <v>Notebook Lenovo Ideapad Ryzen 5</v>
      </c>
      <c r="X424" s="12">
        <f>VLOOKUP(V424,produtos!$A$2:$E$49,4,0)</f>
        <v>1283</v>
      </c>
      <c r="Y424">
        <v>2</v>
      </c>
      <c r="Z424" s="12">
        <f t="shared" si="6"/>
        <v>2566</v>
      </c>
      <c r="AA424" s="4">
        <v>45716</v>
      </c>
      <c r="AB424" s="3" t="s">
        <v>48</v>
      </c>
      <c r="AC424" s="3">
        <v>423</v>
      </c>
      <c r="AD424">
        <v>2471</v>
      </c>
      <c r="AE424" s="3" t="str">
        <f>VLOOKUP(AD424,'Formas de pagamentos'!$A$2:$B$7,2,0)</f>
        <v>Boleto</v>
      </c>
      <c r="AF424" s="3" t="s">
        <v>116</v>
      </c>
      <c r="AG424" s="3" t="s">
        <v>50</v>
      </c>
      <c r="AH424" s="3"/>
      <c r="AI424" s="3"/>
      <c r="AJ424" s="3"/>
      <c r="AK424" s="5"/>
    </row>
    <row r="425" spans="1:37" x14ac:dyDescent="0.25">
      <c r="A425" s="19">
        <v>424</v>
      </c>
      <c r="B425" s="20" t="s">
        <v>442</v>
      </c>
      <c r="C425" s="20" t="s">
        <v>186</v>
      </c>
      <c r="D425" s="20" t="s">
        <v>2294</v>
      </c>
      <c r="E425" s="21">
        <v>6154852420</v>
      </c>
      <c r="F425" s="17" t="str" cm="1">
        <f t="array" aca="1" ref="F425" ca="1">INDEX(estados_cidades_bairros!$B$2:$E$2701,RANDBETWEEN(1,COUNTA(estados_cidades_bairros!$E$2:$E$2701)),1)</f>
        <v>Amapá</v>
      </c>
      <c r="G425" s="17" t="str">
        <f ca="1">VLOOKUP(F425,estados_cidades_bairros!$B$2:$E$2701,2,0)</f>
        <v>AP</v>
      </c>
      <c r="H425" s="17" t="str" cm="1">
        <f t="array" aca="1" ref="H425" ca="1">INDEX(estados_cidades_bairros!$C$2:$E$2701,SUM(MATCH(G425,estados_cidades_bairros!$C:$C,0)+RANDBETWEEN(1,100)),2)</f>
        <v>Costela Verde</v>
      </c>
      <c r="I425" s="17" t="str" cm="1">
        <f t="array" aca="1" ref="I425" ca="1">INDEX(estados_cidades_bairros!$D$2:$E$2701,SUM(MATCH(H425,estados_cidades_bairros!$D$2:$D$2701,0)+RANDBETWEEN(1,5)),2)</f>
        <v>Condomínio de da Luz</v>
      </c>
      <c r="J425" s="28"/>
      <c r="K425" s="20">
        <v>42</v>
      </c>
      <c r="L425" s="20" t="s">
        <v>2295</v>
      </c>
      <c r="M425" s="17" t="str" cm="1">
        <f t="array" aca="1" ref="M425" ca="1">INDEX(estados_cidades_bairros!$B$2:$E$2701,RANDBETWEEN(1,COUNTA(estados_cidades_bairros!$E$2:$E$2701)),1)</f>
        <v>Tocantins</v>
      </c>
      <c r="N425" s="17" t="str">
        <f ca="1">VLOOKUP(M425,estados_cidades_bairros!$B$2:$E$2701,2,0)</f>
        <v>TO</v>
      </c>
      <c r="O425" s="17" t="e" cm="1">
        <f t="array" aca="1" ref="O425" ca="1">INDEX(estados_cidades_bairros!$C$2:$E$2701,SUM(MATCH(N425,estados_cidades_bairros!$C:$C,0)+RANDBETWEEN(1,100)),2)</f>
        <v>#REF!</v>
      </c>
      <c r="P425" s="17" t="e" cm="1">
        <f t="array" aca="1" ref="P425" ca="1">INDEX(estados_cidades_bairros!$D$2:$E$2701,SUM(MATCH(O425,estados_cidades_bairros!$D$2:$D$2701,0)+RANDBETWEEN(1,5)),2)</f>
        <v>#REF!</v>
      </c>
      <c r="Q425" s="38" t="s">
        <v>78</v>
      </c>
      <c r="R425" s="20">
        <v>1</v>
      </c>
      <c r="S425" s="6">
        <v>424</v>
      </c>
      <c r="T425" s="6">
        <v>424</v>
      </c>
      <c r="U425" s="6">
        <v>42</v>
      </c>
      <c r="V425">
        <v>17</v>
      </c>
      <c r="W425" s="3" t="str">
        <f>VLOOKUP(V425,produtos!$A$2:$E$49,2,0)</f>
        <v>Geladeira Electrolux Frost Free 431L</v>
      </c>
      <c r="X425" s="12">
        <f>VLOOKUP(V425,produtos!$A$2:$E$49,4,0)</f>
        <v>1058</v>
      </c>
      <c r="Y425">
        <v>1</v>
      </c>
      <c r="Z425" s="12">
        <f t="shared" si="6"/>
        <v>1058</v>
      </c>
      <c r="AA425" s="7">
        <v>45727</v>
      </c>
      <c r="AB425" s="6" t="s">
        <v>115</v>
      </c>
      <c r="AC425" s="6">
        <v>424</v>
      </c>
      <c r="AD425">
        <v>2951</v>
      </c>
      <c r="AE425" s="3" t="str">
        <f>VLOOKUP(AD425,'Formas de pagamentos'!$A$2:$B$7,2,0)</f>
        <v>Pix</v>
      </c>
      <c r="AF425" s="6" t="s">
        <v>48</v>
      </c>
      <c r="AG425" s="6" t="s">
        <v>247</v>
      </c>
      <c r="AH425" s="6">
        <v>4240</v>
      </c>
      <c r="AI425" s="6">
        <v>4240</v>
      </c>
      <c r="AJ425" s="6" t="s">
        <v>262</v>
      </c>
      <c r="AK425" s="8" t="s">
        <v>212</v>
      </c>
    </row>
    <row r="426" spans="1:37" x14ac:dyDescent="0.25">
      <c r="A426" s="16">
        <v>425</v>
      </c>
      <c r="B426" s="17" t="s">
        <v>1546</v>
      </c>
      <c r="C426" s="17" t="s">
        <v>45</v>
      </c>
      <c r="D426" s="17" t="s">
        <v>2297</v>
      </c>
      <c r="E426" s="18" t="s">
        <v>2298</v>
      </c>
      <c r="F426" s="17" t="str" cm="1">
        <f t="array" aca="1" ref="F426" ca="1">INDEX(estados_cidades_bairros!$B$2:$E$2701,RANDBETWEEN(1,COUNTA(estados_cidades_bairros!$E$2:$E$2701)),1)</f>
        <v>Amapá</v>
      </c>
      <c r="G426" s="17" t="str">
        <f ca="1">VLOOKUP(F426,estados_cidades_bairros!$B$2:$E$2701,2,0)</f>
        <v>AP</v>
      </c>
      <c r="H426" s="17" t="str" cm="1">
        <f t="array" aca="1" ref="H426" ca="1">INDEX(estados_cidades_bairros!$C$2:$E$2701,SUM(MATCH(G426,estados_cidades_bairros!$C:$C,0)+RANDBETWEEN(1,100)),2)</f>
        <v>da Costa da Mata</v>
      </c>
      <c r="I426" s="17" t="str" cm="1">
        <f t="array" aca="1" ref="I426" ca="1">INDEX(estados_cidades_bairros!$D$2:$E$2701,SUM(MATCH(H426,estados_cidades_bairros!$D$2:$D$2701,0)+RANDBETWEEN(1,5)),2)</f>
        <v>Condomínio de Ramos</v>
      </c>
      <c r="J426" s="28"/>
      <c r="K426" s="17">
        <v>23</v>
      </c>
      <c r="L426" s="17" t="s">
        <v>2301</v>
      </c>
      <c r="M426" s="17" t="str" cm="1">
        <f t="array" aca="1" ref="M426" ca="1">INDEX(estados_cidades_bairros!$B$2:$E$2701,RANDBETWEEN(1,COUNTA(estados_cidades_bairros!$E$2:$E$2701)),1)</f>
        <v>Goiás</v>
      </c>
      <c r="N426" s="17" t="str">
        <f ca="1">VLOOKUP(M426,estados_cidades_bairros!$B$2:$E$2701,2,0)</f>
        <v>GO</v>
      </c>
      <c r="O426" s="17" t="str" cm="1">
        <f t="array" aca="1" ref="O426" ca="1">INDEX(estados_cidades_bairros!$C$2:$E$2701,SUM(MATCH(N426,estados_cidades_bairros!$C:$C,0)+RANDBETWEEN(1,100)),2)</f>
        <v>Rocha Verde</v>
      </c>
      <c r="P426" s="17" t="str" cm="1">
        <f t="array" aca="1" ref="P426" ca="1">INDEX(estados_cidades_bairros!$D$2:$E$2701,SUM(MATCH(O426,estados_cidades_bairros!$D$2:$D$2701,0)+RANDBETWEEN(1,5)),2)</f>
        <v>Sítio de Azevedo</v>
      </c>
      <c r="Q426" s="26" t="s">
        <v>41</v>
      </c>
      <c r="R426" s="17">
        <v>2</v>
      </c>
      <c r="S426" s="3">
        <v>425</v>
      </c>
      <c r="T426" s="3">
        <v>425</v>
      </c>
      <c r="U426" s="3">
        <v>23</v>
      </c>
      <c r="V426">
        <v>16</v>
      </c>
      <c r="W426" s="3" t="str">
        <f>VLOOKUP(V426,produtos!$A$2:$E$49,2,0)</f>
        <v>Geladeira Brastemp Frost Free 375L</v>
      </c>
      <c r="X426" s="12">
        <f>VLOOKUP(V426,produtos!$A$2:$E$49,4,0)</f>
        <v>2523</v>
      </c>
      <c r="Y426">
        <v>4</v>
      </c>
      <c r="Z426" s="12">
        <f t="shared" si="6"/>
        <v>10092</v>
      </c>
      <c r="AA426" s="4">
        <v>45702</v>
      </c>
      <c r="AB426" s="3" t="s">
        <v>115</v>
      </c>
      <c r="AC426" s="3">
        <v>425</v>
      </c>
      <c r="AD426">
        <v>7072</v>
      </c>
      <c r="AE426" s="3" t="str">
        <f>VLOOKUP(AD426,'Formas de pagamentos'!$A$2:$B$7,2,0)</f>
        <v>Dinheiro</v>
      </c>
      <c r="AF426" s="3" t="s">
        <v>116</v>
      </c>
      <c r="AG426" s="3" t="s">
        <v>50</v>
      </c>
      <c r="AH426" s="3"/>
      <c r="AI426" s="3"/>
      <c r="AJ426" s="3"/>
      <c r="AK426" s="5"/>
    </row>
    <row r="427" spans="1:37" x14ac:dyDescent="0.25">
      <c r="A427" s="19">
        <v>426</v>
      </c>
      <c r="B427" s="20" t="s">
        <v>1383</v>
      </c>
      <c r="C427" s="20" t="s">
        <v>206</v>
      </c>
      <c r="D427" s="20" t="s">
        <v>2303</v>
      </c>
      <c r="E427" s="21">
        <v>1104072032</v>
      </c>
      <c r="F427" s="17" t="str" cm="1">
        <f t="array" aca="1" ref="F427" ca="1">INDEX(estados_cidades_bairros!$B$2:$E$2701,RANDBETWEEN(1,COUNTA(estados_cidades_bairros!$E$2:$E$2701)),1)</f>
        <v>Rio de Janeiro</v>
      </c>
      <c r="G427" s="17" t="str">
        <f ca="1">VLOOKUP(F427,estados_cidades_bairros!$B$2:$E$2701,2,0)</f>
        <v>RJ</v>
      </c>
      <c r="H427" s="17" t="str" cm="1">
        <f t="array" aca="1" ref="H427" ca="1">INDEX(estados_cidades_bairros!$C$2:$E$2701,SUM(MATCH(G427,estados_cidades_bairros!$C:$C,0)+RANDBETWEEN(1,100)),2)</f>
        <v>Caldeira do Amparo</v>
      </c>
      <c r="I427" s="17" t="str" cm="1">
        <f t="array" aca="1" ref="I427" ca="1">INDEX(estados_cidades_bairros!$D$2:$E$2701,SUM(MATCH(H427,estados_cidades_bairros!$D$2:$D$2701,0)+RANDBETWEEN(1,5)),2)</f>
        <v>Praia Aragão</v>
      </c>
      <c r="J427" s="28"/>
      <c r="K427" s="20">
        <v>6</v>
      </c>
      <c r="L427" s="20" t="s">
        <v>2304</v>
      </c>
      <c r="M427" s="17" t="str" cm="1">
        <f t="array" aca="1" ref="M427" ca="1">INDEX(estados_cidades_bairros!$B$2:$E$2701,RANDBETWEEN(1,COUNTA(estados_cidades_bairros!$E$2:$E$2701)),1)</f>
        <v>Acre</v>
      </c>
      <c r="N427" s="17" t="str">
        <f ca="1">VLOOKUP(M427,estados_cidades_bairros!$B$2:$E$2701,2,0)</f>
        <v>AC</v>
      </c>
      <c r="O427" s="17" t="str" cm="1">
        <f t="array" aca="1" ref="O427" ca="1">INDEX(estados_cidades_bairros!$C$2:$E$2701,SUM(MATCH(N427,estados_cidades_bairros!$C:$C,0)+RANDBETWEEN(1,100)),2)</f>
        <v>Oliveira da Mata</v>
      </c>
      <c r="P427" s="17" t="str" cm="1">
        <f t="array" aca="1" ref="P427" ca="1">INDEX(estados_cidades_bairros!$D$2:$E$2701,SUM(MATCH(O427,estados_cidades_bairros!$D$2:$D$2701,0)+RANDBETWEEN(1,5)),2)</f>
        <v>Recanto da Mata</v>
      </c>
      <c r="Q427" s="38" t="s">
        <v>78</v>
      </c>
      <c r="R427" s="20">
        <v>1</v>
      </c>
      <c r="S427" s="6">
        <v>426</v>
      </c>
      <c r="T427" s="6">
        <v>426</v>
      </c>
      <c r="U427" s="6">
        <v>6</v>
      </c>
      <c r="V427">
        <v>42</v>
      </c>
      <c r="W427" s="3" t="str">
        <f>VLOOKUP(V427,produtos!$A$2:$E$49,2,0)</f>
        <v>Roteador TP-Link Archer C6</v>
      </c>
      <c r="X427" s="12">
        <f>VLOOKUP(V427,produtos!$A$2:$E$49,4,0)</f>
        <v>660</v>
      </c>
      <c r="Y427">
        <v>3</v>
      </c>
      <c r="Z427" s="12">
        <f t="shared" si="6"/>
        <v>1980</v>
      </c>
      <c r="AA427" s="7">
        <v>45672</v>
      </c>
      <c r="AB427" s="6" t="s">
        <v>64</v>
      </c>
      <c r="AC427" s="6">
        <v>426</v>
      </c>
      <c r="AD427">
        <v>7072</v>
      </c>
      <c r="AE427" s="3" t="str">
        <f>VLOOKUP(AD427,'Formas de pagamentos'!$A$2:$B$7,2,0)</f>
        <v>Dinheiro</v>
      </c>
      <c r="AF427" s="6" t="s">
        <v>116</v>
      </c>
      <c r="AG427" s="6" t="s">
        <v>50</v>
      </c>
      <c r="AH427" s="6"/>
      <c r="AI427" s="6"/>
      <c r="AJ427" s="6"/>
      <c r="AK427" s="8"/>
    </row>
    <row r="428" spans="1:37" x14ac:dyDescent="0.25">
      <c r="A428" s="16">
        <v>427</v>
      </c>
      <c r="B428" s="17" t="s">
        <v>231</v>
      </c>
      <c r="C428" s="17" t="s">
        <v>516</v>
      </c>
      <c r="D428" s="17" t="s">
        <v>2306</v>
      </c>
      <c r="E428" s="18" t="s">
        <v>2307</v>
      </c>
      <c r="F428" s="17" t="str" cm="1">
        <f t="array" aca="1" ref="F428" ca="1">INDEX(estados_cidades_bairros!$B$2:$E$2701,RANDBETWEEN(1,COUNTA(estados_cidades_bairros!$E$2:$E$2701)),1)</f>
        <v>Rondônia</v>
      </c>
      <c r="G428" s="17" t="str">
        <f ca="1">VLOOKUP(F428,estados_cidades_bairros!$B$2:$E$2701,2,0)</f>
        <v>RO</v>
      </c>
      <c r="H428" s="17" t="str" cm="1">
        <f t="array" aca="1" ref="H428" ca="1">INDEX(estados_cidades_bairros!$C$2:$E$2701,SUM(MATCH(G428,estados_cidades_bairros!$C:$C,0)+RANDBETWEEN(1,100)),2)</f>
        <v>Novaes do Amparo</v>
      </c>
      <c r="I428" s="17" t="str" cm="1">
        <f t="array" aca="1" ref="I428" ca="1">INDEX(estados_cidades_bairros!$D$2:$E$2701,SUM(MATCH(H428,estados_cidades_bairros!$D$2:$D$2701,0)+RANDBETWEEN(1,5)),2)</f>
        <v>Fazenda de da Mota</v>
      </c>
      <c r="J428" s="28"/>
      <c r="K428" s="17">
        <v>37</v>
      </c>
      <c r="L428" s="17" t="s">
        <v>2309</v>
      </c>
      <c r="M428" s="17" t="str" cm="1">
        <f t="array" aca="1" ref="M428" ca="1">INDEX(estados_cidades_bairros!$B$2:$E$2701,RANDBETWEEN(1,COUNTA(estados_cidades_bairros!$E$2:$E$2701)),1)</f>
        <v>Minas Gerais</v>
      </c>
      <c r="N428" s="17" t="str">
        <f ca="1">VLOOKUP(M428,estados_cidades_bairros!$B$2:$E$2701,2,0)</f>
        <v>MG</v>
      </c>
      <c r="O428" s="17" t="str" cm="1">
        <f t="array" aca="1" ref="O428" ca="1">INDEX(estados_cidades_bairros!$C$2:$E$2701,SUM(MATCH(N428,estados_cidades_bairros!$C:$C,0)+RANDBETWEEN(1,100)),2)</f>
        <v>da Cruz de da Rocha</v>
      </c>
      <c r="P428" s="17" t="str" cm="1">
        <f t="array" aca="1" ref="P428" ca="1">INDEX(estados_cidades_bairros!$D$2:$E$2701,SUM(MATCH(O428,estados_cidades_bairros!$D$2:$D$2701,0)+RANDBETWEEN(1,5)),2)</f>
        <v>Viaduto de Pires</v>
      </c>
      <c r="Q428" s="26" t="s">
        <v>41</v>
      </c>
      <c r="R428" s="17">
        <v>1</v>
      </c>
      <c r="S428" s="3">
        <v>427</v>
      </c>
      <c r="T428" s="3">
        <v>427</v>
      </c>
      <c r="U428" s="3">
        <v>37</v>
      </c>
      <c r="V428">
        <v>14</v>
      </c>
      <c r="W428" s="3" t="str">
        <f>VLOOKUP(V428,produtos!$A$2:$E$49,2,0)</f>
        <v>Drone DJI Mini 3 Pro</v>
      </c>
      <c r="X428" s="12">
        <f>VLOOKUP(V428,produtos!$A$2:$E$49,4,0)</f>
        <v>3949</v>
      </c>
      <c r="Y428">
        <v>3</v>
      </c>
      <c r="Z428" s="12">
        <f t="shared" si="6"/>
        <v>11847</v>
      </c>
      <c r="AA428" s="4">
        <v>45683</v>
      </c>
      <c r="AB428" s="3" t="s">
        <v>64</v>
      </c>
      <c r="AC428" s="3">
        <v>427</v>
      </c>
      <c r="AD428">
        <v>1969</v>
      </c>
      <c r="AE428" s="3" t="str">
        <f>VLOOKUP(AD428,'Formas de pagamentos'!$A$2:$B$7,2,0)</f>
        <v>Cartão Crédito</v>
      </c>
      <c r="AF428" s="3" t="s">
        <v>116</v>
      </c>
      <c r="AG428" s="3" t="s">
        <v>50</v>
      </c>
      <c r="AH428" s="3"/>
      <c r="AI428" s="3"/>
      <c r="AJ428" s="3"/>
      <c r="AK428" s="5"/>
    </row>
    <row r="429" spans="1:37" x14ac:dyDescent="0.25">
      <c r="A429" s="19">
        <v>428</v>
      </c>
      <c r="B429" s="20" t="s">
        <v>1304</v>
      </c>
      <c r="C429" s="20" t="s">
        <v>153</v>
      </c>
      <c r="D429" s="20" t="s">
        <v>2311</v>
      </c>
      <c r="E429" s="21" t="s">
        <v>2312</v>
      </c>
      <c r="F429" s="17" t="str" cm="1">
        <f t="array" aca="1" ref="F429" ca="1">INDEX(estados_cidades_bairros!$B$2:$E$2701,RANDBETWEEN(1,COUNTA(estados_cidades_bairros!$E$2:$E$2701)),1)</f>
        <v>Amazonas</v>
      </c>
      <c r="G429" s="17" t="str">
        <f ca="1">VLOOKUP(F429,estados_cidades_bairros!$B$2:$E$2701,2,0)</f>
        <v>AM</v>
      </c>
      <c r="H429" s="17" t="str" cm="1">
        <f t="array" aca="1" ref="H429" ca="1">INDEX(estados_cidades_bairros!$C$2:$E$2701,SUM(MATCH(G429,estados_cidades_bairros!$C:$C,0)+RANDBETWEEN(1,100)),2)</f>
        <v>Pinto de Duarte</v>
      </c>
      <c r="I429" s="17" t="str" cm="1">
        <f t="array" aca="1" ref="I429" ca="1">INDEX(estados_cidades_bairros!$D$2:$E$2701,SUM(MATCH(H429,estados_cidades_bairros!$D$2:$D$2701,0)+RANDBETWEEN(1,5)),2)</f>
        <v>Recanto Bernardo Barbosa</v>
      </c>
      <c r="J429" s="28"/>
      <c r="K429" s="20">
        <v>41</v>
      </c>
      <c r="L429" s="20" t="s">
        <v>2314</v>
      </c>
      <c r="M429" s="17" t="str" cm="1">
        <f t="array" aca="1" ref="M429" ca="1">INDEX(estados_cidades_bairros!$B$2:$E$2701,RANDBETWEEN(1,COUNTA(estados_cidades_bairros!$E$2:$E$2701)),1)</f>
        <v>Rio Grande do Norte</v>
      </c>
      <c r="N429" s="17" t="str">
        <f ca="1">VLOOKUP(M429,estados_cidades_bairros!$B$2:$E$2701,2,0)</f>
        <v>RN</v>
      </c>
      <c r="O429" s="17" t="str" cm="1">
        <f t="array" aca="1" ref="O429" ca="1">INDEX(estados_cidades_bairros!$C$2:$E$2701,SUM(MATCH(N429,estados_cidades_bairros!$C:$C,0)+RANDBETWEEN(1,100)),2)</f>
        <v>Azevedo</v>
      </c>
      <c r="P429" s="17" t="str" cm="1">
        <f t="array" aca="1" ref="P429" ca="1">INDEX(estados_cidades_bairros!$D$2:$E$2701,SUM(MATCH(O429,estados_cidades_bairros!$D$2:$D$2701,0)+RANDBETWEEN(1,5)),2)</f>
        <v>Passarela Luiza Farias</v>
      </c>
      <c r="Q429" s="38" t="s">
        <v>78</v>
      </c>
      <c r="R429" s="20">
        <v>5</v>
      </c>
      <c r="S429" s="6">
        <v>428</v>
      </c>
      <c r="T429" s="6">
        <v>428</v>
      </c>
      <c r="U429" s="6">
        <v>41</v>
      </c>
      <c r="V429">
        <v>23</v>
      </c>
      <c r="W429" s="3" t="str">
        <f>VLOOKUP(V429,produtos!$A$2:$E$49,2,0)</f>
        <v>Máquina de Lavar Brastemp 12Kg</v>
      </c>
      <c r="X429" s="12">
        <f>VLOOKUP(V429,produtos!$A$2:$E$49,4,0)</f>
        <v>1738</v>
      </c>
      <c r="Y429">
        <v>4</v>
      </c>
      <c r="Z429" s="12">
        <f t="shared" si="6"/>
        <v>6952</v>
      </c>
      <c r="AA429" s="7">
        <v>45660</v>
      </c>
      <c r="AB429" s="6" t="s">
        <v>115</v>
      </c>
      <c r="AC429" s="6">
        <v>428</v>
      </c>
      <c r="AD429">
        <v>2471</v>
      </c>
      <c r="AE429" s="3" t="str">
        <f>VLOOKUP(AD429,'Formas de pagamentos'!$A$2:$B$7,2,0)</f>
        <v>Boleto</v>
      </c>
      <c r="AF429" s="6" t="s">
        <v>116</v>
      </c>
      <c r="AG429" s="6" t="s">
        <v>50</v>
      </c>
      <c r="AH429" s="6">
        <v>4280</v>
      </c>
      <c r="AI429" s="6">
        <v>4280</v>
      </c>
      <c r="AJ429" s="6" t="s">
        <v>211</v>
      </c>
      <c r="AK429" s="8" t="s">
        <v>118</v>
      </c>
    </row>
    <row r="430" spans="1:37" x14ac:dyDescent="0.25">
      <c r="A430" s="16">
        <v>429</v>
      </c>
      <c r="B430" s="17" t="s">
        <v>400</v>
      </c>
      <c r="C430" s="17" t="s">
        <v>443</v>
      </c>
      <c r="D430" s="17" t="s">
        <v>2316</v>
      </c>
      <c r="E430" s="18" t="s">
        <v>2317</v>
      </c>
      <c r="F430" s="17" t="str" cm="1">
        <f t="array" aca="1" ref="F430" ca="1">INDEX(estados_cidades_bairros!$B$2:$E$2701,RANDBETWEEN(1,COUNTA(estados_cidades_bairros!$E$2:$E$2701)),1)</f>
        <v>Goiás</v>
      </c>
      <c r="G430" s="17" t="str">
        <f ca="1">VLOOKUP(F430,estados_cidades_bairros!$B$2:$E$2701,2,0)</f>
        <v>GO</v>
      </c>
      <c r="H430" s="17" t="str" cm="1">
        <f t="array" aca="1" ref="H430" ca="1">INDEX(estados_cidades_bairros!$C$2:$E$2701,SUM(MATCH(G430,estados_cidades_bairros!$C:$C,0)+RANDBETWEEN(1,100)),2)</f>
        <v>Nunes</v>
      </c>
      <c r="I430" s="17" t="str" cm="1">
        <f t="array" aca="1" ref="I430" ca="1">INDEX(estados_cidades_bairros!$D$2:$E$2701,SUM(MATCH(H430,estados_cidades_bairros!$D$2:$D$2701,0)+RANDBETWEEN(1,5)),2)</f>
        <v>Trecho de Freitas</v>
      </c>
      <c r="J430" s="28"/>
      <c r="K430" s="17">
        <v>44</v>
      </c>
      <c r="L430" s="17" t="s">
        <v>2318</v>
      </c>
      <c r="M430" s="17" t="str" cm="1">
        <f t="array" aca="1" ref="M430" ca="1">INDEX(estados_cidades_bairros!$B$2:$E$2701,RANDBETWEEN(1,COUNTA(estados_cidades_bairros!$E$2:$E$2701)),1)</f>
        <v>Piauí</v>
      </c>
      <c r="N430" s="17" t="str">
        <f ca="1">VLOOKUP(M430,estados_cidades_bairros!$B$2:$E$2701,2,0)</f>
        <v>PI</v>
      </c>
      <c r="O430" s="17" t="str" cm="1">
        <f t="array" aca="1" ref="O430" ca="1">INDEX(estados_cidades_bairros!$C$2:$E$2701,SUM(MATCH(N430,estados_cidades_bairros!$C:$C,0)+RANDBETWEEN(1,100)),2)</f>
        <v>Freitas Paulista</v>
      </c>
      <c r="P430" s="17" t="str" cm="1">
        <f t="array" aca="1" ref="P430" ca="1">INDEX(estados_cidades_bairros!$D$2:$E$2701,SUM(MATCH(O430,estados_cidades_bairros!$D$2:$D$2701,0)+RANDBETWEEN(1,5)),2)</f>
        <v>Esplanada Cunha</v>
      </c>
      <c r="Q430" s="26" t="s">
        <v>78</v>
      </c>
      <c r="R430" s="17">
        <v>3</v>
      </c>
      <c r="S430" s="3">
        <v>429</v>
      </c>
      <c r="T430" s="3">
        <v>429</v>
      </c>
      <c r="U430" s="3">
        <v>44</v>
      </c>
      <c r="V430">
        <v>1</v>
      </c>
      <c r="W430" s="3" t="str">
        <f>VLOOKUP(V430,produtos!$A$2:$E$49,2,0)</f>
        <v>Smartphone Samsung Galaxy S23</v>
      </c>
      <c r="X430" s="12">
        <f>VLOOKUP(V430,produtos!$A$2:$E$49,4,0)</f>
        <v>2409</v>
      </c>
      <c r="Y430">
        <v>3</v>
      </c>
      <c r="Z430" s="12">
        <f t="shared" si="6"/>
        <v>7227</v>
      </c>
      <c r="AA430" s="4">
        <v>45686</v>
      </c>
      <c r="AB430" s="3" t="s">
        <v>64</v>
      </c>
      <c r="AC430" s="3">
        <v>429</v>
      </c>
      <c r="AD430">
        <v>2951</v>
      </c>
      <c r="AE430" s="3" t="str">
        <f>VLOOKUP(AD430,'Formas de pagamentos'!$A$2:$B$7,2,0)</f>
        <v>Pix</v>
      </c>
      <c r="AF430" s="3" t="s">
        <v>89</v>
      </c>
      <c r="AG430" s="3" t="s">
        <v>50</v>
      </c>
      <c r="AH430" s="3"/>
      <c r="AI430" s="3"/>
      <c r="AJ430" s="3"/>
      <c r="AK430" s="5"/>
    </row>
    <row r="431" spans="1:37" x14ac:dyDescent="0.25">
      <c r="A431" s="19">
        <v>430</v>
      </c>
      <c r="B431" s="20" t="s">
        <v>1148</v>
      </c>
      <c r="C431" s="20" t="s">
        <v>432</v>
      </c>
      <c r="D431" s="20" t="s">
        <v>2319</v>
      </c>
      <c r="E431" s="21" t="s">
        <v>2320</v>
      </c>
      <c r="F431" s="17" t="str" cm="1">
        <f t="array" aca="1" ref="F431" ca="1">INDEX(estados_cidades_bairros!$B$2:$E$2701,RANDBETWEEN(1,COUNTA(estados_cidades_bairros!$E$2:$E$2701)),1)</f>
        <v>Distrito Federal</v>
      </c>
      <c r="G431" s="17" t="str">
        <f ca="1">VLOOKUP(F431,estados_cidades_bairros!$B$2:$E$2701,2,0)</f>
        <v>DF</v>
      </c>
      <c r="H431" s="17" t="str" cm="1">
        <f t="array" aca="1" ref="H431" ca="1">INDEX(estados_cidades_bairros!$C$2:$E$2701,SUM(MATCH(G431,estados_cidades_bairros!$C:$C,0)+RANDBETWEEN(1,100)),2)</f>
        <v>da Conceição de Goiás</v>
      </c>
      <c r="I431" s="17" t="str" cm="1">
        <f t="array" aca="1" ref="I431" ca="1">INDEX(estados_cidades_bairros!$D$2:$E$2701,SUM(MATCH(H431,estados_cidades_bairros!$D$2:$D$2701,0)+RANDBETWEEN(1,5)),2)</f>
        <v>Vale de Rezende</v>
      </c>
      <c r="J431" s="28"/>
      <c r="K431" s="20">
        <v>20</v>
      </c>
      <c r="L431" s="20" t="s">
        <v>2321</v>
      </c>
      <c r="M431" s="17" t="str" cm="1">
        <f t="array" aca="1" ref="M431" ca="1">INDEX(estados_cidades_bairros!$B$2:$E$2701,RANDBETWEEN(1,COUNTA(estados_cidades_bairros!$E$2:$E$2701)),1)</f>
        <v>Rio de Janeiro</v>
      </c>
      <c r="N431" s="17" t="str">
        <f ca="1">VLOOKUP(M431,estados_cidades_bairros!$B$2:$E$2701,2,0)</f>
        <v>RJ</v>
      </c>
      <c r="O431" s="17" t="str" cm="1">
        <f t="array" aca="1" ref="O431" ca="1">INDEX(estados_cidades_bairros!$C$2:$E$2701,SUM(MATCH(N431,estados_cidades_bairros!$C:$C,0)+RANDBETWEEN(1,100)),2)</f>
        <v>Barbosa</v>
      </c>
      <c r="P431" s="17" t="str" cm="1">
        <f t="array" aca="1" ref="P431" ca="1">INDEX(estados_cidades_bairros!$D$2:$E$2701,SUM(MATCH(O431,estados_cidades_bairros!$D$2:$D$2701,0)+RANDBETWEEN(1,5)),2)</f>
        <v>Residencial Maria Vitória Gomes</v>
      </c>
      <c r="Q431" s="38" t="s">
        <v>47</v>
      </c>
      <c r="R431" s="20">
        <v>4</v>
      </c>
      <c r="S431" s="6">
        <v>430</v>
      </c>
      <c r="T431" s="6">
        <v>430</v>
      </c>
      <c r="U431" s="6">
        <v>20</v>
      </c>
      <c r="V431">
        <v>42</v>
      </c>
      <c r="W431" s="3" t="str">
        <f>VLOOKUP(V431,produtos!$A$2:$E$49,2,0)</f>
        <v>Roteador TP-Link Archer C6</v>
      </c>
      <c r="X431" s="12">
        <f>VLOOKUP(V431,produtos!$A$2:$E$49,4,0)</f>
        <v>660</v>
      </c>
      <c r="Y431">
        <v>4</v>
      </c>
      <c r="Z431" s="12">
        <f t="shared" si="6"/>
        <v>2640</v>
      </c>
      <c r="AA431" s="7">
        <v>45712</v>
      </c>
      <c r="AB431" s="6" t="s">
        <v>88</v>
      </c>
      <c r="AC431" s="6">
        <v>430</v>
      </c>
      <c r="AD431">
        <v>5950</v>
      </c>
      <c r="AE431" s="3" t="str">
        <f>VLOOKUP(AD431,'Formas de pagamentos'!$A$2:$B$7,2,0)</f>
        <v>Cartão Débito</v>
      </c>
      <c r="AF431" s="6" t="s">
        <v>116</v>
      </c>
      <c r="AG431" s="6" t="s">
        <v>50</v>
      </c>
      <c r="AH431" s="6"/>
      <c r="AI431" s="6"/>
      <c r="AJ431" s="6"/>
      <c r="AK431" s="8"/>
    </row>
    <row r="432" spans="1:37" x14ac:dyDescent="0.25">
      <c r="A432" s="16">
        <v>431</v>
      </c>
      <c r="B432" s="17" t="s">
        <v>155</v>
      </c>
      <c r="C432" s="17" t="s">
        <v>80</v>
      </c>
      <c r="D432" s="17" t="s">
        <v>2322</v>
      </c>
      <c r="E432" s="18" t="s">
        <v>2323</v>
      </c>
      <c r="F432" s="17" t="str" cm="1">
        <f t="array" aca="1" ref="F432" ca="1">INDEX(estados_cidades_bairros!$B$2:$E$2701,RANDBETWEEN(1,COUNTA(estados_cidades_bairros!$E$2:$E$2701)),1)</f>
        <v>São Paulo</v>
      </c>
      <c r="G432" s="17" t="str">
        <f ca="1">VLOOKUP(F432,estados_cidades_bairros!$B$2:$E$2701,2,0)</f>
        <v>SP</v>
      </c>
      <c r="H432" s="17" t="str" cm="1">
        <f t="array" aca="1" ref="H432" ca="1">INDEX(estados_cidades_bairros!$C$2:$E$2701,SUM(MATCH(G432,estados_cidades_bairros!$C:$C,0)+RANDBETWEEN(1,100)),2)</f>
        <v>Pinto</v>
      </c>
      <c r="I432" s="17" t="str" cm="1">
        <f t="array" aca="1" ref="I432" ca="1">INDEX(estados_cidades_bairros!$D$2:$E$2701,SUM(MATCH(H432,estados_cidades_bairros!$D$2:$D$2701,0)+RANDBETWEEN(1,5)),2)</f>
        <v>Vereda Caldeira</v>
      </c>
      <c r="J432" s="28"/>
      <c r="K432" s="17">
        <v>46</v>
      </c>
      <c r="L432" s="17" t="s">
        <v>2324</v>
      </c>
      <c r="M432" s="17" t="str" cm="1">
        <f t="array" aca="1" ref="M432" ca="1">INDEX(estados_cidades_bairros!$B$2:$E$2701,RANDBETWEEN(1,COUNTA(estados_cidades_bairros!$E$2:$E$2701)),1)</f>
        <v>Pará</v>
      </c>
      <c r="N432" s="17" t="str">
        <f ca="1">VLOOKUP(M432,estados_cidades_bairros!$B$2:$E$2701,2,0)</f>
        <v>PA</v>
      </c>
      <c r="O432" s="17" t="str" cm="1">
        <f t="array" aca="1" ref="O432" ca="1">INDEX(estados_cidades_bairros!$C$2:$E$2701,SUM(MATCH(N432,estados_cidades_bairros!$C:$C,0)+RANDBETWEEN(1,100)),2)</f>
        <v>Ramos do Norte</v>
      </c>
      <c r="P432" s="17" t="str" cm="1">
        <f t="array" aca="1" ref="P432" ca="1">INDEX(estados_cidades_bairros!$D$2:$E$2701,SUM(MATCH(O432,estados_cidades_bairros!$D$2:$D$2701,0)+RANDBETWEEN(1,5)),2)</f>
        <v>Quadra Otávio da Conceição</v>
      </c>
      <c r="Q432" s="26" t="s">
        <v>41</v>
      </c>
      <c r="R432" s="17">
        <v>1</v>
      </c>
      <c r="S432" s="3">
        <v>431</v>
      </c>
      <c r="T432" s="3">
        <v>431</v>
      </c>
      <c r="U432" s="3">
        <v>46</v>
      </c>
      <c r="V432">
        <v>30</v>
      </c>
      <c r="W432" s="3" t="str">
        <f>VLOOKUP(V432,produtos!$A$2:$E$49,2,0)</f>
        <v>Guarda-roupa Casal 6 Portas</v>
      </c>
      <c r="X432" s="12">
        <f>VLOOKUP(V432,produtos!$A$2:$E$49,4,0)</f>
        <v>3900</v>
      </c>
      <c r="Y432">
        <v>3</v>
      </c>
      <c r="Z432" s="12">
        <f t="shared" si="6"/>
        <v>11700</v>
      </c>
      <c r="AA432" s="4">
        <v>45676</v>
      </c>
      <c r="AB432" s="3" t="s">
        <v>48</v>
      </c>
      <c r="AC432" s="3">
        <v>431</v>
      </c>
      <c r="AD432">
        <v>7072</v>
      </c>
      <c r="AE432" s="3" t="str">
        <f>VLOOKUP(AD432,'Formas de pagamentos'!$A$2:$B$7,2,0)</f>
        <v>Dinheiro</v>
      </c>
      <c r="AF432" s="3" t="s">
        <v>116</v>
      </c>
      <c r="AG432" s="3" t="s">
        <v>50</v>
      </c>
      <c r="AH432" s="3"/>
      <c r="AI432" s="3"/>
      <c r="AJ432" s="3"/>
      <c r="AK432" s="5"/>
    </row>
    <row r="433" spans="1:37" x14ac:dyDescent="0.25">
      <c r="A433" s="19">
        <v>432</v>
      </c>
      <c r="B433" s="20" t="s">
        <v>1309</v>
      </c>
      <c r="C433" s="20" t="s">
        <v>260</v>
      </c>
      <c r="D433" s="20" t="s">
        <v>2326</v>
      </c>
      <c r="E433" s="21" t="s">
        <v>2327</v>
      </c>
      <c r="F433" s="17" t="str" cm="1">
        <f t="array" aca="1" ref="F433" ca="1">INDEX(estados_cidades_bairros!$B$2:$E$2701,RANDBETWEEN(1,COUNTA(estados_cidades_bairros!$E$2:$E$2701)),1)</f>
        <v>Roraima</v>
      </c>
      <c r="G433" s="17" t="str">
        <f ca="1">VLOOKUP(F433,estados_cidades_bairros!$B$2:$E$2701,2,0)</f>
        <v>RR</v>
      </c>
      <c r="H433" s="17" t="str" cm="1">
        <f t="array" aca="1" ref="H433" ca="1">INDEX(estados_cidades_bairros!$C$2:$E$2701,SUM(MATCH(G433,estados_cidades_bairros!$C:$C,0)+RANDBETWEEN(1,100)),2)</f>
        <v>Silveira</v>
      </c>
      <c r="I433" s="17" t="str" cm="1">
        <f t="array" aca="1" ref="I433" ca="1">INDEX(estados_cidades_bairros!$D$2:$E$2701,SUM(MATCH(H433,estados_cidades_bairros!$D$2:$D$2701,0)+RANDBETWEEN(1,5)),2)</f>
        <v>Estrada Esther Lima</v>
      </c>
      <c r="J433" s="28"/>
      <c r="K433" s="20">
        <v>33</v>
      </c>
      <c r="L433" s="20" t="s">
        <v>2329</v>
      </c>
      <c r="M433" s="17" t="str" cm="1">
        <f t="array" aca="1" ref="M433" ca="1">INDEX(estados_cidades_bairros!$B$2:$E$2701,RANDBETWEEN(1,COUNTA(estados_cidades_bairros!$E$2:$E$2701)),1)</f>
        <v>Distrito Federal</v>
      </c>
      <c r="N433" s="17" t="str">
        <f ca="1">VLOOKUP(M433,estados_cidades_bairros!$B$2:$E$2701,2,0)</f>
        <v>DF</v>
      </c>
      <c r="O433" s="17" t="str" cm="1">
        <f t="array" aca="1" ref="O433" ca="1">INDEX(estados_cidades_bairros!$C$2:$E$2701,SUM(MATCH(N433,estados_cidades_bairros!$C:$C,0)+RANDBETWEEN(1,100)),2)</f>
        <v>Freitas</v>
      </c>
      <c r="P433" s="17" t="str" cm="1">
        <f t="array" aca="1" ref="P433" ca="1">INDEX(estados_cidades_bairros!$D$2:$E$2701,SUM(MATCH(O433,estados_cidades_bairros!$D$2:$D$2701,0)+RANDBETWEEN(1,5)),2)</f>
        <v>Fazenda da Luz</v>
      </c>
      <c r="Q433" s="38" t="s">
        <v>47</v>
      </c>
      <c r="R433" s="20">
        <v>5</v>
      </c>
      <c r="S433" s="6">
        <v>432</v>
      </c>
      <c r="T433" s="6">
        <v>432</v>
      </c>
      <c r="U433" s="6">
        <v>33</v>
      </c>
      <c r="V433">
        <v>23</v>
      </c>
      <c r="W433" s="3" t="str">
        <f>VLOOKUP(V433,produtos!$A$2:$E$49,2,0)</f>
        <v>Máquina de Lavar Brastemp 12Kg</v>
      </c>
      <c r="X433" s="12">
        <f>VLOOKUP(V433,produtos!$A$2:$E$49,4,0)</f>
        <v>1738</v>
      </c>
      <c r="Y433">
        <v>2</v>
      </c>
      <c r="Z433" s="12">
        <f t="shared" si="6"/>
        <v>3476</v>
      </c>
      <c r="AA433" s="7">
        <v>45671</v>
      </c>
      <c r="AB433" s="6" t="s">
        <v>115</v>
      </c>
      <c r="AC433" s="6">
        <v>432</v>
      </c>
      <c r="AD433">
        <v>6056</v>
      </c>
      <c r="AE433" s="3" t="str">
        <f>VLOOKUP(AD433,'Formas de pagamentos'!$A$2:$B$7,2,0)</f>
        <v>Cheque</v>
      </c>
      <c r="AF433" s="6" t="s">
        <v>116</v>
      </c>
      <c r="AG433" s="6" t="s">
        <v>50</v>
      </c>
      <c r="AH433" s="6"/>
      <c r="AI433" s="6"/>
      <c r="AJ433" s="6"/>
      <c r="AK433" s="8"/>
    </row>
    <row r="434" spans="1:37" x14ac:dyDescent="0.25">
      <c r="A434" s="16">
        <v>433</v>
      </c>
      <c r="B434" s="17" t="s">
        <v>2133</v>
      </c>
      <c r="C434" s="17" t="s">
        <v>120</v>
      </c>
      <c r="D434" s="17" t="s">
        <v>2330</v>
      </c>
      <c r="E434" s="18">
        <v>5008518639</v>
      </c>
      <c r="F434" s="17" t="str" cm="1">
        <f t="array" aca="1" ref="F434" ca="1">INDEX(estados_cidades_bairros!$B$2:$E$2701,RANDBETWEEN(1,COUNTA(estados_cidades_bairros!$E$2:$E$2701)),1)</f>
        <v>Tocantins</v>
      </c>
      <c r="G434" s="17" t="str">
        <f ca="1">VLOOKUP(F434,estados_cidades_bairros!$B$2:$E$2701,2,0)</f>
        <v>TO</v>
      </c>
      <c r="H434" s="17" t="str" cm="1">
        <f t="array" aca="1" ref="H434" ca="1">INDEX(estados_cidades_bairros!$C$2:$E$2701,SUM(MATCH(G434,estados_cidades_bairros!$C:$C,0)+RANDBETWEEN(1,100)),2)</f>
        <v>Viana</v>
      </c>
      <c r="I434" s="17" t="str" cm="1">
        <f t="array" aca="1" ref="I434" ca="1">INDEX(estados_cidades_bairros!$D$2:$E$2701,SUM(MATCH(H434,estados_cidades_bairros!$D$2:$D$2701,0)+RANDBETWEEN(1,5)),2)</f>
        <v>Feira de Freitas</v>
      </c>
      <c r="J434" s="28"/>
      <c r="K434" s="17">
        <v>18</v>
      </c>
      <c r="L434" s="17" t="s">
        <v>2332</v>
      </c>
      <c r="M434" s="17" t="str" cm="1">
        <f t="array" aca="1" ref="M434" ca="1">INDEX(estados_cidades_bairros!$B$2:$E$2701,RANDBETWEEN(1,COUNTA(estados_cidades_bairros!$E$2:$E$2701)),1)</f>
        <v>Sergipe</v>
      </c>
      <c r="N434" s="17" t="str">
        <f ca="1">VLOOKUP(M434,estados_cidades_bairros!$B$2:$E$2701,2,0)</f>
        <v>SE</v>
      </c>
      <c r="O434" s="17" t="str" cm="1">
        <f t="array" aca="1" ref="O434" ca="1">INDEX(estados_cidades_bairros!$C$2:$E$2701,SUM(MATCH(N434,estados_cidades_bairros!$C:$C,0)+RANDBETWEEN(1,100)),2)</f>
        <v>Campos de Souza</v>
      </c>
      <c r="P434" s="17" t="str" cm="1">
        <f t="array" aca="1" ref="P434" ca="1">INDEX(estados_cidades_bairros!$D$2:$E$2701,SUM(MATCH(O434,estados_cidades_bairros!$D$2:$D$2701,0)+RANDBETWEEN(1,5)),2)</f>
        <v>Vereda Silveira</v>
      </c>
      <c r="Q434" s="26" t="s">
        <v>47</v>
      </c>
      <c r="R434" s="17">
        <v>5</v>
      </c>
      <c r="S434" s="3">
        <v>433</v>
      </c>
      <c r="T434" s="3">
        <v>433</v>
      </c>
      <c r="U434" s="3">
        <v>18</v>
      </c>
      <c r="V434">
        <v>2</v>
      </c>
      <c r="W434" s="3" t="str">
        <f>VLOOKUP(V434,produtos!$A$2:$E$49,2,0)</f>
        <v>Smartphone iPhone 14</v>
      </c>
      <c r="X434" s="12">
        <f>VLOOKUP(V434,produtos!$A$2:$E$49,4,0)</f>
        <v>4209</v>
      </c>
      <c r="Y434">
        <v>1</v>
      </c>
      <c r="Z434" s="12">
        <f t="shared" si="6"/>
        <v>4209</v>
      </c>
      <c r="AA434" s="4">
        <v>45695</v>
      </c>
      <c r="AB434" s="3" t="s">
        <v>48</v>
      </c>
      <c r="AC434" s="3">
        <v>433</v>
      </c>
      <c r="AD434">
        <v>6056</v>
      </c>
      <c r="AE434" s="3" t="str">
        <f>VLOOKUP(AD434,'Formas de pagamentos'!$A$2:$B$7,2,0)</f>
        <v>Cheque</v>
      </c>
      <c r="AF434" s="3" t="s">
        <v>116</v>
      </c>
      <c r="AG434" s="3" t="s">
        <v>50</v>
      </c>
      <c r="AH434" s="3">
        <v>4330</v>
      </c>
      <c r="AI434" s="3">
        <v>4330</v>
      </c>
      <c r="AJ434" s="3" t="s">
        <v>211</v>
      </c>
      <c r="AK434" s="5" t="s">
        <v>132</v>
      </c>
    </row>
    <row r="435" spans="1:37" x14ac:dyDescent="0.25">
      <c r="A435" s="19">
        <v>434</v>
      </c>
      <c r="B435" s="20" t="s">
        <v>2333</v>
      </c>
      <c r="C435" s="20" t="s">
        <v>733</v>
      </c>
      <c r="D435" s="20" t="s">
        <v>2334</v>
      </c>
      <c r="E435" s="21" t="s">
        <v>2335</v>
      </c>
      <c r="F435" s="17" t="str" cm="1">
        <f t="array" aca="1" ref="F435" ca="1">INDEX(estados_cidades_bairros!$B$2:$E$2701,RANDBETWEEN(1,COUNTA(estados_cidades_bairros!$E$2:$E$2701)),1)</f>
        <v>Santa Catarina</v>
      </c>
      <c r="G435" s="17" t="str">
        <f ca="1">VLOOKUP(F435,estados_cidades_bairros!$B$2:$E$2701,2,0)</f>
        <v>SC</v>
      </c>
      <c r="H435" s="17" t="str" cm="1">
        <f t="array" aca="1" ref="H435" ca="1">INDEX(estados_cidades_bairros!$C$2:$E$2701,SUM(MATCH(G435,estados_cidades_bairros!$C:$C,0)+RANDBETWEEN(1,100)),2)</f>
        <v>Costela da Serra</v>
      </c>
      <c r="I435" s="17" t="str" cm="1">
        <f t="array" aca="1" ref="I435" ca="1">INDEX(estados_cidades_bairros!$D$2:$E$2701,SUM(MATCH(H435,estados_cidades_bairros!$D$2:$D$2701,0)+RANDBETWEEN(1,5)),2)</f>
        <v>Setor de Barbosa</v>
      </c>
      <c r="J435" s="28"/>
      <c r="K435" s="20">
        <v>17</v>
      </c>
      <c r="L435" s="20" t="s">
        <v>2336</v>
      </c>
      <c r="M435" s="17" t="str" cm="1">
        <f t="array" aca="1" ref="M435" ca="1">INDEX(estados_cidades_bairros!$B$2:$E$2701,RANDBETWEEN(1,COUNTA(estados_cidades_bairros!$E$2:$E$2701)),1)</f>
        <v>Rio Grande do Sul</v>
      </c>
      <c r="N435" s="17" t="str">
        <f ca="1">VLOOKUP(M435,estados_cidades_bairros!$B$2:$E$2701,2,0)</f>
        <v>RS</v>
      </c>
      <c r="O435" s="17" t="str" cm="1">
        <f t="array" aca="1" ref="O435" ca="1">INDEX(estados_cidades_bairros!$C$2:$E$2701,SUM(MATCH(N435,estados_cidades_bairros!$C:$C,0)+RANDBETWEEN(1,100)),2)</f>
        <v>Costela</v>
      </c>
      <c r="P435" s="17" t="str" cm="1">
        <f t="array" aca="1" ref="P435" ca="1">INDEX(estados_cidades_bairros!$D$2:$E$2701,SUM(MATCH(O435,estados_cidades_bairros!$D$2:$D$2701,0)+RANDBETWEEN(1,5)),2)</f>
        <v>Loteamento de Lopes</v>
      </c>
      <c r="Q435" s="38" t="s">
        <v>41</v>
      </c>
      <c r="R435" s="20">
        <v>3</v>
      </c>
      <c r="S435" s="6">
        <v>434</v>
      </c>
      <c r="T435" s="6">
        <v>434</v>
      </c>
      <c r="U435" s="6">
        <v>17</v>
      </c>
      <c r="V435">
        <v>2</v>
      </c>
      <c r="W435" s="3" t="str">
        <f>VLOOKUP(V435,produtos!$A$2:$E$49,2,0)</f>
        <v>Smartphone iPhone 14</v>
      </c>
      <c r="X435" s="12">
        <f>VLOOKUP(V435,produtos!$A$2:$E$49,4,0)</f>
        <v>4209</v>
      </c>
      <c r="Y435">
        <v>2</v>
      </c>
      <c r="Z435" s="12">
        <f t="shared" si="6"/>
        <v>8418</v>
      </c>
      <c r="AA435" s="7">
        <v>45685</v>
      </c>
      <c r="AB435" s="6" t="s">
        <v>88</v>
      </c>
      <c r="AC435" s="6">
        <v>434</v>
      </c>
      <c r="AD435">
        <v>6056</v>
      </c>
      <c r="AE435" s="3" t="str">
        <f>VLOOKUP(AD435,'Formas de pagamentos'!$A$2:$B$7,2,0)</f>
        <v>Cheque</v>
      </c>
      <c r="AF435" s="6" t="s">
        <v>116</v>
      </c>
      <c r="AG435" s="6" t="s">
        <v>50</v>
      </c>
      <c r="AH435" s="6"/>
      <c r="AI435" s="6"/>
      <c r="AJ435" s="6"/>
      <c r="AK435" s="8"/>
    </row>
    <row r="436" spans="1:37" x14ac:dyDescent="0.25">
      <c r="A436" s="16">
        <v>435</v>
      </c>
      <c r="B436" s="17" t="s">
        <v>409</v>
      </c>
      <c r="C436" s="17" t="s">
        <v>168</v>
      </c>
      <c r="D436" s="17" t="s">
        <v>2337</v>
      </c>
      <c r="E436" s="18" t="s">
        <v>2338</v>
      </c>
      <c r="F436" s="17" t="str" cm="1">
        <f t="array" aca="1" ref="F436" ca="1">INDEX(estados_cidades_bairros!$B$2:$E$2701,RANDBETWEEN(1,COUNTA(estados_cidades_bairros!$E$2:$E$2701)),1)</f>
        <v>Paraíba</v>
      </c>
      <c r="G436" s="17" t="str">
        <f ca="1">VLOOKUP(F436,estados_cidades_bairros!$B$2:$E$2701,2,0)</f>
        <v>PB</v>
      </c>
      <c r="H436" s="17" t="str" cm="1">
        <f t="array" aca="1" ref="H436" ca="1">INDEX(estados_cidades_bairros!$C$2:$E$2701,SUM(MATCH(G436,estados_cidades_bairros!$C:$C,0)+RANDBETWEEN(1,100)),2)</f>
        <v>Ribeiro</v>
      </c>
      <c r="I436" s="17" t="str" cm="1">
        <f t="array" aca="1" ref="I436" ca="1">INDEX(estados_cidades_bairros!$D$2:$E$2701,SUM(MATCH(H436,estados_cidades_bairros!$D$2:$D$2701,0)+RANDBETWEEN(1,5)),2)</f>
        <v>Chácara Luiz Otávio da Rosa</v>
      </c>
      <c r="J436" s="28"/>
      <c r="K436" s="17">
        <v>21</v>
      </c>
      <c r="L436" s="17" t="s">
        <v>2339</v>
      </c>
      <c r="M436" s="17" t="str" cm="1">
        <f t="array" aca="1" ref="M436" ca="1">INDEX(estados_cidades_bairros!$B$2:$E$2701,RANDBETWEEN(1,COUNTA(estados_cidades_bairros!$E$2:$E$2701)),1)</f>
        <v>Maranhão</v>
      </c>
      <c r="N436" s="17" t="str">
        <f ca="1">VLOOKUP(M436,estados_cidades_bairros!$B$2:$E$2701,2,0)</f>
        <v>MA</v>
      </c>
      <c r="O436" s="17" t="str" cm="1">
        <f t="array" aca="1" ref="O436" ca="1">INDEX(estados_cidades_bairros!$C$2:$E$2701,SUM(MATCH(N436,estados_cidades_bairros!$C:$C,0)+RANDBETWEEN(1,100)),2)</f>
        <v>das Neves</v>
      </c>
      <c r="P436" s="17" t="str" cm="1">
        <f t="array" aca="1" ref="P436" ca="1">INDEX(estados_cidades_bairros!$D$2:$E$2701,SUM(MATCH(O436,estados_cidades_bairros!$D$2:$D$2701,0)+RANDBETWEEN(1,5)),2)</f>
        <v>Esplanada Ana Clara Viana</v>
      </c>
      <c r="Q436" s="26" t="s">
        <v>47</v>
      </c>
      <c r="R436" s="17">
        <v>1</v>
      </c>
      <c r="S436" s="3">
        <v>435</v>
      </c>
      <c r="T436" s="3">
        <v>435</v>
      </c>
      <c r="U436" s="3">
        <v>21</v>
      </c>
      <c r="V436">
        <v>13</v>
      </c>
      <c r="W436" s="3" t="str">
        <f>VLOOKUP(V436,produtos!$A$2:$E$49,2,0)</f>
        <v>Carregador Portátil Xiaomi 20000mAh</v>
      </c>
      <c r="X436" s="12">
        <f>VLOOKUP(V436,produtos!$A$2:$E$49,4,0)</f>
        <v>3889</v>
      </c>
      <c r="Y436">
        <v>1</v>
      </c>
      <c r="Z436" s="12">
        <f t="shared" si="6"/>
        <v>3889</v>
      </c>
      <c r="AA436" s="4">
        <v>45718</v>
      </c>
      <c r="AB436" s="3" t="s">
        <v>115</v>
      </c>
      <c r="AC436" s="3">
        <v>435</v>
      </c>
      <c r="AD436">
        <v>6056</v>
      </c>
      <c r="AE436" s="3" t="str">
        <f>VLOOKUP(AD436,'Formas de pagamentos'!$A$2:$B$7,2,0)</f>
        <v>Cheque</v>
      </c>
      <c r="AF436" s="3" t="s">
        <v>48</v>
      </c>
      <c r="AG436" s="3" t="s">
        <v>50</v>
      </c>
      <c r="AH436" s="3"/>
      <c r="AI436" s="3"/>
      <c r="AJ436" s="3"/>
      <c r="AK436" s="5"/>
    </row>
    <row r="437" spans="1:37" x14ac:dyDescent="0.25">
      <c r="A437" s="19">
        <v>436</v>
      </c>
      <c r="B437" s="20" t="s">
        <v>750</v>
      </c>
      <c r="C437" s="20" t="s">
        <v>285</v>
      </c>
      <c r="D437" s="20" t="s">
        <v>2340</v>
      </c>
      <c r="E437" s="21" t="s">
        <v>2341</v>
      </c>
      <c r="F437" s="17" t="str" cm="1">
        <f t="array" aca="1" ref="F437" ca="1">INDEX(estados_cidades_bairros!$B$2:$E$2701,RANDBETWEEN(1,COUNTA(estados_cidades_bairros!$E$2:$E$2701)),1)</f>
        <v>Rondônia</v>
      </c>
      <c r="G437" s="17" t="str">
        <f ca="1">VLOOKUP(F437,estados_cidades_bairros!$B$2:$E$2701,2,0)</f>
        <v>RO</v>
      </c>
      <c r="H437" s="17" t="str" cm="1">
        <f t="array" aca="1" ref="H437" ca="1">INDEX(estados_cidades_bairros!$C$2:$E$2701,SUM(MATCH(G437,estados_cidades_bairros!$C:$C,0)+RANDBETWEEN(1,100)),2)</f>
        <v>Barros de Ribeiro</v>
      </c>
      <c r="I437" s="17" t="str" cm="1">
        <f t="array" aca="1" ref="I437" ca="1">INDEX(estados_cidades_bairros!$D$2:$E$2701,SUM(MATCH(H437,estados_cidades_bairros!$D$2:$D$2701,0)+RANDBETWEEN(1,5)),2)</f>
        <v>Praia Freitas</v>
      </c>
      <c r="J437" s="28"/>
      <c r="K437" s="20">
        <v>32</v>
      </c>
      <c r="L437" s="20" t="s">
        <v>2342</v>
      </c>
      <c r="M437" s="17" t="str" cm="1">
        <f t="array" aca="1" ref="M437" ca="1">INDEX(estados_cidades_bairros!$B$2:$E$2701,RANDBETWEEN(1,COUNTA(estados_cidades_bairros!$E$2:$E$2701)),1)</f>
        <v>Rio Grande do Sul</v>
      </c>
      <c r="N437" s="17" t="str">
        <f ca="1">VLOOKUP(M437,estados_cidades_bairros!$B$2:$E$2701,2,0)</f>
        <v>RS</v>
      </c>
      <c r="O437" s="17" t="str" cm="1">
        <f t="array" aca="1" ref="O437" ca="1">INDEX(estados_cidades_bairros!$C$2:$E$2701,SUM(MATCH(N437,estados_cidades_bairros!$C:$C,0)+RANDBETWEEN(1,100)),2)</f>
        <v>Rocha Verde</v>
      </c>
      <c r="P437" s="17" t="str" cm="1">
        <f t="array" aca="1" ref="P437" ca="1">INDEX(estados_cidades_bairros!$D$2:$E$2701,SUM(MATCH(O437,estados_cidades_bairros!$D$2:$D$2701,0)+RANDBETWEEN(1,5)),2)</f>
        <v>Sítio de Carvalho</v>
      </c>
      <c r="Q437" s="38" t="s">
        <v>47</v>
      </c>
      <c r="R437" s="20">
        <v>3</v>
      </c>
      <c r="S437" s="6">
        <v>436</v>
      </c>
      <c r="T437" s="6">
        <v>436</v>
      </c>
      <c r="U437" s="6">
        <v>32</v>
      </c>
      <c r="V437">
        <v>27</v>
      </c>
      <c r="W437" s="3" t="str">
        <f>VLOOKUP(V437,produtos!$A$2:$E$49,2,0)</f>
        <v>Ar-condicionado Inverter Samsung 12000 BTUs</v>
      </c>
      <c r="X437" s="12">
        <f>VLOOKUP(V437,produtos!$A$2:$E$49,4,0)</f>
        <v>1313</v>
      </c>
      <c r="Y437">
        <v>2</v>
      </c>
      <c r="Z437" s="12">
        <f t="shared" si="6"/>
        <v>2626</v>
      </c>
      <c r="AA437" s="7">
        <v>45668</v>
      </c>
      <c r="AB437" s="6" t="s">
        <v>48</v>
      </c>
      <c r="AC437" s="6">
        <v>436</v>
      </c>
      <c r="AD437">
        <v>5950</v>
      </c>
      <c r="AE437" s="3" t="str">
        <f>VLOOKUP(AD437,'Formas de pagamentos'!$A$2:$B$7,2,0)</f>
        <v>Cartão Débito</v>
      </c>
      <c r="AF437" s="6" t="s">
        <v>48</v>
      </c>
      <c r="AG437" s="6" t="s">
        <v>50</v>
      </c>
      <c r="AH437" s="6">
        <v>4360</v>
      </c>
      <c r="AI437" s="6">
        <v>4360</v>
      </c>
      <c r="AJ437" s="6" t="s">
        <v>117</v>
      </c>
      <c r="AK437" s="8" t="s">
        <v>118</v>
      </c>
    </row>
    <row r="438" spans="1:37" x14ac:dyDescent="0.25">
      <c r="A438" s="16">
        <v>437</v>
      </c>
      <c r="B438" s="17" t="s">
        <v>815</v>
      </c>
      <c r="C438" s="17" t="s">
        <v>249</v>
      </c>
      <c r="D438" s="17" t="s">
        <v>2344</v>
      </c>
      <c r="E438" s="18">
        <v>7140360841</v>
      </c>
      <c r="F438" s="17" t="str" cm="1">
        <f t="array" aca="1" ref="F438" ca="1">INDEX(estados_cidades_bairros!$B$2:$E$2701,RANDBETWEEN(1,COUNTA(estados_cidades_bairros!$E$2:$E$2701)),1)</f>
        <v>Amazonas</v>
      </c>
      <c r="G438" s="17" t="str">
        <f ca="1">VLOOKUP(F438,estados_cidades_bairros!$B$2:$E$2701,2,0)</f>
        <v>AM</v>
      </c>
      <c r="H438" s="17" t="str" cm="1">
        <f t="array" aca="1" ref="H438" ca="1">INDEX(estados_cidades_bairros!$C$2:$E$2701,SUM(MATCH(G438,estados_cidades_bairros!$C:$C,0)+RANDBETWEEN(1,100)),2)</f>
        <v>Pinto de Duarte</v>
      </c>
      <c r="I438" s="17" t="str" cm="1">
        <f t="array" aca="1" ref="I438" ca="1">INDEX(estados_cidades_bairros!$D$2:$E$2701,SUM(MATCH(H438,estados_cidades_bairros!$D$2:$D$2701,0)+RANDBETWEEN(1,5)),2)</f>
        <v>Núcleo Nogueira</v>
      </c>
      <c r="J438" s="28"/>
      <c r="K438" s="17">
        <v>21</v>
      </c>
      <c r="L438" s="17" t="s">
        <v>2346</v>
      </c>
      <c r="M438" s="17" t="str" cm="1">
        <f t="array" aca="1" ref="M438" ca="1">INDEX(estados_cidades_bairros!$B$2:$E$2701,RANDBETWEEN(1,COUNTA(estados_cidades_bairros!$E$2:$E$2701)),1)</f>
        <v>Ceará</v>
      </c>
      <c r="N438" s="17" t="str">
        <f ca="1">VLOOKUP(M438,estados_cidades_bairros!$B$2:$E$2701,2,0)</f>
        <v>CE</v>
      </c>
      <c r="O438" s="17" t="str" cm="1">
        <f t="array" aca="1" ref="O438" ca="1">INDEX(estados_cidades_bairros!$C$2:$E$2701,SUM(MATCH(N438,estados_cidades_bairros!$C:$C,0)+RANDBETWEEN(1,100)),2)</f>
        <v>Farias</v>
      </c>
      <c r="P438" s="17" t="str" cm="1">
        <f t="array" aca="1" ref="P438" ca="1">INDEX(estados_cidades_bairros!$D$2:$E$2701,SUM(MATCH(O438,estados_cidades_bairros!$D$2:$D$2701,0)+RANDBETWEEN(1,5)),2)</f>
        <v>Lago Isis Moreira</v>
      </c>
      <c r="Q438" s="26" t="s">
        <v>78</v>
      </c>
      <c r="R438" s="17">
        <v>3</v>
      </c>
      <c r="S438" s="3">
        <v>437</v>
      </c>
      <c r="T438" s="3">
        <v>437</v>
      </c>
      <c r="U438" s="3">
        <v>21</v>
      </c>
      <c r="V438">
        <v>14</v>
      </c>
      <c r="W438" s="3" t="str">
        <f>VLOOKUP(V438,produtos!$A$2:$E$49,2,0)</f>
        <v>Drone DJI Mini 3 Pro</v>
      </c>
      <c r="X438" s="12">
        <f>VLOOKUP(V438,produtos!$A$2:$E$49,4,0)</f>
        <v>3949</v>
      </c>
      <c r="Y438">
        <v>1</v>
      </c>
      <c r="Z438" s="12">
        <f t="shared" si="6"/>
        <v>3949</v>
      </c>
      <c r="AA438" s="4">
        <v>45716</v>
      </c>
      <c r="AB438" s="3" t="s">
        <v>115</v>
      </c>
      <c r="AC438" s="3">
        <v>437</v>
      </c>
      <c r="AD438">
        <v>7072</v>
      </c>
      <c r="AE438" s="3" t="str">
        <f>VLOOKUP(AD438,'Formas de pagamentos'!$A$2:$B$7,2,0)</f>
        <v>Dinheiro</v>
      </c>
      <c r="AF438" s="3" t="s">
        <v>116</v>
      </c>
      <c r="AG438" s="3" t="s">
        <v>50</v>
      </c>
      <c r="AH438" s="3"/>
      <c r="AI438" s="3"/>
      <c r="AJ438" s="3"/>
      <c r="AK438" s="5"/>
    </row>
    <row r="439" spans="1:37" x14ac:dyDescent="0.25">
      <c r="A439" s="19">
        <v>438</v>
      </c>
      <c r="B439" s="20" t="s">
        <v>686</v>
      </c>
      <c r="C439" s="20" t="s">
        <v>401</v>
      </c>
      <c r="D439" s="20" t="s">
        <v>2348</v>
      </c>
      <c r="E439" s="21" t="s">
        <v>2349</v>
      </c>
      <c r="F439" s="17" t="str" cm="1">
        <f t="array" aca="1" ref="F439" ca="1">INDEX(estados_cidades_bairros!$B$2:$E$2701,RANDBETWEEN(1,COUNTA(estados_cidades_bairros!$E$2:$E$2701)),1)</f>
        <v>Paraná</v>
      </c>
      <c r="G439" s="17" t="str">
        <f ca="1">VLOOKUP(F439,estados_cidades_bairros!$B$2:$E$2701,2,0)</f>
        <v>PR</v>
      </c>
      <c r="H439" s="17" t="str" cm="1">
        <f t="array" aca="1" ref="H439" ca="1">INDEX(estados_cidades_bairros!$C$2:$E$2701,SUM(MATCH(G439,estados_cidades_bairros!$C:$C,0)+RANDBETWEEN(1,100)),2)</f>
        <v>Moura Alegre</v>
      </c>
      <c r="I439" s="17" t="str" cm="1">
        <f t="array" aca="1" ref="I439" ca="1">INDEX(estados_cidades_bairros!$D$2:$E$2701,SUM(MATCH(H439,estados_cidades_bairros!$D$2:$D$2701,0)+RANDBETWEEN(1,5)),2)</f>
        <v>Praça de Martins</v>
      </c>
      <c r="J439" s="28"/>
      <c r="K439" s="20">
        <v>28</v>
      </c>
      <c r="L439" s="20" t="s">
        <v>2351</v>
      </c>
      <c r="M439" s="17" t="str" cm="1">
        <f t="array" aca="1" ref="M439" ca="1">INDEX(estados_cidades_bairros!$B$2:$E$2701,RANDBETWEEN(1,COUNTA(estados_cidades_bairros!$E$2:$E$2701)),1)</f>
        <v>Amazonas</v>
      </c>
      <c r="N439" s="17" t="str">
        <f ca="1">VLOOKUP(M439,estados_cidades_bairros!$B$2:$E$2701,2,0)</f>
        <v>AM</v>
      </c>
      <c r="O439" s="17" t="str" cm="1">
        <f t="array" aca="1" ref="O439" ca="1">INDEX(estados_cidades_bairros!$C$2:$E$2701,SUM(MATCH(N439,estados_cidades_bairros!$C:$C,0)+RANDBETWEEN(1,100)),2)</f>
        <v>Alves da Serra</v>
      </c>
      <c r="P439" s="17" t="str" cm="1">
        <f t="array" aca="1" ref="P439" ca="1">INDEX(estados_cidades_bairros!$D$2:$E$2701,SUM(MATCH(O439,estados_cidades_bairros!$D$2:$D$2701,0)+RANDBETWEEN(1,5)),2)</f>
        <v>Lago Lopes</v>
      </c>
      <c r="Q439" s="38" t="s">
        <v>41</v>
      </c>
      <c r="R439" s="20">
        <v>4</v>
      </c>
      <c r="S439" s="6">
        <v>438</v>
      </c>
      <c r="T439" s="6">
        <v>438</v>
      </c>
      <c r="U439" s="6">
        <v>28</v>
      </c>
      <c r="V439">
        <v>19</v>
      </c>
      <c r="W439" s="3" t="str">
        <f>VLOOKUP(V439,produtos!$A$2:$E$49,2,0)</f>
        <v>Fogão 5 Bocas Electrolux</v>
      </c>
      <c r="X439" s="12">
        <f>VLOOKUP(V439,produtos!$A$2:$E$49,4,0)</f>
        <v>870</v>
      </c>
      <c r="Y439">
        <v>5</v>
      </c>
      <c r="Z439" s="12">
        <f t="shared" si="6"/>
        <v>4350</v>
      </c>
      <c r="AA439" s="7">
        <v>45658</v>
      </c>
      <c r="AB439" s="6" t="s">
        <v>64</v>
      </c>
      <c r="AC439" s="6">
        <v>438</v>
      </c>
      <c r="AD439">
        <v>2951</v>
      </c>
      <c r="AE439" s="3" t="str">
        <f>VLOOKUP(AD439,'Formas de pagamentos'!$A$2:$B$7,2,0)</f>
        <v>Pix</v>
      </c>
      <c r="AF439" s="6" t="s">
        <v>48</v>
      </c>
      <c r="AG439" s="6" t="s">
        <v>50</v>
      </c>
      <c r="AH439" s="6"/>
      <c r="AI439" s="6"/>
      <c r="AJ439" s="6"/>
      <c r="AK439" s="8"/>
    </row>
    <row r="440" spans="1:37" x14ac:dyDescent="0.25">
      <c r="A440" s="16">
        <v>439</v>
      </c>
      <c r="B440" s="17" t="s">
        <v>686</v>
      </c>
      <c r="C440" s="17" t="s">
        <v>282</v>
      </c>
      <c r="D440" s="17" t="s">
        <v>2353</v>
      </c>
      <c r="E440" s="18">
        <v>6155892487</v>
      </c>
      <c r="F440" s="17" t="str" cm="1">
        <f t="array" aca="1" ref="F440" ca="1">INDEX(estados_cidades_bairros!$B$2:$E$2701,RANDBETWEEN(1,COUNTA(estados_cidades_bairros!$E$2:$E$2701)),1)</f>
        <v>Rio de Janeiro</v>
      </c>
      <c r="G440" s="17" t="str">
        <f ca="1">VLOOKUP(F440,estados_cidades_bairros!$B$2:$E$2701,2,0)</f>
        <v>RJ</v>
      </c>
      <c r="H440" s="17" t="str" cm="1">
        <f t="array" aca="1" ref="H440" ca="1">INDEX(estados_cidades_bairros!$C$2:$E$2701,SUM(MATCH(G440,estados_cidades_bairros!$C:$C,0)+RANDBETWEEN(1,100)),2)</f>
        <v>Cardoso</v>
      </c>
      <c r="I440" s="17" t="str" cm="1">
        <f t="array" aca="1" ref="I440" ca="1">INDEX(estados_cidades_bairros!$D$2:$E$2701,SUM(MATCH(H440,estados_cidades_bairros!$D$2:$D$2701,0)+RANDBETWEEN(1,5)),2)</f>
        <v>Praia Luana Novaes</v>
      </c>
      <c r="J440" s="28"/>
      <c r="K440" s="17">
        <v>12</v>
      </c>
      <c r="L440" s="17" t="s">
        <v>2354</v>
      </c>
      <c r="M440" s="17" t="str" cm="1">
        <f t="array" aca="1" ref="M440" ca="1">INDEX(estados_cidades_bairros!$B$2:$E$2701,RANDBETWEEN(1,COUNTA(estados_cidades_bairros!$E$2:$E$2701)),1)</f>
        <v>Tocantins</v>
      </c>
      <c r="N440" s="17" t="str">
        <f ca="1">VLOOKUP(M440,estados_cidades_bairros!$B$2:$E$2701,2,0)</f>
        <v>TO</v>
      </c>
      <c r="O440" s="17" t="str" cm="1">
        <f t="array" aca="1" ref="O440" ca="1">INDEX(estados_cidades_bairros!$C$2:$E$2701,SUM(MATCH(N440,estados_cidades_bairros!$C:$C,0)+RANDBETWEEN(1,100)),2)</f>
        <v>da Mata</v>
      </c>
      <c r="P440" s="17" t="str" cm="1">
        <f t="array" aca="1" ref="P440" ca="1">INDEX(estados_cidades_bairros!$D$2:$E$2701,SUM(MATCH(O440,estados_cidades_bairros!$D$2:$D$2701,0)+RANDBETWEEN(1,5)),2)</f>
        <v>Condomínio de Pinto</v>
      </c>
      <c r="Q440" s="26" t="s">
        <v>41</v>
      </c>
      <c r="R440" s="17">
        <v>5</v>
      </c>
      <c r="S440" s="3">
        <v>439</v>
      </c>
      <c r="T440" s="3">
        <v>439</v>
      </c>
      <c r="U440" s="3">
        <v>12</v>
      </c>
      <c r="V440">
        <v>6</v>
      </c>
      <c r="W440" s="3" t="str">
        <f>VLOOKUP(V440,produtos!$A$2:$E$49,2,0)</f>
        <v>Smartwatch Samsung Galaxy Watch 5</v>
      </c>
      <c r="X440" s="12">
        <f>VLOOKUP(V440,produtos!$A$2:$E$49,4,0)</f>
        <v>1612</v>
      </c>
      <c r="Y440">
        <v>5</v>
      </c>
      <c r="Z440" s="12">
        <f t="shared" si="6"/>
        <v>8060</v>
      </c>
      <c r="AA440" s="4">
        <v>45659</v>
      </c>
      <c r="AB440" s="3" t="s">
        <v>115</v>
      </c>
      <c r="AC440" s="3">
        <v>439</v>
      </c>
      <c r="AD440">
        <v>2951</v>
      </c>
      <c r="AE440" s="3" t="str">
        <f>VLOOKUP(AD440,'Formas de pagamentos'!$A$2:$B$7,2,0)</f>
        <v>Pix</v>
      </c>
      <c r="AF440" s="3" t="s">
        <v>116</v>
      </c>
      <c r="AG440" s="3" t="s">
        <v>50</v>
      </c>
      <c r="AH440" s="3"/>
      <c r="AI440" s="3"/>
      <c r="AJ440" s="3"/>
      <c r="AK440" s="5"/>
    </row>
    <row r="441" spans="1:37" x14ac:dyDescent="0.25">
      <c r="A441" s="19">
        <v>440</v>
      </c>
      <c r="B441" s="20" t="s">
        <v>1176</v>
      </c>
      <c r="C441" s="20" t="s">
        <v>481</v>
      </c>
      <c r="D441" s="20" t="s">
        <v>2355</v>
      </c>
      <c r="E441" s="21" t="s">
        <v>2356</v>
      </c>
      <c r="F441" s="17" t="str" cm="1">
        <f t="array" aca="1" ref="F441" ca="1">INDEX(estados_cidades_bairros!$B$2:$E$2701,RANDBETWEEN(1,COUNTA(estados_cidades_bairros!$E$2:$E$2701)),1)</f>
        <v>Paraíba</v>
      </c>
      <c r="G441" s="17" t="str">
        <f ca="1">VLOOKUP(F441,estados_cidades_bairros!$B$2:$E$2701,2,0)</f>
        <v>PB</v>
      </c>
      <c r="H441" s="17" t="str" cm="1">
        <f t="array" aca="1" ref="H441" ca="1">INDEX(estados_cidades_bairros!$C$2:$E$2701,SUM(MATCH(G441,estados_cidades_bairros!$C:$C,0)+RANDBETWEEN(1,100)),2)</f>
        <v>Moreira do Oeste</v>
      </c>
      <c r="I441" s="17" t="str" cm="1">
        <f t="array" aca="1" ref="I441" ca="1">INDEX(estados_cidades_bairros!$D$2:$E$2701,SUM(MATCH(H441,estados_cidades_bairros!$D$2:$D$2701,0)+RANDBETWEEN(1,5)),2)</f>
        <v>Fazenda Lopes</v>
      </c>
      <c r="J441" s="28"/>
      <c r="K441" s="20">
        <v>20</v>
      </c>
      <c r="L441" s="20" t="s">
        <v>2357</v>
      </c>
      <c r="M441" s="17" t="str" cm="1">
        <f t="array" aca="1" ref="M441" ca="1">INDEX(estados_cidades_bairros!$B$2:$E$2701,RANDBETWEEN(1,COUNTA(estados_cidades_bairros!$E$2:$E$2701)),1)</f>
        <v>Amapá</v>
      </c>
      <c r="N441" s="17" t="str">
        <f ca="1">VLOOKUP(M441,estados_cidades_bairros!$B$2:$E$2701,2,0)</f>
        <v>AP</v>
      </c>
      <c r="O441" s="17" t="str" cm="1">
        <f t="array" aca="1" ref="O441" ca="1">INDEX(estados_cidades_bairros!$C$2:$E$2701,SUM(MATCH(N441,estados_cidades_bairros!$C:$C,0)+RANDBETWEEN(1,100)),2)</f>
        <v>Castro</v>
      </c>
      <c r="P441" s="17" t="str" cm="1">
        <f t="array" aca="1" ref="P441" ca="1">INDEX(estados_cidades_bairros!$D$2:$E$2701,SUM(MATCH(O441,estados_cidades_bairros!$D$2:$D$2701,0)+RANDBETWEEN(1,5)),2)</f>
        <v>Aeroporto Barros</v>
      </c>
      <c r="Q441" s="38" t="s">
        <v>41</v>
      </c>
      <c r="R441" s="20">
        <v>2</v>
      </c>
      <c r="S441" s="6">
        <v>440</v>
      </c>
      <c r="T441" s="6">
        <v>440</v>
      </c>
      <c r="U441" s="6">
        <v>20</v>
      </c>
      <c r="V441">
        <v>18</v>
      </c>
      <c r="W441" s="3" t="str">
        <f>VLOOKUP(V441,produtos!$A$2:$E$49,2,0)</f>
        <v>Fogão 4 Bocas Consul</v>
      </c>
      <c r="X441" s="12">
        <f>VLOOKUP(V441,produtos!$A$2:$E$49,4,0)</f>
        <v>638</v>
      </c>
      <c r="Y441">
        <v>1</v>
      </c>
      <c r="Z441" s="12">
        <f t="shared" si="6"/>
        <v>638</v>
      </c>
      <c r="AA441" s="7">
        <v>45720</v>
      </c>
      <c r="AB441" s="6" t="s">
        <v>48</v>
      </c>
      <c r="AC441" s="6">
        <v>440</v>
      </c>
      <c r="AD441">
        <v>5950</v>
      </c>
      <c r="AE441" s="3" t="str">
        <f>VLOOKUP(AD441,'Formas de pagamentos'!$A$2:$B$7,2,0)</f>
        <v>Cartão Débito</v>
      </c>
      <c r="AF441" s="6" t="s">
        <v>116</v>
      </c>
      <c r="AG441" s="6" t="s">
        <v>50</v>
      </c>
      <c r="AH441" s="6">
        <v>4400</v>
      </c>
      <c r="AI441" s="6">
        <v>4400</v>
      </c>
      <c r="AJ441" s="6" t="s">
        <v>117</v>
      </c>
      <c r="AK441" s="8" t="s">
        <v>118</v>
      </c>
    </row>
    <row r="442" spans="1:37" x14ac:dyDescent="0.25">
      <c r="A442" s="16">
        <v>441</v>
      </c>
      <c r="B442" s="17" t="s">
        <v>1046</v>
      </c>
      <c r="C442" s="17" t="s">
        <v>733</v>
      </c>
      <c r="D442" s="17" t="s">
        <v>2359</v>
      </c>
      <c r="E442" s="18" t="s">
        <v>2360</v>
      </c>
      <c r="F442" s="17" t="str" cm="1">
        <f t="array" aca="1" ref="F442" ca="1">INDEX(estados_cidades_bairros!$B$2:$E$2701,RANDBETWEEN(1,COUNTA(estados_cidades_bairros!$E$2:$E$2701)),1)</f>
        <v>São Paulo</v>
      </c>
      <c r="G442" s="17" t="str">
        <f ca="1">VLOOKUP(F442,estados_cidades_bairros!$B$2:$E$2701,2,0)</f>
        <v>SP</v>
      </c>
      <c r="H442" s="17" t="str" cm="1">
        <f t="array" aca="1" ref="H442" ca="1">INDEX(estados_cidades_bairros!$C$2:$E$2701,SUM(MATCH(G442,estados_cidades_bairros!$C:$C,0)+RANDBETWEEN(1,100)),2)</f>
        <v>da Cunha</v>
      </c>
      <c r="I442" s="17" t="str" cm="1">
        <f t="array" aca="1" ref="I442" ca="1">INDEX(estados_cidades_bairros!$D$2:$E$2701,SUM(MATCH(H442,estados_cidades_bairros!$D$2:$D$2701,0)+RANDBETWEEN(1,5)),2)</f>
        <v>Ladeira de Rocha</v>
      </c>
      <c r="J442" s="28"/>
      <c r="K442" s="17">
        <v>32</v>
      </c>
      <c r="L442" s="17" t="s">
        <v>2361</v>
      </c>
      <c r="M442" s="17" t="str" cm="1">
        <f t="array" aca="1" ref="M442" ca="1">INDEX(estados_cidades_bairros!$B$2:$E$2701,RANDBETWEEN(1,COUNTA(estados_cidades_bairros!$E$2:$E$2701)),1)</f>
        <v>Paraíba</v>
      </c>
      <c r="N442" s="17" t="str">
        <f ca="1">VLOOKUP(M442,estados_cidades_bairros!$B$2:$E$2701,2,0)</f>
        <v>PB</v>
      </c>
      <c r="O442" s="17" t="str" cm="1">
        <f t="array" aca="1" ref="O442" ca="1">INDEX(estados_cidades_bairros!$C$2:$E$2701,SUM(MATCH(N442,estados_cidades_bairros!$C:$C,0)+RANDBETWEEN(1,100)),2)</f>
        <v>Vieira</v>
      </c>
      <c r="P442" s="17" t="str" cm="1">
        <f t="array" aca="1" ref="P442" ca="1">INDEX(estados_cidades_bairros!$D$2:$E$2701,SUM(MATCH(O442,estados_cidades_bairros!$D$2:$D$2701,0)+RANDBETWEEN(1,5)),2)</f>
        <v>Esplanada Alves</v>
      </c>
      <c r="Q442" s="26" t="s">
        <v>41</v>
      </c>
      <c r="R442" s="17">
        <v>3</v>
      </c>
      <c r="S442" s="3">
        <v>441</v>
      </c>
      <c r="T442" s="3">
        <v>441</v>
      </c>
      <c r="U442" s="3">
        <v>32</v>
      </c>
      <c r="V442">
        <v>14</v>
      </c>
      <c r="W442" s="3" t="str">
        <f>VLOOKUP(V442,produtos!$A$2:$E$49,2,0)</f>
        <v>Drone DJI Mini 3 Pro</v>
      </c>
      <c r="X442" s="12">
        <f>VLOOKUP(V442,produtos!$A$2:$E$49,4,0)</f>
        <v>3949</v>
      </c>
      <c r="Y442">
        <v>1</v>
      </c>
      <c r="Z442" s="12">
        <f t="shared" si="6"/>
        <v>3949</v>
      </c>
      <c r="AA442" s="4">
        <v>45681</v>
      </c>
      <c r="AB442" s="3" t="s">
        <v>64</v>
      </c>
      <c r="AC442" s="3">
        <v>441</v>
      </c>
      <c r="AD442">
        <v>2951</v>
      </c>
      <c r="AE442" s="3" t="str">
        <f>VLOOKUP(AD442,'Formas de pagamentos'!$A$2:$B$7,2,0)</f>
        <v>Pix</v>
      </c>
      <c r="AF442" s="3" t="s">
        <v>116</v>
      </c>
      <c r="AG442" s="3" t="s">
        <v>247</v>
      </c>
      <c r="AH442" s="3"/>
      <c r="AI442" s="3"/>
      <c r="AJ442" s="3"/>
      <c r="AK442" s="5"/>
    </row>
    <row r="443" spans="1:37" x14ac:dyDescent="0.25">
      <c r="A443" s="19">
        <v>442</v>
      </c>
      <c r="B443" s="20" t="s">
        <v>304</v>
      </c>
      <c r="C443" s="20" t="s">
        <v>45</v>
      </c>
      <c r="D443" s="20" t="s">
        <v>2363</v>
      </c>
      <c r="E443" s="21" t="s">
        <v>2364</v>
      </c>
      <c r="F443" s="17" t="str" cm="1">
        <f t="array" aca="1" ref="F443" ca="1">INDEX(estados_cidades_bairros!$B$2:$E$2701,RANDBETWEEN(1,COUNTA(estados_cidades_bairros!$E$2:$E$2701)),1)</f>
        <v>Acre</v>
      </c>
      <c r="G443" s="17" t="str">
        <f ca="1">VLOOKUP(F443,estados_cidades_bairros!$B$2:$E$2701,2,0)</f>
        <v>AC</v>
      </c>
      <c r="H443" s="17" t="str" cm="1">
        <f t="array" aca="1" ref="H443" ca="1">INDEX(estados_cidades_bairros!$C$2:$E$2701,SUM(MATCH(G443,estados_cidades_bairros!$C:$C,0)+RANDBETWEEN(1,100)),2)</f>
        <v>Almeida dos Dourados</v>
      </c>
      <c r="I443" s="17" t="str" cm="1">
        <f t="array" aca="1" ref="I443" ca="1">INDEX(estados_cidades_bairros!$D$2:$E$2701,SUM(MATCH(H443,estados_cidades_bairros!$D$2:$D$2701,0)+RANDBETWEEN(1,5)),2)</f>
        <v>Praça Araújo</v>
      </c>
      <c r="J443" s="28"/>
      <c r="K443" s="20">
        <v>8</v>
      </c>
      <c r="L443" s="20" t="s">
        <v>2365</v>
      </c>
      <c r="M443" s="17" t="str" cm="1">
        <f t="array" aca="1" ref="M443" ca="1">INDEX(estados_cidades_bairros!$B$2:$E$2701,RANDBETWEEN(1,COUNTA(estados_cidades_bairros!$E$2:$E$2701)),1)</f>
        <v>Amazonas</v>
      </c>
      <c r="N443" s="17" t="str">
        <f ca="1">VLOOKUP(M443,estados_cidades_bairros!$B$2:$E$2701,2,0)</f>
        <v>AM</v>
      </c>
      <c r="O443" s="17" t="str" cm="1">
        <f t="array" aca="1" ref="O443" ca="1">INDEX(estados_cidades_bairros!$C$2:$E$2701,SUM(MATCH(N443,estados_cidades_bairros!$C:$C,0)+RANDBETWEEN(1,100)),2)</f>
        <v>Alves da Serra</v>
      </c>
      <c r="P443" s="17" t="str" cm="1">
        <f t="array" aca="1" ref="P443" ca="1">INDEX(estados_cidades_bairros!$D$2:$E$2701,SUM(MATCH(O443,estados_cidades_bairros!$D$2:$D$2701,0)+RANDBETWEEN(1,5)),2)</f>
        <v>Núcleo Thales Jesus</v>
      </c>
      <c r="Q443" s="38" t="s">
        <v>41</v>
      </c>
      <c r="R443" s="20">
        <v>4</v>
      </c>
      <c r="S443" s="6">
        <v>442</v>
      </c>
      <c r="T443" s="6">
        <v>442</v>
      </c>
      <c r="U443" s="6">
        <v>8</v>
      </c>
      <c r="V443">
        <v>35</v>
      </c>
      <c r="W443" s="3" t="str">
        <f>VLOOKUP(V443,produtos!$A$2:$E$49,2,0)</f>
        <v>Cômoda 5 Gavetas</v>
      </c>
      <c r="X443" s="12">
        <f>VLOOKUP(V443,produtos!$A$2:$E$49,4,0)</f>
        <v>3975</v>
      </c>
      <c r="Y443">
        <v>2</v>
      </c>
      <c r="Z443" s="12">
        <f t="shared" si="6"/>
        <v>7950</v>
      </c>
      <c r="AA443" s="7">
        <v>45665</v>
      </c>
      <c r="AB443" s="6" t="s">
        <v>115</v>
      </c>
      <c r="AC443" s="6">
        <v>442</v>
      </c>
      <c r="AD443">
        <v>2951</v>
      </c>
      <c r="AE443" s="3" t="str">
        <f>VLOOKUP(AD443,'Formas de pagamentos'!$A$2:$B$7,2,0)</f>
        <v>Pix</v>
      </c>
      <c r="AF443" s="6" t="s">
        <v>89</v>
      </c>
      <c r="AG443" s="6" t="s">
        <v>50</v>
      </c>
      <c r="AH443" s="6"/>
      <c r="AI443" s="6"/>
      <c r="AJ443" s="6"/>
      <c r="AK443" s="8"/>
    </row>
    <row r="444" spans="1:37" x14ac:dyDescent="0.25">
      <c r="A444" s="16">
        <v>443</v>
      </c>
      <c r="B444" s="17" t="s">
        <v>79</v>
      </c>
      <c r="C444" s="17" t="s">
        <v>766</v>
      </c>
      <c r="D444" s="17" t="s">
        <v>2367</v>
      </c>
      <c r="E444" s="18">
        <v>5004864029</v>
      </c>
      <c r="F444" s="17" t="str" cm="1">
        <f t="array" aca="1" ref="F444" ca="1">INDEX(estados_cidades_bairros!$B$2:$E$2701,RANDBETWEEN(1,COUNTA(estados_cidades_bairros!$E$2:$E$2701)),1)</f>
        <v>Roraima</v>
      </c>
      <c r="G444" s="17" t="str">
        <f ca="1">VLOOKUP(F444,estados_cidades_bairros!$B$2:$E$2701,2,0)</f>
        <v>RR</v>
      </c>
      <c r="H444" s="17" t="str" cm="1">
        <f t="array" aca="1" ref="H444" ca="1">INDEX(estados_cidades_bairros!$C$2:$E$2701,SUM(MATCH(G444,estados_cidades_bairros!$C:$C,0)+RANDBETWEEN(1,100)),2)</f>
        <v>Farias de da Cruz</v>
      </c>
      <c r="I444" s="17" t="str" cm="1">
        <f t="array" aca="1" ref="I444" ca="1">INDEX(estados_cidades_bairros!$D$2:$E$2701,SUM(MATCH(H444,estados_cidades_bairros!$D$2:$D$2701,0)+RANDBETWEEN(1,5)),2)</f>
        <v>Estação Diego Moraes</v>
      </c>
      <c r="J444" s="28"/>
      <c r="K444" s="17">
        <v>21</v>
      </c>
      <c r="L444" s="17" t="s">
        <v>2369</v>
      </c>
      <c r="M444" s="17" t="str" cm="1">
        <f t="array" aca="1" ref="M444" ca="1">INDEX(estados_cidades_bairros!$B$2:$E$2701,RANDBETWEEN(1,COUNTA(estados_cidades_bairros!$E$2:$E$2701)),1)</f>
        <v>Santa Catarina</v>
      </c>
      <c r="N444" s="17" t="str">
        <f ca="1">VLOOKUP(M444,estados_cidades_bairros!$B$2:$E$2701,2,0)</f>
        <v>SC</v>
      </c>
      <c r="O444" s="17" t="str" cm="1">
        <f t="array" aca="1" ref="O444" ca="1">INDEX(estados_cidades_bairros!$C$2:$E$2701,SUM(MATCH(N444,estados_cidades_bairros!$C:$C,0)+RANDBETWEEN(1,100)),2)</f>
        <v>Monteiro</v>
      </c>
      <c r="P444" s="17" t="str" cm="1">
        <f t="array" aca="1" ref="P444" ca="1">INDEX(estados_cidades_bairros!$D$2:$E$2701,SUM(MATCH(O444,estados_cidades_bairros!$D$2:$D$2701,0)+RANDBETWEEN(1,5)),2)</f>
        <v>Viela Rocha</v>
      </c>
      <c r="Q444" s="26" t="s">
        <v>47</v>
      </c>
      <c r="R444" s="17">
        <v>1</v>
      </c>
      <c r="S444" s="3">
        <v>443</v>
      </c>
      <c r="T444" s="3">
        <v>443</v>
      </c>
      <c r="U444" s="3">
        <v>21</v>
      </c>
      <c r="V444">
        <v>24</v>
      </c>
      <c r="W444" s="3" t="str">
        <f>VLOOKUP(V444,produtos!$A$2:$E$49,2,0)</f>
        <v>Aspirador de Pó Electrolux Vertical</v>
      </c>
      <c r="X444" s="12">
        <f>VLOOKUP(V444,produtos!$A$2:$E$49,4,0)</f>
        <v>2640</v>
      </c>
      <c r="Y444">
        <v>1</v>
      </c>
      <c r="Z444" s="12">
        <f t="shared" si="6"/>
        <v>2640</v>
      </c>
      <c r="AA444" s="4">
        <v>45682</v>
      </c>
      <c r="AB444" s="3" t="s">
        <v>115</v>
      </c>
      <c r="AC444" s="3">
        <v>443</v>
      </c>
      <c r="AD444">
        <v>2951</v>
      </c>
      <c r="AE444" s="3" t="str">
        <f>VLOOKUP(AD444,'Formas de pagamentos'!$A$2:$B$7,2,0)</f>
        <v>Pix</v>
      </c>
      <c r="AF444" s="3" t="s">
        <v>116</v>
      </c>
      <c r="AG444" s="3" t="s">
        <v>247</v>
      </c>
      <c r="AH444" s="3"/>
      <c r="AI444" s="3"/>
      <c r="AJ444" s="3"/>
      <c r="AK444" s="5"/>
    </row>
    <row r="445" spans="1:37" x14ac:dyDescent="0.25">
      <c r="A445" s="19">
        <v>444</v>
      </c>
      <c r="B445" s="20" t="s">
        <v>674</v>
      </c>
      <c r="C445" s="20" t="s">
        <v>485</v>
      </c>
      <c r="D445" s="20" t="s">
        <v>2371</v>
      </c>
      <c r="E445" s="21">
        <v>8181774808</v>
      </c>
      <c r="F445" s="17" t="str" cm="1">
        <f t="array" aca="1" ref="F445" ca="1">INDEX(estados_cidades_bairros!$B$2:$E$2701,RANDBETWEEN(1,COUNTA(estados_cidades_bairros!$E$2:$E$2701)),1)</f>
        <v>Rio Grande do Norte</v>
      </c>
      <c r="G445" s="17" t="str">
        <f ca="1">VLOOKUP(F445,estados_cidades_bairros!$B$2:$E$2701,2,0)</f>
        <v>RN</v>
      </c>
      <c r="H445" s="17" t="str" cm="1">
        <f t="array" aca="1" ref="H445" ca="1">INDEX(estados_cidades_bairros!$C$2:$E$2701,SUM(MATCH(G445,estados_cidades_bairros!$C:$C,0)+RANDBETWEEN(1,100)),2)</f>
        <v>Castro</v>
      </c>
      <c r="I445" s="17" t="str" cm="1">
        <f t="array" aca="1" ref="I445" ca="1">INDEX(estados_cidades_bairros!$D$2:$E$2701,SUM(MATCH(H445,estados_cidades_bairros!$D$2:$D$2701,0)+RANDBETWEEN(1,5)),2)</f>
        <v>Condomínio de Costa</v>
      </c>
      <c r="J445" s="28"/>
      <c r="K445" s="20">
        <v>18</v>
      </c>
      <c r="L445" s="20" t="s">
        <v>2372</v>
      </c>
      <c r="M445" s="17" t="str" cm="1">
        <f t="array" aca="1" ref="M445" ca="1">INDEX(estados_cidades_bairros!$B$2:$E$2701,RANDBETWEEN(1,COUNTA(estados_cidades_bairros!$E$2:$E$2701)),1)</f>
        <v>Pará</v>
      </c>
      <c r="N445" s="17" t="str">
        <f ca="1">VLOOKUP(M445,estados_cidades_bairros!$B$2:$E$2701,2,0)</f>
        <v>PA</v>
      </c>
      <c r="O445" s="17" t="str" cm="1">
        <f t="array" aca="1" ref="O445" ca="1">INDEX(estados_cidades_bairros!$C$2:$E$2701,SUM(MATCH(N445,estados_cidades_bairros!$C:$C,0)+RANDBETWEEN(1,100)),2)</f>
        <v>Rezende</v>
      </c>
      <c r="P445" s="17" t="str" cm="1">
        <f t="array" aca="1" ref="P445" ca="1">INDEX(estados_cidades_bairros!$D$2:$E$2701,SUM(MATCH(O445,estados_cidades_bairros!$D$2:$D$2701,0)+RANDBETWEEN(1,5)),2)</f>
        <v>Loteamento Sabrina Correia</v>
      </c>
      <c r="Q445" s="38" t="s">
        <v>78</v>
      </c>
      <c r="R445" s="20">
        <v>5</v>
      </c>
      <c r="S445" s="6">
        <v>444</v>
      </c>
      <c r="T445" s="6">
        <v>444</v>
      </c>
      <c r="U445" s="6">
        <v>18</v>
      </c>
      <c r="V445">
        <v>42</v>
      </c>
      <c r="W445" s="3" t="str">
        <f>VLOOKUP(V445,produtos!$A$2:$E$49,2,0)</f>
        <v>Roteador TP-Link Archer C6</v>
      </c>
      <c r="X445" s="12">
        <f>VLOOKUP(V445,produtos!$A$2:$E$49,4,0)</f>
        <v>660</v>
      </c>
      <c r="Y445">
        <v>1</v>
      </c>
      <c r="Z445" s="12">
        <f t="shared" si="6"/>
        <v>660</v>
      </c>
      <c r="AA445" s="7">
        <v>45710</v>
      </c>
      <c r="AB445" s="6" t="s">
        <v>48</v>
      </c>
      <c r="AC445" s="6">
        <v>444</v>
      </c>
      <c r="AD445">
        <v>6056</v>
      </c>
      <c r="AE445" s="3" t="str">
        <f>VLOOKUP(AD445,'Formas de pagamentos'!$A$2:$B$7,2,0)</f>
        <v>Cheque</v>
      </c>
      <c r="AF445" s="6" t="s">
        <v>89</v>
      </c>
      <c r="AG445" s="6" t="s">
        <v>50</v>
      </c>
      <c r="AH445" s="6"/>
      <c r="AI445" s="6"/>
      <c r="AJ445" s="6"/>
      <c r="AK445" s="8"/>
    </row>
    <row r="446" spans="1:37" x14ac:dyDescent="0.25">
      <c r="A446" s="16">
        <v>445</v>
      </c>
      <c r="B446" s="17" t="s">
        <v>2373</v>
      </c>
      <c r="C446" s="17" t="s">
        <v>675</v>
      </c>
      <c r="D446" s="17" t="s">
        <v>2374</v>
      </c>
      <c r="E446" s="18">
        <v>8131798475</v>
      </c>
      <c r="F446" s="17" t="str" cm="1">
        <f t="array" aca="1" ref="F446" ca="1">INDEX(estados_cidades_bairros!$B$2:$E$2701,RANDBETWEEN(1,COUNTA(estados_cidades_bairros!$E$2:$E$2701)),1)</f>
        <v>Amapá</v>
      </c>
      <c r="G446" s="17" t="str">
        <f ca="1">VLOOKUP(F446,estados_cidades_bairros!$B$2:$E$2701,2,0)</f>
        <v>AP</v>
      </c>
      <c r="H446" s="17" t="str" cm="1">
        <f t="array" aca="1" ref="H446" ca="1">INDEX(estados_cidades_bairros!$C$2:$E$2701,SUM(MATCH(G446,estados_cidades_bairros!$C:$C,0)+RANDBETWEEN(1,100)),2)</f>
        <v>Rezende da Prata</v>
      </c>
      <c r="I446" s="17" t="str" cm="1">
        <f t="array" aca="1" ref="I446" ca="1">INDEX(estados_cidades_bairros!$D$2:$E$2701,SUM(MATCH(H446,estados_cidades_bairros!$D$2:$D$2701,0)+RANDBETWEEN(1,5)),2)</f>
        <v>Praia Cunha</v>
      </c>
      <c r="J446" s="28"/>
      <c r="K446" s="17">
        <v>9</v>
      </c>
      <c r="L446" s="17" t="s">
        <v>2375</v>
      </c>
      <c r="M446" s="17" t="str" cm="1">
        <f t="array" aca="1" ref="M446" ca="1">INDEX(estados_cidades_bairros!$B$2:$E$2701,RANDBETWEEN(1,COUNTA(estados_cidades_bairros!$E$2:$E$2701)),1)</f>
        <v>Ceará</v>
      </c>
      <c r="N446" s="17" t="str">
        <f ca="1">VLOOKUP(M446,estados_cidades_bairros!$B$2:$E$2701,2,0)</f>
        <v>CE</v>
      </c>
      <c r="O446" s="17" t="str" cm="1">
        <f t="array" aca="1" ref="O446" ca="1">INDEX(estados_cidades_bairros!$C$2:$E$2701,SUM(MATCH(N446,estados_cidades_bairros!$C:$C,0)+RANDBETWEEN(1,100)),2)</f>
        <v>Monteiro</v>
      </c>
      <c r="P446" s="17" t="str" cm="1">
        <f t="array" aca="1" ref="P446" ca="1">INDEX(estados_cidades_bairros!$D$2:$E$2701,SUM(MATCH(O446,estados_cidades_bairros!$D$2:$D$2701,0)+RANDBETWEEN(1,5)),2)</f>
        <v>Largo Oliveira</v>
      </c>
      <c r="Q446" s="26" t="s">
        <v>41</v>
      </c>
      <c r="R446" s="17">
        <v>3</v>
      </c>
      <c r="S446" s="3">
        <v>445</v>
      </c>
      <c r="T446" s="3">
        <v>445</v>
      </c>
      <c r="U446" s="3">
        <v>9</v>
      </c>
      <c r="V446">
        <v>32</v>
      </c>
      <c r="W446" s="3" t="str">
        <f>VLOOKUP(V446,produtos!$A$2:$E$49,2,0)</f>
        <v>Rack para TV 60 Polegadas</v>
      </c>
      <c r="X446" s="12">
        <f>VLOOKUP(V446,produtos!$A$2:$E$49,4,0)</f>
        <v>439</v>
      </c>
      <c r="Y446">
        <v>5</v>
      </c>
      <c r="Z446" s="12">
        <f t="shared" si="6"/>
        <v>2195</v>
      </c>
      <c r="AA446" s="4">
        <v>45693</v>
      </c>
      <c r="AB446" s="3" t="s">
        <v>88</v>
      </c>
      <c r="AC446" s="3">
        <v>445</v>
      </c>
      <c r="AD446">
        <v>6056</v>
      </c>
      <c r="AE446" s="3" t="str">
        <f>VLOOKUP(AD446,'Formas de pagamentos'!$A$2:$B$7,2,0)</f>
        <v>Cheque</v>
      </c>
      <c r="AF446" s="3" t="s">
        <v>48</v>
      </c>
      <c r="AG446" s="3" t="s">
        <v>50</v>
      </c>
      <c r="AH446" s="3"/>
      <c r="AI446" s="3"/>
      <c r="AJ446" s="3"/>
      <c r="AK446" s="5"/>
    </row>
    <row r="447" spans="1:37" x14ac:dyDescent="0.25">
      <c r="A447" s="19">
        <v>446</v>
      </c>
      <c r="B447" s="20" t="s">
        <v>90</v>
      </c>
      <c r="C447" s="20" t="s">
        <v>432</v>
      </c>
      <c r="D447" s="20" t="s">
        <v>2376</v>
      </c>
      <c r="E447" s="21">
        <v>8420407796</v>
      </c>
      <c r="F447" s="17" t="str" cm="1">
        <f t="array" aca="1" ref="F447" ca="1">INDEX(estados_cidades_bairros!$B$2:$E$2701,RANDBETWEEN(1,COUNTA(estados_cidades_bairros!$E$2:$E$2701)),1)</f>
        <v>Amapá</v>
      </c>
      <c r="G447" s="17" t="str">
        <f ca="1">VLOOKUP(F447,estados_cidades_bairros!$B$2:$E$2701,2,0)</f>
        <v>AP</v>
      </c>
      <c r="H447" s="17" t="str" cm="1">
        <f t="array" aca="1" ref="H447" ca="1">INDEX(estados_cidades_bairros!$C$2:$E$2701,SUM(MATCH(G447,estados_cidades_bairros!$C:$C,0)+RANDBETWEEN(1,100)),2)</f>
        <v>Viana</v>
      </c>
      <c r="I447" s="17" t="str" cm="1">
        <f t="array" aca="1" ref="I447" ca="1">INDEX(estados_cidades_bairros!$D$2:$E$2701,SUM(MATCH(H447,estados_cidades_bairros!$D$2:$D$2701,0)+RANDBETWEEN(1,5)),2)</f>
        <v>Pátio de Lima</v>
      </c>
      <c r="J447" s="28"/>
      <c r="K447" s="20">
        <v>41</v>
      </c>
      <c r="L447" s="20" t="s">
        <v>2377</v>
      </c>
      <c r="M447" s="17" t="str" cm="1">
        <f t="array" aca="1" ref="M447" ca="1">INDEX(estados_cidades_bairros!$B$2:$E$2701,RANDBETWEEN(1,COUNTA(estados_cidades_bairros!$E$2:$E$2701)),1)</f>
        <v>Minas Gerais</v>
      </c>
      <c r="N447" s="17" t="str">
        <f ca="1">VLOOKUP(M447,estados_cidades_bairros!$B$2:$E$2701,2,0)</f>
        <v>MG</v>
      </c>
      <c r="O447" s="17" t="str" cm="1">
        <f t="array" aca="1" ref="O447" ca="1">INDEX(estados_cidades_bairros!$C$2:$E$2701,SUM(MATCH(N447,estados_cidades_bairros!$C:$C,0)+RANDBETWEEN(1,100)),2)</f>
        <v>Monteiro</v>
      </c>
      <c r="P447" s="17" t="str" cm="1">
        <f t="array" aca="1" ref="P447" ca="1">INDEX(estados_cidades_bairros!$D$2:$E$2701,SUM(MATCH(O447,estados_cidades_bairros!$D$2:$D$2701,0)+RANDBETWEEN(1,5)),2)</f>
        <v>Largo Oliveira</v>
      </c>
      <c r="Q447" s="38" t="s">
        <v>78</v>
      </c>
      <c r="R447" s="20">
        <v>4</v>
      </c>
      <c r="S447" s="6">
        <v>446</v>
      </c>
      <c r="T447" s="6">
        <v>446</v>
      </c>
      <c r="U447" s="6">
        <v>41</v>
      </c>
      <c r="V447">
        <v>38</v>
      </c>
      <c r="W447" s="3" t="str">
        <f>VLOOKUP(V447,produtos!$A$2:$E$49,2,0)</f>
        <v>Monitor LG UltraWide 29''</v>
      </c>
      <c r="X447" s="12">
        <f>VLOOKUP(V447,produtos!$A$2:$E$49,4,0)</f>
        <v>1273</v>
      </c>
      <c r="Y447">
        <v>3</v>
      </c>
      <c r="Z447" s="12">
        <f t="shared" si="6"/>
        <v>3819</v>
      </c>
      <c r="AA447" s="7">
        <v>45714</v>
      </c>
      <c r="AB447" s="6" t="s">
        <v>115</v>
      </c>
      <c r="AC447" s="6">
        <v>446</v>
      </c>
      <c r="AD447">
        <v>5950</v>
      </c>
      <c r="AE447" s="3" t="str">
        <f>VLOOKUP(AD447,'Formas de pagamentos'!$A$2:$B$7,2,0)</f>
        <v>Cartão Débito</v>
      </c>
      <c r="AF447" s="6" t="s">
        <v>48</v>
      </c>
      <c r="AG447" s="6" t="s">
        <v>50</v>
      </c>
      <c r="AH447" s="6"/>
      <c r="AI447" s="6"/>
      <c r="AJ447" s="6"/>
      <c r="AK447" s="8"/>
    </row>
    <row r="448" spans="1:37" x14ac:dyDescent="0.25">
      <c r="A448" s="16">
        <v>447</v>
      </c>
      <c r="B448" s="17" t="s">
        <v>297</v>
      </c>
      <c r="C448" s="17" t="s">
        <v>282</v>
      </c>
      <c r="D448" s="17" t="s">
        <v>2379</v>
      </c>
      <c r="E448" s="18">
        <v>2180485087</v>
      </c>
      <c r="F448" s="17" t="str" cm="1">
        <f t="array" aca="1" ref="F448" ca="1">INDEX(estados_cidades_bairros!$B$2:$E$2701,RANDBETWEEN(1,COUNTA(estados_cidades_bairros!$E$2:$E$2701)),1)</f>
        <v>Goiás</v>
      </c>
      <c r="G448" s="17" t="str">
        <f ca="1">VLOOKUP(F448,estados_cidades_bairros!$B$2:$E$2701,2,0)</f>
        <v>GO</v>
      </c>
      <c r="H448" s="17" t="str" cm="1">
        <f t="array" aca="1" ref="H448" ca="1">INDEX(estados_cidades_bairros!$C$2:$E$2701,SUM(MATCH(G448,estados_cidades_bairros!$C:$C,0)+RANDBETWEEN(1,100)),2)</f>
        <v>Caldeira Alegre</v>
      </c>
      <c r="I448" s="17" t="str" cm="1">
        <f t="array" aca="1" ref="I448" ca="1">INDEX(estados_cidades_bairros!$D$2:$E$2701,SUM(MATCH(H448,estados_cidades_bairros!$D$2:$D$2701,0)+RANDBETWEEN(1,5)),2)</f>
        <v>Estação Fernandes</v>
      </c>
      <c r="J448" s="28"/>
      <c r="K448" s="17">
        <v>43</v>
      </c>
      <c r="L448" s="17" t="s">
        <v>2380</v>
      </c>
      <c r="M448" s="17" t="str" cm="1">
        <f t="array" aca="1" ref="M448" ca="1">INDEX(estados_cidades_bairros!$B$2:$E$2701,RANDBETWEEN(1,COUNTA(estados_cidades_bairros!$E$2:$E$2701)),1)</f>
        <v>Amazonas</v>
      </c>
      <c r="N448" s="17" t="str">
        <f ca="1">VLOOKUP(M448,estados_cidades_bairros!$B$2:$E$2701,2,0)</f>
        <v>AM</v>
      </c>
      <c r="O448" s="17" t="str" cm="1">
        <f t="array" aca="1" ref="O448" ca="1">INDEX(estados_cidades_bairros!$C$2:$E$2701,SUM(MATCH(N448,estados_cidades_bairros!$C:$C,0)+RANDBETWEEN(1,100)),2)</f>
        <v>Pereira de Minas</v>
      </c>
      <c r="P448" s="17" t="str" cm="1">
        <f t="array" aca="1" ref="P448" ca="1">INDEX(estados_cidades_bairros!$D$2:$E$2701,SUM(MATCH(O448,estados_cidades_bairros!$D$2:$D$2701,0)+RANDBETWEEN(1,5)),2)</f>
        <v>Esplanada de Souza</v>
      </c>
      <c r="Q448" s="26" t="s">
        <v>78</v>
      </c>
      <c r="R448" s="17">
        <v>2</v>
      </c>
      <c r="S448" s="3">
        <v>447</v>
      </c>
      <c r="T448" s="3">
        <v>447</v>
      </c>
      <c r="U448" s="3">
        <v>43</v>
      </c>
      <c r="V448">
        <v>12</v>
      </c>
      <c r="W448" s="3" t="str">
        <f>VLOOKUP(V448,produtos!$A$2:$E$49,2,0)</f>
        <v>Câmera Canon EOS Rebel T7</v>
      </c>
      <c r="X448" s="12">
        <f>VLOOKUP(V448,produtos!$A$2:$E$49,4,0)</f>
        <v>4447</v>
      </c>
      <c r="Y448">
        <v>3</v>
      </c>
      <c r="Z448" s="12">
        <f t="shared" si="6"/>
        <v>13341</v>
      </c>
      <c r="AA448" s="4">
        <v>45697</v>
      </c>
      <c r="AB448" s="3" t="s">
        <v>48</v>
      </c>
      <c r="AC448" s="3">
        <v>447</v>
      </c>
      <c r="AD448">
        <v>7072</v>
      </c>
      <c r="AE448" s="3" t="str">
        <f>VLOOKUP(AD448,'Formas de pagamentos'!$A$2:$B$7,2,0)</f>
        <v>Dinheiro</v>
      </c>
      <c r="AF448" s="3" t="s">
        <v>48</v>
      </c>
      <c r="AG448" s="3" t="s">
        <v>50</v>
      </c>
      <c r="AH448" s="3"/>
      <c r="AI448" s="3"/>
      <c r="AJ448" s="3"/>
      <c r="AK448" s="5"/>
    </row>
    <row r="449" spans="1:37" x14ac:dyDescent="0.25">
      <c r="A449" s="19">
        <v>448</v>
      </c>
      <c r="B449" s="20" t="s">
        <v>2381</v>
      </c>
      <c r="C449" s="20" t="s">
        <v>401</v>
      </c>
      <c r="D449" s="20" t="s">
        <v>2382</v>
      </c>
      <c r="E449" s="21">
        <v>6145051892</v>
      </c>
      <c r="F449" s="17" t="str" cm="1">
        <f t="array" aca="1" ref="F449" ca="1">INDEX(estados_cidades_bairros!$B$2:$E$2701,RANDBETWEEN(1,COUNTA(estados_cidades_bairros!$E$2:$E$2701)),1)</f>
        <v>Tocantins</v>
      </c>
      <c r="G449" s="17" t="str">
        <f ca="1">VLOOKUP(F449,estados_cidades_bairros!$B$2:$E$2701,2,0)</f>
        <v>TO</v>
      </c>
      <c r="H449" s="17" t="str" cm="1">
        <f t="array" aca="1" ref="H449" ca="1">INDEX(estados_cidades_bairros!$C$2:$E$2701,SUM(MATCH(G449,estados_cidades_bairros!$C:$C,0)+RANDBETWEEN(1,100)),2)</f>
        <v>Monteiro do Galho</v>
      </c>
      <c r="I449" s="17" t="str" cm="1">
        <f t="array" aca="1" ref="I449" ca="1">INDEX(estados_cidades_bairros!$D$2:$E$2701,SUM(MATCH(H449,estados_cidades_bairros!$D$2:$D$2701,0)+RANDBETWEEN(1,5)),2)</f>
        <v>Alameda Luana Almeida</v>
      </c>
      <c r="J449" s="28"/>
      <c r="K449" s="20">
        <v>5</v>
      </c>
      <c r="L449" s="20" t="s">
        <v>2384</v>
      </c>
      <c r="M449" s="17" t="str" cm="1">
        <f t="array" aca="1" ref="M449" ca="1">INDEX(estados_cidades_bairros!$B$2:$E$2701,RANDBETWEEN(1,COUNTA(estados_cidades_bairros!$E$2:$E$2701)),1)</f>
        <v>Rio Grande do Sul</v>
      </c>
      <c r="N449" s="17" t="str">
        <f ca="1">VLOOKUP(M449,estados_cidades_bairros!$B$2:$E$2701,2,0)</f>
        <v>RS</v>
      </c>
      <c r="O449" s="17" t="str" cm="1">
        <f t="array" aca="1" ref="O449" ca="1">INDEX(estados_cidades_bairros!$C$2:$E$2701,SUM(MATCH(N449,estados_cidades_bairros!$C:$C,0)+RANDBETWEEN(1,100)),2)</f>
        <v>Oliveira</v>
      </c>
      <c r="P449" s="17" t="str" cm="1">
        <f t="array" aca="1" ref="P449" ca="1">INDEX(estados_cidades_bairros!$D$2:$E$2701,SUM(MATCH(O449,estados_cidades_bairros!$D$2:$D$2701,0)+RANDBETWEEN(1,5)),2)</f>
        <v>Pátio Monteiro</v>
      </c>
      <c r="Q449" s="38" t="s">
        <v>78</v>
      </c>
      <c r="R449" s="20">
        <v>5</v>
      </c>
      <c r="S449" s="6">
        <v>448</v>
      </c>
      <c r="T449" s="6">
        <v>448</v>
      </c>
      <c r="U449" s="6">
        <v>5</v>
      </c>
      <c r="V449">
        <v>6</v>
      </c>
      <c r="W449" s="3" t="str">
        <f>VLOOKUP(V449,produtos!$A$2:$E$49,2,0)</f>
        <v>Smartwatch Samsung Galaxy Watch 5</v>
      </c>
      <c r="X449" s="12">
        <f>VLOOKUP(V449,produtos!$A$2:$E$49,4,0)</f>
        <v>1612</v>
      </c>
      <c r="Y449">
        <v>2</v>
      </c>
      <c r="Z449" s="12">
        <f t="shared" si="6"/>
        <v>3224</v>
      </c>
      <c r="AA449" s="7">
        <v>45683</v>
      </c>
      <c r="AB449" s="6" t="s">
        <v>64</v>
      </c>
      <c r="AC449" s="6">
        <v>448</v>
      </c>
      <c r="AD449">
        <v>5950</v>
      </c>
      <c r="AE449" s="3" t="str">
        <f>VLOOKUP(AD449,'Formas de pagamentos'!$A$2:$B$7,2,0)</f>
        <v>Cartão Débito</v>
      </c>
      <c r="AF449" s="6" t="s">
        <v>48</v>
      </c>
      <c r="AG449" s="6" t="s">
        <v>50</v>
      </c>
      <c r="AH449" s="6"/>
      <c r="AI449" s="6"/>
      <c r="AJ449" s="6"/>
      <c r="AK449" s="8"/>
    </row>
    <row r="450" spans="1:37" x14ac:dyDescent="0.25">
      <c r="A450" s="16">
        <v>449</v>
      </c>
      <c r="B450" s="17" t="s">
        <v>1320</v>
      </c>
      <c r="C450" s="17" t="s">
        <v>598</v>
      </c>
      <c r="D450" s="17" t="s">
        <v>2386</v>
      </c>
      <c r="E450" s="18" t="s">
        <v>2387</v>
      </c>
      <c r="F450" s="17" t="str" cm="1">
        <f t="array" aca="1" ref="F450" ca="1">INDEX(estados_cidades_bairros!$B$2:$E$2701,RANDBETWEEN(1,COUNTA(estados_cidades_bairros!$E$2:$E$2701)),1)</f>
        <v>Mato Grosso</v>
      </c>
      <c r="G450" s="17" t="str">
        <f ca="1">VLOOKUP(F450,estados_cidades_bairros!$B$2:$E$2701,2,0)</f>
        <v>MT</v>
      </c>
      <c r="H450" s="17" t="str" cm="1">
        <f t="array" aca="1" ref="H450" ca="1">INDEX(estados_cidades_bairros!$C$2:$E$2701,SUM(MATCH(G450,estados_cidades_bairros!$C:$C,0)+RANDBETWEEN(1,100)),2)</f>
        <v>Ribeiro</v>
      </c>
      <c r="I450" s="17" t="str" cm="1">
        <f t="array" aca="1" ref="I450" ca="1">INDEX(estados_cidades_bairros!$D$2:$E$2701,SUM(MATCH(H450,estados_cidades_bairros!$D$2:$D$2701,0)+RANDBETWEEN(1,5)),2)</f>
        <v>Pátio de Melo</v>
      </c>
      <c r="J450" s="28"/>
      <c r="K450" s="17">
        <v>11</v>
      </c>
      <c r="L450" s="17" t="s">
        <v>2388</v>
      </c>
      <c r="M450" s="17" t="str" cm="1">
        <f t="array" aca="1" ref="M450" ca="1">INDEX(estados_cidades_bairros!$B$2:$E$2701,RANDBETWEEN(1,COUNTA(estados_cidades_bairros!$E$2:$E$2701)),1)</f>
        <v>Rio Grande do Norte</v>
      </c>
      <c r="N450" s="17" t="str">
        <f ca="1">VLOOKUP(M450,estados_cidades_bairros!$B$2:$E$2701,2,0)</f>
        <v>RN</v>
      </c>
      <c r="O450" s="17" t="str" cm="1">
        <f t="array" aca="1" ref="O450" ca="1">INDEX(estados_cidades_bairros!$C$2:$E$2701,SUM(MATCH(N450,estados_cidades_bairros!$C:$C,0)+RANDBETWEEN(1,100)),2)</f>
        <v>Melo</v>
      </c>
      <c r="P450" s="17" t="str" cm="1">
        <f t="array" aca="1" ref="P450" ca="1">INDEX(estados_cidades_bairros!$D$2:$E$2701,SUM(MATCH(O450,estados_cidades_bairros!$D$2:$D$2701,0)+RANDBETWEEN(1,5)),2)</f>
        <v>Jardim Maysa Farias</v>
      </c>
      <c r="Q450" s="26" t="s">
        <v>78</v>
      </c>
      <c r="R450" s="17">
        <v>2</v>
      </c>
      <c r="S450" s="3">
        <v>449</v>
      </c>
      <c r="T450" s="3">
        <v>449</v>
      </c>
      <c r="U450" s="3">
        <v>11</v>
      </c>
      <c r="V450">
        <v>30</v>
      </c>
      <c r="W450" s="3" t="str">
        <f>VLOOKUP(V450,produtos!$A$2:$E$49,2,0)</f>
        <v>Guarda-roupa Casal 6 Portas</v>
      </c>
      <c r="X450" s="12">
        <f>VLOOKUP(V450,produtos!$A$2:$E$49,4,0)</f>
        <v>3900</v>
      </c>
      <c r="Y450">
        <v>2</v>
      </c>
      <c r="Z450" s="12">
        <f t="shared" si="6"/>
        <v>7800</v>
      </c>
      <c r="AA450" s="4">
        <v>45659</v>
      </c>
      <c r="AB450" s="3" t="s">
        <v>48</v>
      </c>
      <c r="AC450" s="3">
        <v>449</v>
      </c>
      <c r="AD450">
        <v>5950</v>
      </c>
      <c r="AE450" s="3" t="str">
        <f>VLOOKUP(AD450,'Formas de pagamentos'!$A$2:$B$7,2,0)</f>
        <v>Cartão Débito</v>
      </c>
      <c r="AF450" s="3" t="s">
        <v>48</v>
      </c>
      <c r="AG450" s="3" t="s">
        <v>50</v>
      </c>
      <c r="AH450" s="3"/>
      <c r="AI450" s="3"/>
      <c r="AJ450" s="3"/>
      <c r="AK450" s="5"/>
    </row>
    <row r="451" spans="1:37" x14ac:dyDescent="0.25">
      <c r="A451" s="19">
        <v>450</v>
      </c>
      <c r="B451" s="20" t="s">
        <v>656</v>
      </c>
      <c r="C451" s="20" t="s">
        <v>979</v>
      </c>
      <c r="D451" s="20" t="s">
        <v>2389</v>
      </c>
      <c r="E451" s="21">
        <v>2183466471</v>
      </c>
      <c r="F451" s="17" t="str" cm="1">
        <f t="array" aca="1" ref="F451" ca="1">INDEX(estados_cidades_bairros!$B$2:$E$2701,RANDBETWEEN(1,COUNTA(estados_cidades_bairros!$E$2:$E$2701)),1)</f>
        <v>Rio Grande do Sul</v>
      </c>
      <c r="G451" s="17" t="str">
        <f ca="1">VLOOKUP(F451,estados_cidades_bairros!$B$2:$E$2701,2,0)</f>
        <v>RS</v>
      </c>
      <c r="H451" s="17" t="str" cm="1">
        <f t="array" aca="1" ref="H451" ca="1">INDEX(estados_cidades_bairros!$C$2:$E$2701,SUM(MATCH(G451,estados_cidades_bairros!$C:$C,0)+RANDBETWEEN(1,100)),2)</f>
        <v>Almeida</v>
      </c>
      <c r="I451" s="17" t="str" cm="1">
        <f t="array" aca="1" ref="I451" ca="1">INDEX(estados_cidades_bairros!$D$2:$E$2701,SUM(MATCH(H451,estados_cidades_bairros!$D$2:$D$2701,0)+RANDBETWEEN(1,5)),2)</f>
        <v>Quadra João Cardoso</v>
      </c>
      <c r="J451" s="28"/>
      <c r="K451" s="20">
        <v>20</v>
      </c>
      <c r="L451" s="20" t="s">
        <v>2390</v>
      </c>
      <c r="M451" s="17" t="str" cm="1">
        <f t="array" aca="1" ref="M451" ca="1">INDEX(estados_cidades_bairros!$B$2:$E$2701,RANDBETWEEN(1,COUNTA(estados_cidades_bairros!$E$2:$E$2701)),1)</f>
        <v>Pará</v>
      </c>
      <c r="N451" s="17" t="str">
        <f ca="1">VLOOKUP(M451,estados_cidades_bairros!$B$2:$E$2701,2,0)</f>
        <v>PA</v>
      </c>
      <c r="O451" s="17" t="str" cm="1">
        <f t="array" aca="1" ref="O451" ca="1">INDEX(estados_cidades_bairros!$C$2:$E$2701,SUM(MATCH(N451,estados_cidades_bairros!$C:$C,0)+RANDBETWEEN(1,100)),2)</f>
        <v>Cardoso</v>
      </c>
      <c r="P451" s="17" t="str" cm="1">
        <f t="array" aca="1" ref="P451" ca="1">INDEX(estados_cidades_bairros!$D$2:$E$2701,SUM(MATCH(O451,estados_cidades_bairros!$D$2:$D$2701,0)+RANDBETWEEN(1,5)),2)</f>
        <v>Vereda Teixeira</v>
      </c>
      <c r="Q451" s="38" t="s">
        <v>41</v>
      </c>
      <c r="R451" s="20">
        <v>3</v>
      </c>
      <c r="S451" s="6">
        <v>450</v>
      </c>
      <c r="T451" s="6">
        <v>450</v>
      </c>
      <c r="U451" s="6">
        <v>20</v>
      </c>
      <c r="V451">
        <v>17</v>
      </c>
      <c r="W451" s="3" t="str">
        <f>VLOOKUP(V451,produtos!$A$2:$E$49,2,0)</f>
        <v>Geladeira Electrolux Frost Free 431L</v>
      </c>
      <c r="X451" s="12">
        <f>VLOOKUP(V451,produtos!$A$2:$E$49,4,0)</f>
        <v>1058</v>
      </c>
      <c r="Y451">
        <v>5</v>
      </c>
      <c r="Z451" s="12">
        <f t="shared" ref="Z451:Z501" si="7">X451*Y451</f>
        <v>5290</v>
      </c>
      <c r="AA451" s="7">
        <v>45707</v>
      </c>
      <c r="AB451" s="6" t="s">
        <v>48</v>
      </c>
      <c r="AC451" s="6">
        <v>450</v>
      </c>
      <c r="AD451">
        <v>5950</v>
      </c>
      <c r="AE451" s="3" t="str">
        <f>VLOOKUP(AD451,'Formas de pagamentos'!$A$2:$B$7,2,0)</f>
        <v>Cartão Débito</v>
      </c>
      <c r="AF451" s="6" t="s">
        <v>48</v>
      </c>
      <c r="AG451" s="6" t="s">
        <v>50</v>
      </c>
      <c r="AH451" s="6"/>
      <c r="AI451" s="6"/>
      <c r="AJ451" s="6"/>
      <c r="AK451" s="8"/>
    </row>
    <row r="452" spans="1:37" x14ac:dyDescent="0.25">
      <c r="A452" s="16">
        <v>451</v>
      </c>
      <c r="B452" s="17" t="s">
        <v>725</v>
      </c>
      <c r="C452" s="17" t="s">
        <v>401</v>
      </c>
      <c r="D452" s="17" t="s">
        <v>2392</v>
      </c>
      <c r="E452" s="18" t="s">
        <v>2393</v>
      </c>
      <c r="F452" s="17" t="str" cm="1">
        <f t="array" aca="1" ref="F452" ca="1">INDEX(estados_cidades_bairros!$B$2:$E$2701,RANDBETWEEN(1,COUNTA(estados_cidades_bairros!$E$2:$E$2701)),1)</f>
        <v>Espírito Santo</v>
      </c>
      <c r="G452" s="17" t="str">
        <f ca="1">VLOOKUP(F452,estados_cidades_bairros!$B$2:$E$2701,2,0)</f>
        <v>ES</v>
      </c>
      <c r="H452" s="17" t="str" cm="1">
        <f t="array" aca="1" ref="H452" ca="1">INDEX(estados_cidades_bairros!$C$2:$E$2701,SUM(MATCH(G452,estados_cidades_bairros!$C:$C,0)+RANDBETWEEN(1,100)),2)</f>
        <v>da Mota do Sul</v>
      </c>
      <c r="I452" s="17" t="str" cm="1">
        <f t="array" aca="1" ref="I452" ca="1">INDEX(estados_cidades_bairros!$D$2:$E$2701,SUM(MATCH(H452,estados_cidades_bairros!$D$2:$D$2701,0)+RANDBETWEEN(1,5)),2)</f>
        <v>Via de Correia</v>
      </c>
      <c r="J452" s="28"/>
      <c r="K452" s="17">
        <v>49</v>
      </c>
      <c r="L452" s="17" t="s">
        <v>2394</v>
      </c>
      <c r="M452" s="17" t="str" cm="1">
        <f t="array" aca="1" ref="M452" ca="1">INDEX(estados_cidades_bairros!$B$2:$E$2701,RANDBETWEEN(1,COUNTA(estados_cidades_bairros!$E$2:$E$2701)),1)</f>
        <v>Pernambuco</v>
      </c>
      <c r="N452" s="17" t="str">
        <f ca="1">VLOOKUP(M452,estados_cidades_bairros!$B$2:$E$2701,2,0)</f>
        <v>PE</v>
      </c>
      <c r="O452" s="17" t="str" cm="1">
        <f t="array" aca="1" ref="O452" ca="1">INDEX(estados_cidades_bairros!$C$2:$E$2701,SUM(MATCH(N452,estados_cidades_bairros!$C:$C,0)+RANDBETWEEN(1,100)),2)</f>
        <v>Costela</v>
      </c>
      <c r="P452" s="17" t="str" cm="1">
        <f t="array" aca="1" ref="P452" ca="1">INDEX(estados_cidades_bairros!$D$2:$E$2701,SUM(MATCH(O452,estados_cidades_bairros!$D$2:$D$2701,0)+RANDBETWEEN(1,5)),2)</f>
        <v>Loteamento de Lopes</v>
      </c>
      <c r="Q452" s="26" t="s">
        <v>47</v>
      </c>
      <c r="R452" s="17">
        <v>1</v>
      </c>
      <c r="S452" s="3">
        <v>451</v>
      </c>
      <c r="T452" s="3">
        <v>451</v>
      </c>
      <c r="U452" s="3">
        <v>49</v>
      </c>
      <c r="V452">
        <v>5</v>
      </c>
      <c r="W452" s="3" t="str">
        <f>VLOOKUP(V452,produtos!$A$2:$E$49,2,0)</f>
        <v>Smartwatch Apple Watch Series 8</v>
      </c>
      <c r="X452" s="12">
        <f>VLOOKUP(V452,produtos!$A$2:$E$49,4,0)</f>
        <v>3223</v>
      </c>
      <c r="Y452">
        <v>2</v>
      </c>
      <c r="Z452" s="12">
        <f t="shared" si="7"/>
        <v>6446</v>
      </c>
      <c r="AA452" s="4">
        <v>45680</v>
      </c>
      <c r="AB452" s="3" t="s">
        <v>64</v>
      </c>
      <c r="AC452" s="3">
        <v>451</v>
      </c>
      <c r="AD452">
        <v>7072</v>
      </c>
      <c r="AE452" s="3" t="str">
        <f>VLOOKUP(AD452,'Formas de pagamentos'!$A$2:$B$7,2,0)</f>
        <v>Dinheiro</v>
      </c>
      <c r="AF452" s="3" t="s">
        <v>48</v>
      </c>
      <c r="AG452" s="3" t="s">
        <v>50</v>
      </c>
      <c r="AH452" s="3"/>
      <c r="AI452" s="3"/>
      <c r="AJ452" s="3"/>
      <c r="AK452" s="5"/>
    </row>
    <row r="453" spans="1:37" x14ac:dyDescent="0.25">
      <c r="A453" s="19">
        <v>452</v>
      </c>
      <c r="B453" s="20" t="s">
        <v>1224</v>
      </c>
      <c r="C453" s="20" t="s">
        <v>485</v>
      </c>
      <c r="D453" s="20" t="s">
        <v>2395</v>
      </c>
      <c r="E453" s="21" t="s">
        <v>2396</v>
      </c>
      <c r="F453" s="17" t="str" cm="1">
        <f t="array" aca="1" ref="F453" ca="1">INDEX(estados_cidades_bairros!$B$2:$E$2701,RANDBETWEEN(1,COUNTA(estados_cidades_bairros!$E$2:$E$2701)),1)</f>
        <v>Rondônia</v>
      </c>
      <c r="G453" s="17" t="str">
        <f ca="1">VLOOKUP(F453,estados_cidades_bairros!$B$2:$E$2701,2,0)</f>
        <v>RO</v>
      </c>
      <c r="H453" s="17" t="str" cm="1">
        <f t="array" aca="1" ref="H453" ca="1">INDEX(estados_cidades_bairros!$C$2:$E$2701,SUM(MATCH(G453,estados_cidades_bairros!$C:$C,0)+RANDBETWEEN(1,100)),2)</f>
        <v>Lopes da Serra</v>
      </c>
      <c r="I453" s="17" t="str" cm="1">
        <f t="array" aca="1" ref="I453" ca="1">INDEX(estados_cidades_bairros!$D$2:$E$2701,SUM(MATCH(H453,estados_cidades_bairros!$D$2:$D$2701,0)+RANDBETWEEN(1,5)),2)</f>
        <v>Jardim Viana</v>
      </c>
      <c r="J453" s="28"/>
      <c r="K453" s="20">
        <v>1</v>
      </c>
      <c r="L453" s="20" t="s">
        <v>2397</v>
      </c>
      <c r="M453" s="17" t="str" cm="1">
        <f t="array" aca="1" ref="M453" ca="1">INDEX(estados_cidades_bairros!$B$2:$E$2701,RANDBETWEEN(1,COUNTA(estados_cidades_bairros!$E$2:$E$2701)),1)</f>
        <v>Tocantins</v>
      </c>
      <c r="N453" s="17" t="str">
        <f ca="1">VLOOKUP(M453,estados_cidades_bairros!$B$2:$E$2701,2,0)</f>
        <v>TO</v>
      </c>
      <c r="O453" s="17" t="str" cm="1">
        <f t="array" aca="1" ref="O453" ca="1">INDEX(estados_cidades_bairros!$C$2:$E$2701,SUM(MATCH(N453,estados_cidades_bairros!$C:$C,0)+RANDBETWEEN(1,100)),2)</f>
        <v>da Conceição Paulista</v>
      </c>
      <c r="P453" s="17" t="str" cm="1">
        <f t="array" aca="1" ref="P453" ca="1">INDEX(estados_cidades_bairros!$D$2:$E$2701,SUM(MATCH(O453,estados_cidades_bairros!$D$2:$D$2701,0)+RANDBETWEEN(1,5)),2)</f>
        <v>Estrada de Oliveira</v>
      </c>
      <c r="Q453" s="38" t="s">
        <v>78</v>
      </c>
      <c r="R453" s="20">
        <v>4</v>
      </c>
      <c r="S453" s="6">
        <v>452</v>
      </c>
      <c r="T453" s="6">
        <v>452</v>
      </c>
      <c r="U453" s="6">
        <v>1</v>
      </c>
      <c r="V453">
        <v>31</v>
      </c>
      <c r="W453" s="3" t="str">
        <f>VLOOKUP(V453,produtos!$A$2:$E$49,2,0)</f>
        <v>Cama Box Queen</v>
      </c>
      <c r="X453" s="12">
        <f>VLOOKUP(V453,produtos!$A$2:$E$49,4,0)</f>
        <v>736</v>
      </c>
      <c r="Y453">
        <v>1</v>
      </c>
      <c r="Z453" s="12">
        <f t="shared" si="7"/>
        <v>736</v>
      </c>
      <c r="AA453" s="7">
        <v>45709</v>
      </c>
      <c r="AB453" s="6" t="s">
        <v>64</v>
      </c>
      <c r="AC453" s="6">
        <v>452</v>
      </c>
      <c r="AD453">
        <v>2471</v>
      </c>
      <c r="AE453" s="3" t="str">
        <f>VLOOKUP(AD453,'Formas de pagamentos'!$A$2:$B$7,2,0)</f>
        <v>Boleto</v>
      </c>
      <c r="AF453" s="6" t="s">
        <v>48</v>
      </c>
      <c r="AG453" s="6" t="s">
        <v>50</v>
      </c>
      <c r="AH453" s="6"/>
      <c r="AI453" s="6"/>
      <c r="AJ453" s="6"/>
      <c r="AK453" s="8"/>
    </row>
    <row r="454" spans="1:37" x14ac:dyDescent="0.25">
      <c r="A454" s="16">
        <v>453</v>
      </c>
      <c r="B454" s="17" t="s">
        <v>2399</v>
      </c>
      <c r="C454" s="17" t="s">
        <v>667</v>
      </c>
      <c r="D454" s="17" t="s">
        <v>2400</v>
      </c>
      <c r="E454" s="18">
        <v>4150903804</v>
      </c>
      <c r="F454" s="17" t="str" cm="1">
        <f t="array" aca="1" ref="F454" ca="1">INDEX(estados_cidades_bairros!$B$2:$E$2701,RANDBETWEEN(1,COUNTA(estados_cidades_bairros!$E$2:$E$2701)),1)</f>
        <v>Piauí</v>
      </c>
      <c r="G454" s="17" t="str">
        <f ca="1">VLOOKUP(F454,estados_cidades_bairros!$B$2:$E$2701,2,0)</f>
        <v>PI</v>
      </c>
      <c r="H454" s="17" t="str" cm="1">
        <f t="array" aca="1" ref="H454" ca="1">INDEX(estados_cidades_bairros!$C$2:$E$2701,SUM(MATCH(G454,estados_cidades_bairros!$C:$C,0)+RANDBETWEEN(1,100)),2)</f>
        <v>Santos da Serra</v>
      </c>
      <c r="I454" s="17" t="str" cm="1">
        <f t="array" aca="1" ref="I454" ca="1">INDEX(estados_cidades_bairros!$D$2:$E$2701,SUM(MATCH(H454,estados_cidades_bairros!$D$2:$D$2701,0)+RANDBETWEEN(1,5)),2)</f>
        <v>Lago Cardoso</v>
      </c>
      <c r="J454" s="28"/>
      <c r="K454" s="17">
        <v>9</v>
      </c>
      <c r="L454" s="17" t="s">
        <v>2402</v>
      </c>
      <c r="M454" s="17" t="str" cm="1">
        <f t="array" aca="1" ref="M454" ca="1">INDEX(estados_cidades_bairros!$B$2:$E$2701,RANDBETWEEN(1,COUNTA(estados_cidades_bairros!$E$2:$E$2701)),1)</f>
        <v>São Paulo</v>
      </c>
      <c r="N454" s="17" t="str">
        <f ca="1">VLOOKUP(M454,estados_cidades_bairros!$B$2:$E$2701,2,0)</f>
        <v>SP</v>
      </c>
      <c r="O454" s="17" t="str" cm="1">
        <f t="array" aca="1" ref="O454" ca="1">INDEX(estados_cidades_bairros!$C$2:$E$2701,SUM(MATCH(N454,estados_cidades_bairros!$C:$C,0)+RANDBETWEEN(1,100)),2)</f>
        <v>Farias</v>
      </c>
      <c r="P454" s="17" t="str" cm="1">
        <f t="array" aca="1" ref="P454" ca="1">INDEX(estados_cidades_bairros!$D$2:$E$2701,SUM(MATCH(O454,estados_cidades_bairros!$D$2:$D$2701,0)+RANDBETWEEN(1,5)),2)</f>
        <v>Vila de Rodrigues</v>
      </c>
      <c r="Q454" s="26" t="s">
        <v>41</v>
      </c>
      <c r="R454" s="17">
        <v>2</v>
      </c>
      <c r="S454" s="3">
        <v>453</v>
      </c>
      <c r="T454" s="3">
        <v>453</v>
      </c>
      <c r="U454" s="3">
        <v>9</v>
      </c>
      <c r="V454">
        <v>2</v>
      </c>
      <c r="W454" s="3" t="str">
        <f>VLOOKUP(V454,produtos!$A$2:$E$49,2,0)</f>
        <v>Smartphone iPhone 14</v>
      </c>
      <c r="X454" s="12">
        <f>VLOOKUP(V454,produtos!$A$2:$E$49,4,0)</f>
        <v>4209</v>
      </c>
      <c r="Y454">
        <v>5</v>
      </c>
      <c r="Z454" s="12">
        <f t="shared" si="7"/>
        <v>21045</v>
      </c>
      <c r="AA454" s="4">
        <v>45661</v>
      </c>
      <c r="AB454" s="3" t="s">
        <v>48</v>
      </c>
      <c r="AC454" s="3">
        <v>453</v>
      </c>
      <c r="AD454">
        <v>5950</v>
      </c>
      <c r="AE454" s="3" t="str">
        <f>VLOOKUP(AD454,'Formas de pagamentos'!$A$2:$B$7,2,0)</f>
        <v>Cartão Débito</v>
      </c>
      <c r="AF454" s="3" t="s">
        <v>89</v>
      </c>
      <c r="AG454" s="3" t="s">
        <v>50</v>
      </c>
      <c r="AH454" s="3"/>
      <c r="AI454" s="3"/>
      <c r="AJ454" s="3"/>
      <c r="AK454" s="5"/>
    </row>
    <row r="455" spans="1:37" x14ac:dyDescent="0.25">
      <c r="A455" s="19">
        <v>454</v>
      </c>
      <c r="B455" s="20" t="s">
        <v>1260</v>
      </c>
      <c r="C455" s="20" t="s">
        <v>511</v>
      </c>
      <c r="D455" s="20" t="s">
        <v>2405</v>
      </c>
      <c r="E455" s="21" t="s">
        <v>2406</v>
      </c>
      <c r="F455" s="17" t="str" cm="1">
        <f t="array" aca="1" ref="F455" ca="1">INDEX(estados_cidades_bairros!$B$2:$E$2701,RANDBETWEEN(1,COUNTA(estados_cidades_bairros!$E$2:$E$2701)),1)</f>
        <v>Mato Grosso do Sul</v>
      </c>
      <c r="G455" s="17" t="str">
        <f ca="1">VLOOKUP(F455,estados_cidades_bairros!$B$2:$E$2701,2,0)</f>
        <v>MS</v>
      </c>
      <c r="H455" s="17" t="str" cm="1">
        <f t="array" aca="1" ref="H455" ca="1">INDEX(estados_cidades_bairros!$C$2:$E$2701,SUM(MATCH(G455,estados_cidades_bairros!$C:$C,0)+RANDBETWEEN(1,100)),2)</f>
        <v>da Cruz</v>
      </c>
      <c r="I455" s="17" t="str" cm="1">
        <f t="array" aca="1" ref="I455" ca="1">INDEX(estados_cidades_bairros!$D$2:$E$2701,SUM(MATCH(H455,estados_cidades_bairros!$D$2:$D$2701,0)+RANDBETWEEN(1,5)),2)</f>
        <v>Lagoa Campos</v>
      </c>
      <c r="J455" s="28"/>
      <c r="K455" s="20">
        <v>50</v>
      </c>
      <c r="L455" s="20" t="s">
        <v>2407</v>
      </c>
      <c r="M455" s="17" t="str" cm="1">
        <f t="array" aca="1" ref="M455" ca="1">INDEX(estados_cidades_bairros!$B$2:$E$2701,RANDBETWEEN(1,COUNTA(estados_cidades_bairros!$E$2:$E$2701)),1)</f>
        <v>Distrito Federal</v>
      </c>
      <c r="N455" s="17" t="str">
        <f ca="1">VLOOKUP(M455,estados_cidades_bairros!$B$2:$E$2701,2,0)</f>
        <v>DF</v>
      </c>
      <c r="O455" s="17" t="str" cm="1">
        <f t="array" aca="1" ref="O455" ca="1">INDEX(estados_cidades_bairros!$C$2:$E$2701,SUM(MATCH(N455,estados_cidades_bairros!$C:$C,0)+RANDBETWEEN(1,100)),2)</f>
        <v>Ribeiro</v>
      </c>
      <c r="P455" s="17" t="str" cm="1">
        <f t="array" aca="1" ref="P455" ca="1">INDEX(estados_cidades_bairros!$D$2:$E$2701,SUM(MATCH(O455,estados_cidades_bairros!$D$2:$D$2701,0)+RANDBETWEEN(1,5)),2)</f>
        <v>Condomínio Nogueira</v>
      </c>
      <c r="Q455" s="38" t="s">
        <v>41</v>
      </c>
      <c r="R455" s="20">
        <v>4</v>
      </c>
      <c r="S455" s="6">
        <v>454</v>
      </c>
      <c r="T455" s="6">
        <v>454</v>
      </c>
      <c r="U455" s="6">
        <v>50</v>
      </c>
      <c r="V455">
        <v>44</v>
      </c>
      <c r="W455" s="3" t="str">
        <f>VLOOKUP(V455,produtos!$A$2:$E$49,2,0)</f>
        <v>Furadeira de Impacto Bosch 550W</v>
      </c>
      <c r="X455" s="12">
        <f>VLOOKUP(V455,produtos!$A$2:$E$49,4,0)</f>
        <v>3994</v>
      </c>
      <c r="Y455">
        <v>1</v>
      </c>
      <c r="Z455" s="12">
        <f t="shared" si="7"/>
        <v>3994</v>
      </c>
      <c r="AA455" s="7">
        <v>45685</v>
      </c>
      <c r="AB455" s="6" t="s">
        <v>88</v>
      </c>
      <c r="AC455" s="6">
        <v>454</v>
      </c>
      <c r="AD455">
        <v>1969</v>
      </c>
      <c r="AE455" s="3" t="str">
        <f>VLOOKUP(AD455,'Formas de pagamentos'!$A$2:$B$7,2,0)</f>
        <v>Cartão Crédito</v>
      </c>
      <c r="AF455" s="6" t="s">
        <v>89</v>
      </c>
      <c r="AG455" s="6" t="s">
        <v>50</v>
      </c>
      <c r="AH455" s="6">
        <v>4540</v>
      </c>
      <c r="AI455" s="6">
        <v>4540</v>
      </c>
      <c r="AJ455" s="6" t="s">
        <v>117</v>
      </c>
      <c r="AK455" s="8" t="s">
        <v>212</v>
      </c>
    </row>
    <row r="456" spans="1:37" x14ac:dyDescent="0.25">
      <c r="A456" s="16">
        <v>455</v>
      </c>
      <c r="B456" s="17" t="s">
        <v>643</v>
      </c>
      <c r="C456" s="17" t="s">
        <v>282</v>
      </c>
      <c r="D456" s="17" t="s">
        <v>2408</v>
      </c>
      <c r="E456" s="18" t="s">
        <v>2409</v>
      </c>
      <c r="F456" s="17" t="str" cm="1">
        <f t="array" aca="1" ref="F456" ca="1">INDEX(estados_cidades_bairros!$B$2:$E$2701,RANDBETWEEN(1,COUNTA(estados_cidades_bairros!$E$2:$E$2701)),1)</f>
        <v>Ceará</v>
      </c>
      <c r="G456" s="17" t="str">
        <f ca="1">VLOOKUP(F456,estados_cidades_bairros!$B$2:$E$2701,2,0)</f>
        <v>CE</v>
      </c>
      <c r="H456" s="17" t="str" cm="1">
        <f t="array" aca="1" ref="H456" ca="1">INDEX(estados_cidades_bairros!$C$2:$E$2701,SUM(MATCH(G456,estados_cidades_bairros!$C:$C,0)+RANDBETWEEN(1,100)),2)</f>
        <v>Correia</v>
      </c>
      <c r="I456" s="17" t="str" cm="1">
        <f t="array" aca="1" ref="I456" ca="1">INDEX(estados_cidades_bairros!$D$2:$E$2701,SUM(MATCH(H456,estados_cidades_bairros!$D$2:$D$2701,0)+RANDBETWEEN(1,5)),2)</f>
        <v>Colônia Farias</v>
      </c>
      <c r="J456" s="28"/>
      <c r="K456" s="17">
        <v>7</v>
      </c>
      <c r="L456" s="17" t="s">
        <v>2410</v>
      </c>
      <c r="M456" s="17" t="str" cm="1">
        <f t="array" aca="1" ref="M456" ca="1">INDEX(estados_cidades_bairros!$B$2:$E$2701,RANDBETWEEN(1,COUNTA(estados_cidades_bairros!$E$2:$E$2701)),1)</f>
        <v>Mato Grosso</v>
      </c>
      <c r="N456" s="17" t="str">
        <f ca="1">VLOOKUP(M456,estados_cidades_bairros!$B$2:$E$2701,2,0)</f>
        <v>MT</v>
      </c>
      <c r="O456" s="17" t="str" cm="1">
        <f t="array" aca="1" ref="O456" ca="1">INDEX(estados_cidades_bairros!$C$2:$E$2701,SUM(MATCH(N456,estados_cidades_bairros!$C:$C,0)+RANDBETWEEN(1,100)),2)</f>
        <v>Ribeiro</v>
      </c>
      <c r="P456" s="17" t="str" cm="1">
        <f t="array" aca="1" ref="P456" ca="1">INDEX(estados_cidades_bairros!$D$2:$E$2701,SUM(MATCH(O456,estados_cidades_bairros!$D$2:$D$2701,0)+RANDBETWEEN(1,5)),2)</f>
        <v>Pátio de Melo</v>
      </c>
      <c r="Q456" s="26" t="s">
        <v>47</v>
      </c>
      <c r="R456" s="17">
        <v>1</v>
      </c>
      <c r="S456" s="3">
        <v>455</v>
      </c>
      <c r="T456" s="3">
        <v>455</v>
      </c>
      <c r="U456" s="3">
        <v>7</v>
      </c>
      <c r="V456">
        <v>31</v>
      </c>
      <c r="W456" s="3" t="str">
        <f>VLOOKUP(V456,produtos!$A$2:$E$49,2,0)</f>
        <v>Cama Box Queen</v>
      </c>
      <c r="X456" s="12">
        <f>VLOOKUP(V456,produtos!$A$2:$E$49,4,0)</f>
        <v>736</v>
      </c>
      <c r="Y456">
        <v>5</v>
      </c>
      <c r="Z456" s="12">
        <f t="shared" si="7"/>
        <v>3680</v>
      </c>
      <c r="AA456" s="4">
        <v>45689</v>
      </c>
      <c r="AB456" s="3" t="s">
        <v>48</v>
      </c>
      <c r="AC456" s="3">
        <v>455</v>
      </c>
      <c r="AD456">
        <v>2471</v>
      </c>
      <c r="AE456" s="3" t="str">
        <f>VLOOKUP(AD456,'Formas de pagamentos'!$A$2:$B$7,2,0)</f>
        <v>Boleto</v>
      </c>
      <c r="AF456" s="3" t="s">
        <v>116</v>
      </c>
      <c r="AG456" s="3" t="s">
        <v>50</v>
      </c>
      <c r="AH456" s="3"/>
      <c r="AI456" s="3"/>
      <c r="AJ456" s="3"/>
      <c r="AK456" s="5"/>
    </row>
    <row r="457" spans="1:37" x14ac:dyDescent="0.25">
      <c r="A457" s="19">
        <v>456</v>
      </c>
      <c r="B457" s="20" t="s">
        <v>546</v>
      </c>
      <c r="C457" s="20" t="s">
        <v>745</v>
      </c>
      <c r="D457" s="20" t="s">
        <v>2411</v>
      </c>
      <c r="E457" s="21" t="s">
        <v>2412</v>
      </c>
      <c r="F457" s="17" t="str" cm="1">
        <f t="array" aca="1" ref="F457" ca="1">INDEX(estados_cidades_bairros!$B$2:$E$2701,RANDBETWEEN(1,COUNTA(estados_cidades_bairros!$E$2:$E$2701)),1)</f>
        <v>Espírito Santo</v>
      </c>
      <c r="G457" s="17" t="str">
        <f ca="1">VLOOKUP(F457,estados_cidades_bairros!$B$2:$E$2701,2,0)</f>
        <v>ES</v>
      </c>
      <c r="H457" s="17" t="str" cm="1">
        <f t="array" aca="1" ref="H457" ca="1">INDEX(estados_cidades_bairros!$C$2:$E$2701,SUM(MATCH(G457,estados_cidades_bairros!$C:$C,0)+RANDBETWEEN(1,100)),2)</f>
        <v>Martins das Pedras</v>
      </c>
      <c r="I457" s="17" t="str" cm="1">
        <f t="array" aca="1" ref="I457" ca="1">INDEX(estados_cidades_bairros!$D$2:$E$2701,SUM(MATCH(H457,estados_cidades_bairros!$D$2:$D$2701,0)+RANDBETWEEN(1,5)),2)</f>
        <v>Setor Miguel Rodrigues</v>
      </c>
      <c r="J457" s="28"/>
      <c r="K457" s="20">
        <v>37</v>
      </c>
      <c r="L457" s="20" t="s">
        <v>2413</v>
      </c>
      <c r="M457" s="17" t="str" cm="1">
        <f t="array" aca="1" ref="M457" ca="1">INDEX(estados_cidades_bairros!$B$2:$E$2701,RANDBETWEEN(1,COUNTA(estados_cidades_bairros!$E$2:$E$2701)),1)</f>
        <v>Piauí</v>
      </c>
      <c r="N457" s="17" t="str">
        <f ca="1">VLOOKUP(M457,estados_cidades_bairros!$B$2:$E$2701,2,0)</f>
        <v>PI</v>
      </c>
      <c r="O457" s="17" t="str" cm="1">
        <f t="array" aca="1" ref="O457" ca="1">INDEX(estados_cidades_bairros!$C$2:$E$2701,SUM(MATCH(N457,estados_cidades_bairros!$C:$C,0)+RANDBETWEEN(1,100)),2)</f>
        <v>Azevedo dos Dourados</v>
      </c>
      <c r="P457" s="17" t="str" cm="1">
        <f t="array" aca="1" ref="P457" ca="1">INDEX(estados_cidades_bairros!$D$2:$E$2701,SUM(MATCH(O457,estados_cidades_bairros!$D$2:$D$2701,0)+RANDBETWEEN(1,5)),2)</f>
        <v>Aeroporto Ana Clara Cavalcanti</v>
      </c>
      <c r="Q457" s="38" t="s">
        <v>47</v>
      </c>
      <c r="R457" s="20">
        <v>4</v>
      </c>
      <c r="S457" s="6">
        <v>456</v>
      </c>
      <c r="T457" s="6">
        <v>456</v>
      </c>
      <c r="U457" s="6">
        <v>37</v>
      </c>
      <c r="V457">
        <v>37</v>
      </c>
      <c r="W457" s="3" t="str">
        <f>VLOOKUP(V457,produtos!$A$2:$E$49,2,0)</f>
        <v>Notebook Lenovo Ideapad Ryzen 5</v>
      </c>
      <c r="X457" s="12">
        <f>VLOOKUP(V457,produtos!$A$2:$E$49,4,0)</f>
        <v>1283</v>
      </c>
      <c r="Y457">
        <v>1</v>
      </c>
      <c r="Z457" s="12">
        <f t="shared" si="7"/>
        <v>1283</v>
      </c>
      <c r="AA457" s="7">
        <v>45695</v>
      </c>
      <c r="AB457" s="6" t="s">
        <v>48</v>
      </c>
      <c r="AC457" s="6">
        <v>456</v>
      </c>
      <c r="AD457">
        <v>2951</v>
      </c>
      <c r="AE457" s="3" t="str">
        <f>VLOOKUP(AD457,'Formas de pagamentos'!$A$2:$B$7,2,0)</f>
        <v>Pix</v>
      </c>
      <c r="AF457" s="6" t="s">
        <v>48</v>
      </c>
      <c r="AG457" s="6" t="s">
        <v>50</v>
      </c>
      <c r="AH457" s="6"/>
      <c r="AI457" s="6"/>
      <c r="AJ457" s="6"/>
      <c r="AK457" s="8"/>
    </row>
    <row r="458" spans="1:37" x14ac:dyDescent="0.25">
      <c r="A458" s="16">
        <v>457</v>
      </c>
      <c r="B458" s="17" t="s">
        <v>822</v>
      </c>
      <c r="C458" s="17" t="s">
        <v>611</v>
      </c>
      <c r="D458" s="17" t="s">
        <v>2414</v>
      </c>
      <c r="E458" s="18">
        <v>8005788626</v>
      </c>
      <c r="F458" s="17" t="str" cm="1">
        <f t="array" aca="1" ref="F458" ca="1">INDEX(estados_cidades_bairros!$B$2:$E$2701,RANDBETWEEN(1,COUNTA(estados_cidades_bairros!$E$2:$E$2701)),1)</f>
        <v>Bahia</v>
      </c>
      <c r="G458" s="17" t="str">
        <f ca="1">VLOOKUP(F458,estados_cidades_bairros!$B$2:$E$2701,2,0)</f>
        <v>BA</v>
      </c>
      <c r="H458" s="17" t="str" cm="1">
        <f t="array" aca="1" ref="H458" ca="1">INDEX(estados_cidades_bairros!$C$2:$E$2701,SUM(MATCH(G458,estados_cidades_bairros!$C:$C,0)+RANDBETWEEN(1,100)),2)</f>
        <v>Caldeira Paulista</v>
      </c>
      <c r="I458" s="17" t="str" cm="1">
        <f t="array" aca="1" ref="I458" ca="1">INDEX(estados_cidades_bairros!$D$2:$E$2701,SUM(MATCH(H458,estados_cidades_bairros!$D$2:$D$2701,0)+RANDBETWEEN(1,5)),2)</f>
        <v>Favela Sales</v>
      </c>
      <c r="J458" s="28"/>
      <c r="K458" s="17">
        <v>31</v>
      </c>
      <c r="L458" s="17" t="s">
        <v>2415</v>
      </c>
      <c r="M458" s="17" t="str" cm="1">
        <f t="array" aca="1" ref="M458" ca="1">INDEX(estados_cidades_bairros!$B$2:$E$2701,RANDBETWEEN(1,COUNTA(estados_cidades_bairros!$E$2:$E$2701)),1)</f>
        <v>Goiás</v>
      </c>
      <c r="N458" s="17" t="str">
        <f ca="1">VLOOKUP(M458,estados_cidades_bairros!$B$2:$E$2701,2,0)</f>
        <v>GO</v>
      </c>
      <c r="O458" s="17" t="str" cm="1">
        <f t="array" aca="1" ref="O458" ca="1">INDEX(estados_cidades_bairros!$C$2:$E$2701,SUM(MATCH(N458,estados_cidades_bairros!$C:$C,0)+RANDBETWEEN(1,100)),2)</f>
        <v>Farias</v>
      </c>
      <c r="P458" s="17" t="str" cm="1">
        <f t="array" aca="1" ref="P458" ca="1">INDEX(estados_cidades_bairros!$D$2:$E$2701,SUM(MATCH(O458,estados_cidades_bairros!$D$2:$D$2701,0)+RANDBETWEEN(1,5)),2)</f>
        <v>Colônia de Rezende</v>
      </c>
      <c r="Q458" s="26" t="s">
        <v>47</v>
      </c>
      <c r="R458" s="17">
        <v>3</v>
      </c>
      <c r="S458" s="3">
        <v>457</v>
      </c>
      <c r="T458" s="3">
        <v>457</v>
      </c>
      <c r="U458" s="3">
        <v>31</v>
      </c>
      <c r="V458">
        <v>45</v>
      </c>
      <c r="W458" s="3" t="str">
        <f>VLOOKUP(V458,produtos!$A$2:$E$49,2,0)</f>
        <v>Churrasqueira Elétrica Mondial</v>
      </c>
      <c r="X458" s="12">
        <f>VLOOKUP(V458,produtos!$A$2:$E$49,4,0)</f>
        <v>3339</v>
      </c>
      <c r="Y458">
        <v>5</v>
      </c>
      <c r="Z458" s="12">
        <f t="shared" si="7"/>
        <v>16695</v>
      </c>
      <c r="AA458" s="4">
        <v>45693</v>
      </c>
      <c r="AB458" s="3" t="s">
        <v>48</v>
      </c>
      <c r="AC458" s="3">
        <v>457</v>
      </c>
      <c r="AD458">
        <v>7072</v>
      </c>
      <c r="AE458" s="3" t="str">
        <f>VLOOKUP(AD458,'Formas de pagamentos'!$A$2:$B$7,2,0)</f>
        <v>Dinheiro</v>
      </c>
      <c r="AF458" s="3" t="s">
        <v>48</v>
      </c>
      <c r="AG458" s="3" t="s">
        <v>50</v>
      </c>
      <c r="AH458" s="3">
        <v>4570</v>
      </c>
      <c r="AI458" s="3">
        <v>4570</v>
      </c>
      <c r="AJ458" s="3" t="s">
        <v>262</v>
      </c>
      <c r="AK458" s="5" t="s">
        <v>118</v>
      </c>
    </row>
    <row r="459" spans="1:37" x14ac:dyDescent="0.25">
      <c r="A459" s="19">
        <v>458</v>
      </c>
      <c r="B459" s="20" t="s">
        <v>584</v>
      </c>
      <c r="C459" s="20" t="s">
        <v>80</v>
      </c>
      <c r="D459" s="20" t="s">
        <v>2416</v>
      </c>
      <c r="E459" s="21" t="s">
        <v>2417</v>
      </c>
      <c r="F459" s="17" t="str" cm="1">
        <f t="array" aca="1" ref="F459" ca="1">INDEX(estados_cidades_bairros!$B$2:$E$2701,RANDBETWEEN(1,COUNTA(estados_cidades_bairros!$E$2:$E$2701)),1)</f>
        <v>Bahia</v>
      </c>
      <c r="G459" s="17" t="str">
        <f ca="1">VLOOKUP(F459,estados_cidades_bairros!$B$2:$E$2701,2,0)</f>
        <v>BA</v>
      </c>
      <c r="H459" s="17" t="str" cm="1">
        <f t="array" aca="1" ref="H459" ca="1">INDEX(estados_cidades_bairros!$C$2:$E$2701,SUM(MATCH(G459,estados_cidades_bairros!$C:$C,0)+RANDBETWEEN(1,100)),2)</f>
        <v>Caldeira Paulista</v>
      </c>
      <c r="I459" s="17" t="str" cm="1">
        <f t="array" aca="1" ref="I459" ca="1">INDEX(estados_cidades_bairros!$D$2:$E$2701,SUM(MATCH(H459,estados_cidades_bairros!$D$2:$D$2701,0)+RANDBETWEEN(1,5)),2)</f>
        <v>Parque Moreira</v>
      </c>
      <c r="J459" s="28"/>
      <c r="K459" s="20">
        <v>34</v>
      </c>
      <c r="L459" s="20" t="s">
        <v>2419</v>
      </c>
      <c r="M459" s="17" t="str" cm="1">
        <f t="array" aca="1" ref="M459" ca="1">INDEX(estados_cidades_bairros!$B$2:$E$2701,RANDBETWEEN(1,COUNTA(estados_cidades_bairros!$E$2:$E$2701)),1)</f>
        <v>São Paulo</v>
      </c>
      <c r="N459" s="17" t="str">
        <f ca="1">VLOOKUP(M459,estados_cidades_bairros!$B$2:$E$2701,2,0)</f>
        <v>SP</v>
      </c>
      <c r="O459" s="17" t="str" cm="1">
        <f t="array" aca="1" ref="O459" ca="1">INDEX(estados_cidades_bairros!$C$2:$E$2701,SUM(MATCH(N459,estados_cidades_bairros!$C:$C,0)+RANDBETWEEN(1,100)),2)</f>
        <v>da Cunha</v>
      </c>
      <c r="P459" s="17" t="str" cm="1">
        <f t="array" aca="1" ref="P459" ca="1">INDEX(estados_cidades_bairros!$D$2:$E$2701,SUM(MATCH(O459,estados_cidades_bairros!$D$2:$D$2701,0)+RANDBETWEEN(1,5)),2)</f>
        <v>Esplanada Larissa Farias</v>
      </c>
      <c r="Q459" s="38" t="s">
        <v>78</v>
      </c>
      <c r="R459" s="20">
        <v>1</v>
      </c>
      <c r="S459" s="6">
        <v>458</v>
      </c>
      <c r="T459" s="6">
        <v>458</v>
      </c>
      <c r="U459" s="6">
        <v>34</v>
      </c>
      <c r="V459">
        <v>18</v>
      </c>
      <c r="W459" s="3" t="str">
        <f>VLOOKUP(V459,produtos!$A$2:$E$49,2,0)</f>
        <v>Fogão 4 Bocas Consul</v>
      </c>
      <c r="X459" s="12">
        <f>VLOOKUP(V459,produtos!$A$2:$E$49,4,0)</f>
        <v>638</v>
      </c>
      <c r="Y459">
        <v>4</v>
      </c>
      <c r="Z459" s="12">
        <f t="shared" si="7"/>
        <v>2552</v>
      </c>
      <c r="AA459" s="7">
        <v>45729</v>
      </c>
      <c r="AB459" s="6" t="s">
        <v>115</v>
      </c>
      <c r="AC459" s="6">
        <v>458</v>
      </c>
      <c r="AD459">
        <v>6056</v>
      </c>
      <c r="AE459" s="3" t="str">
        <f>VLOOKUP(AD459,'Formas de pagamentos'!$A$2:$B$7,2,0)</f>
        <v>Cheque</v>
      </c>
      <c r="AF459" s="6" t="s">
        <v>89</v>
      </c>
      <c r="AG459" s="6" t="s">
        <v>50</v>
      </c>
      <c r="AH459" s="6"/>
      <c r="AI459" s="6"/>
      <c r="AJ459" s="6"/>
      <c r="AK459" s="8"/>
    </row>
    <row r="460" spans="1:37" x14ac:dyDescent="0.25">
      <c r="A460" s="16">
        <v>459</v>
      </c>
      <c r="B460" s="17" t="s">
        <v>1250</v>
      </c>
      <c r="C460" s="17" t="s">
        <v>401</v>
      </c>
      <c r="D460" s="17" t="s">
        <v>2420</v>
      </c>
      <c r="E460" s="18">
        <v>2167004353</v>
      </c>
      <c r="F460" s="17" t="str" cm="1">
        <f t="array" aca="1" ref="F460" ca="1">INDEX(estados_cidades_bairros!$B$2:$E$2701,RANDBETWEEN(1,COUNTA(estados_cidades_bairros!$E$2:$E$2701)),1)</f>
        <v>Espírito Santo</v>
      </c>
      <c r="G460" s="17" t="str">
        <f ca="1">VLOOKUP(F460,estados_cidades_bairros!$B$2:$E$2701,2,0)</f>
        <v>ES</v>
      </c>
      <c r="H460" s="17" t="str" cm="1">
        <f t="array" aca="1" ref="H460" ca="1">INDEX(estados_cidades_bairros!$C$2:$E$2701,SUM(MATCH(G460,estados_cidades_bairros!$C:$C,0)+RANDBETWEEN(1,100)),2)</f>
        <v>Rodrigues</v>
      </c>
      <c r="I460" s="17" t="str" cm="1">
        <f t="array" aca="1" ref="I460" ca="1">INDEX(estados_cidades_bairros!$D$2:$E$2701,SUM(MATCH(H460,estados_cidades_bairros!$D$2:$D$2701,0)+RANDBETWEEN(1,5)),2)</f>
        <v>Jardim de da Cruz</v>
      </c>
      <c r="J460" s="28"/>
      <c r="K460" s="17">
        <v>18</v>
      </c>
      <c r="L460" s="17" t="s">
        <v>2423</v>
      </c>
      <c r="M460" s="17" t="str" cm="1">
        <f t="array" aca="1" ref="M460" ca="1">INDEX(estados_cidades_bairros!$B$2:$E$2701,RANDBETWEEN(1,COUNTA(estados_cidades_bairros!$E$2:$E$2701)),1)</f>
        <v>Goiás</v>
      </c>
      <c r="N460" s="17" t="str">
        <f ca="1">VLOOKUP(M460,estados_cidades_bairros!$B$2:$E$2701,2,0)</f>
        <v>GO</v>
      </c>
      <c r="O460" s="17" t="str" cm="1">
        <f t="array" aca="1" ref="O460" ca="1">INDEX(estados_cidades_bairros!$C$2:$E$2701,SUM(MATCH(N460,estados_cidades_bairros!$C:$C,0)+RANDBETWEEN(1,100)),2)</f>
        <v>Ribeiro</v>
      </c>
      <c r="P460" s="17" t="str" cm="1">
        <f t="array" aca="1" ref="P460" ca="1">INDEX(estados_cidades_bairros!$D$2:$E$2701,SUM(MATCH(O460,estados_cidades_bairros!$D$2:$D$2701,0)+RANDBETWEEN(1,5)),2)</f>
        <v>Alameda de Cardoso</v>
      </c>
      <c r="Q460" s="26" t="s">
        <v>41</v>
      </c>
      <c r="R460" s="17">
        <v>1</v>
      </c>
      <c r="S460" s="3">
        <v>459</v>
      </c>
      <c r="T460" s="3">
        <v>459</v>
      </c>
      <c r="U460" s="3">
        <v>18</v>
      </c>
      <c r="V460">
        <v>12</v>
      </c>
      <c r="W460" s="3" t="str">
        <f>VLOOKUP(V460,produtos!$A$2:$E$49,2,0)</f>
        <v>Câmera Canon EOS Rebel T7</v>
      </c>
      <c r="X460" s="12">
        <f>VLOOKUP(V460,produtos!$A$2:$E$49,4,0)</f>
        <v>4447</v>
      </c>
      <c r="Y460">
        <v>1</v>
      </c>
      <c r="Z460" s="12">
        <f t="shared" si="7"/>
        <v>4447</v>
      </c>
      <c r="AA460" s="4">
        <v>45725</v>
      </c>
      <c r="AB460" s="3" t="s">
        <v>48</v>
      </c>
      <c r="AC460" s="3">
        <v>459</v>
      </c>
      <c r="AD460">
        <v>2471</v>
      </c>
      <c r="AE460" s="3" t="str">
        <f>VLOOKUP(AD460,'Formas de pagamentos'!$A$2:$B$7,2,0)</f>
        <v>Boleto</v>
      </c>
      <c r="AF460" s="3" t="s">
        <v>116</v>
      </c>
      <c r="AG460" s="3" t="s">
        <v>50</v>
      </c>
      <c r="AH460" s="3"/>
      <c r="AI460" s="3"/>
      <c r="AJ460" s="3"/>
      <c r="AK460" s="5"/>
    </row>
    <row r="461" spans="1:37" x14ac:dyDescent="0.25">
      <c r="A461" s="19">
        <v>460</v>
      </c>
      <c r="B461" s="20" t="s">
        <v>304</v>
      </c>
      <c r="C461" s="20" t="s">
        <v>120</v>
      </c>
      <c r="D461" s="20" t="s">
        <v>2424</v>
      </c>
      <c r="E461" s="21" t="s">
        <v>2425</v>
      </c>
      <c r="F461" s="17" t="str" cm="1">
        <f t="array" aca="1" ref="F461" ca="1">INDEX(estados_cidades_bairros!$B$2:$E$2701,RANDBETWEEN(1,COUNTA(estados_cidades_bairros!$E$2:$E$2701)),1)</f>
        <v>Bahia</v>
      </c>
      <c r="G461" s="17" t="str">
        <f ca="1">VLOOKUP(F461,estados_cidades_bairros!$B$2:$E$2701,2,0)</f>
        <v>BA</v>
      </c>
      <c r="H461" s="17" t="str" cm="1">
        <f t="array" aca="1" ref="H461" ca="1">INDEX(estados_cidades_bairros!$C$2:$E$2701,SUM(MATCH(G461,estados_cidades_bairros!$C:$C,0)+RANDBETWEEN(1,100)),2)</f>
        <v>Melo</v>
      </c>
      <c r="I461" s="17" t="str" cm="1">
        <f t="array" aca="1" ref="I461" ca="1">INDEX(estados_cidades_bairros!$D$2:$E$2701,SUM(MATCH(H461,estados_cidades_bairros!$D$2:$D$2701,0)+RANDBETWEEN(1,5)),2)</f>
        <v>Ladeira da Mota</v>
      </c>
      <c r="J461" s="28"/>
      <c r="K461" s="20">
        <v>26</v>
      </c>
      <c r="L461" s="20" t="s">
        <v>2426</v>
      </c>
      <c r="M461" s="17" t="str" cm="1">
        <f t="array" aca="1" ref="M461" ca="1">INDEX(estados_cidades_bairros!$B$2:$E$2701,RANDBETWEEN(1,COUNTA(estados_cidades_bairros!$E$2:$E$2701)),1)</f>
        <v>Rondônia</v>
      </c>
      <c r="N461" s="17" t="str">
        <f ca="1">VLOOKUP(M461,estados_cidades_bairros!$B$2:$E$2701,2,0)</f>
        <v>RO</v>
      </c>
      <c r="O461" s="17" t="str" cm="1">
        <f t="array" aca="1" ref="O461" ca="1">INDEX(estados_cidades_bairros!$C$2:$E$2701,SUM(MATCH(N461,estados_cidades_bairros!$C:$C,0)+RANDBETWEEN(1,100)),2)</f>
        <v>Barros de Ribeiro</v>
      </c>
      <c r="P461" s="17" t="str" cm="1">
        <f t="array" aca="1" ref="P461" ca="1">INDEX(estados_cidades_bairros!$D$2:$E$2701,SUM(MATCH(O461,estados_cidades_bairros!$D$2:$D$2701,0)+RANDBETWEEN(1,5)),2)</f>
        <v>Lagoa Martins</v>
      </c>
      <c r="Q461" s="38" t="s">
        <v>41</v>
      </c>
      <c r="R461" s="20">
        <v>3</v>
      </c>
      <c r="S461" s="6">
        <v>460</v>
      </c>
      <c r="T461" s="6">
        <v>460</v>
      </c>
      <c r="U461" s="6">
        <v>26</v>
      </c>
      <c r="V461">
        <v>16</v>
      </c>
      <c r="W461" s="3" t="str">
        <f>VLOOKUP(V461,produtos!$A$2:$E$49,2,0)</f>
        <v>Geladeira Brastemp Frost Free 375L</v>
      </c>
      <c r="X461" s="12">
        <f>VLOOKUP(V461,produtos!$A$2:$E$49,4,0)</f>
        <v>2523</v>
      </c>
      <c r="Y461">
        <v>2</v>
      </c>
      <c r="Z461" s="12">
        <f t="shared" si="7"/>
        <v>5046</v>
      </c>
      <c r="AA461" s="7">
        <v>45689</v>
      </c>
      <c r="AB461" s="6" t="s">
        <v>88</v>
      </c>
      <c r="AC461" s="6">
        <v>460</v>
      </c>
      <c r="AD461">
        <v>6056</v>
      </c>
      <c r="AE461" s="3" t="str">
        <f>VLOOKUP(AD461,'Formas de pagamentos'!$A$2:$B$7,2,0)</f>
        <v>Cheque</v>
      </c>
      <c r="AF461" s="6" t="s">
        <v>48</v>
      </c>
      <c r="AG461" s="6" t="s">
        <v>50</v>
      </c>
      <c r="AH461" s="6">
        <v>4600</v>
      </c>
      <c r="AI461" s="6">
        <v>4600</v>
      </c>
      <c r="AJ461" s="6" t="s">
        <v>211</v>
      </c>
      <c r="AK461" s="8" t="s">
        <v>212</v>
      </c>
    </row>
    <row r="462" spans="1:37" x14ac:dyDescent="0.25">
      <c r="A462" s="16">
        <v>461</v>
      </c>
      <c r="B462" s="17" t="s">
        <v>757</v>
      </c>
      <c r="C462" s="17" t="s">
        <v>56</v>
      </c>
      <c r="D462" s="17" t="s">
        <v>2429</v>
      </c>
      <c r="E462" s="18" t="s">
        <v>2430</v>
      </c>
      <c r="F462" s="17" t="str" cm="1">
        <f t="array" aca="1" ref="F462" ca="1">INDEX(estados_cidades_bairros!$B$2:$E$2701,RANDBETWEEN(1,COUNTA(estados_cidades_bairros!$E$2:$E$2701)),1)</f>
        <v>Sergipe</v>
      </c>
      <c r="G462" s="17" t="str">
        <f ca="1">VLOOKUP(F462,estados_cidades_bairros!$B$2:$E$2701,2,0)</f>
        <v>SE</v>
      </c>
      <c r="H462" s="17" t="str" cm="1">
        <f t="array" aca="1" ref="H462" ca="1">INDEX(estados_cidades_bairros!$C$2:$E$2701,SUM(MATCH(G462,estados_cidades_bairros!$C:$C,0)+RANDBETWEEN(1,100)),2)</f>
        <v>da Cunha de Peixoto</v>
      </c>
      <c r="I462" s="17" t="str" cm="1">
        <f t="array" aca="1" ref="I462" ca="1">INDEX(estados_cidades_bairros!$D$2:$E$2701,SUM(MATCH(H462,estados_cidades_bairros!$D$2:$D$2701,0)+RANDBETWEEN(1,5)),2)</f>
        <v>Núcleo Ribeiro</v>
      </c>
      <c r="J462" s="28"/>
      <c r="K462" s="17">
        <v>4</v>
      </c>
      <c r="L462" s="17" t="s">
        <v>2431</v>
      </c>
      <c r="M462" s="17" t="str" cm="1">
        <f t="array" aca="1" ref="M462" ca="1">INDEX(estados_cidades_bairros!$B$2:$E$2701,RANDBETWEEN(1,COUNTA(estados_cidades_bairros!$E$2:$E$2701)),1)</f>
        <v>Tocantins</v>
      </c>
      <c r="N462" s="17" t="str">
        <f ca="1">VLOOKUP(M462,estados_cidades_bairros!$B$2:$E$2701,2,0)</f>
        <v>TO</v>
      </c>
      <c r="O462" s="17" t="str" cm="1">
        <f t="array" aca="1" ref="O462" ca="1">INDEX(estados_cidades_bairros!$C$2:$E$2701,SUM(MATCH(N462,estados_cidades_bairros!$C:$C,0)+RANDBETWEEN(1,100)),2)</f>
        <v>Moura do Norte</v>
      </c>
      <c r="P462" s="17" t="str" cm="1">
        <f t="array" aca="1" ref="P462" ca="1">INDEX(estados_cidades_bairros!$D$2:$E$2701,SUM(MATCH(O462,estados_cidades_bairros!$D$2:$D$2701,0)+RANDBETWEEN(1,5)),2)</f>
        <v>Esplanada Costela</v>
      </c>
      <c r="Q462" s="26" t="s">
        <v>47</v>
      </c>
      <c r="R462" s="17">
        <v>4</v>
      </c>
      <c r="S462" s="3">
        <v>461</v>
      </c>
      <c r="T462" s="3">
        <v>461</v>
      </c>
      <c r="U462" s="3">
        <v>4</v>
      </c>
      <c r="V462">
        <v>28</v>
      </c>
      <c r="W462" s="3" t="str">
        <f>VLOOKUP(V462,produtos!$A$2:$E$49,2,0)</f>
        <v>Sofá Retrátil 3 Lugares</v>
      </c>
      <c r="X462" s="12">
        <f>VLOOKUP(V462,produtos!$A$2:$E$49,4,0)</f>
        <v>2909</v>
      </c>
      <c r="Y462">
        <v>2</v>
      </c>
      <c r="Z462" s="12">
        <f t="shared" si="7"/>
        <v>5818</v>
      </c>
      <c r="AA462" s="4">
        <v>45688</v>
      </c>
      <c r="AB462" s="3" t="s">
        <v>115</v>
      </c>
      <c r="AC462" s="3">
        <v>461</v>
      </c>
      <c r="AD462">
        <v>1969</v>
      </c>
      <c r="AE462" s="3" t="str">
        <f>VLOOKUP(AD462,'Formas de pagamentos'!$A$2:$B$7,2,0)</f>
        <v>Cartão Crédito</v>
      </c>
      <c r="AF462" s="3" t="s">
        <v>89</v>
      </c>
      <c r="AG462" s="3" t="s">
        <v>50</v>
      </c>
      <c r="AH462" s="3"/>
      <c r="AI462" s="3"/>
      <c r="AJ462" s="3"/>
      <c r="AK462" s="5"/>
    </row>
    <row r="463" spans="1:37" x14ac:dyDescent="0.25">
      <c r="A463" s="19">
        <v>462</v>
      </c>
      <c r="B463" s="20" t="s">
        <v>320</v>
      </c>
      <c r="C463" s="20" t="s">
        <v>687</v>
      </c>
      <c r="D463" s="20" t="s">
        <v>2432</v>
      </c>
      <c r="E463" s="21" t="s">
        <v>2433</v>
      </c>
      <c r="F463" s="17" t="str" cm="1">
        <f t="array" aca="1" ref="F463" ca="1">INDEX(estados_cidades_bairros!$B$2:$E$2701,RANDBETWEEN(1,COUNTA(estados_cidades_bairros!$E$2:$E$2701)),1)</f>
        <v>Maranhão</v>
      </c>
      <c r="G463" s="17" t="str">
        <f ca="1">VLOOKUP(F463,estados_cidades_bairros!$B$2:$E$2701,2,0)</f>
        <v>MA</v>
      </c>
      <c r="H463" s="17" t="str" cm="1">
        <f t="array" aca="1" ref="H463" ca="1">INDEX(estados_cidades_bairros!$C$2:$E$2701,SUM(MATCH(G463,estados_cidades_bairros!$C:$C,0)+RANDBETWEEN(1,100)),2)</f>
        <v>Costa Verde</v>
      </c>
      <c r="I463" s="17" t="str" cm="1">
        <f t="array" aca="1" ref="I463" ca="1">INDEX(estados_cidades_bairros!$D$2:$E$2701,SUM(MATCH(H463,estados_cidades_bairros!$D$2:$D$2701,0)+RANDBETWEEN(1,5)),2)</f>
        <v>Setor Fernanda Cardoso</v>
      </c>
      <c r="J463" s="28"/>
      <c r="K463" s="20">
        <v>13</v>
      </c>
      <c r="L463" s="20" t="s">
        <v>2435</v>
      </c>
      <c r="M463" s="17" t="str" cm="1">
        <f t="array" aca="1" ref="M463" ca="1">INDEX(estados_cidades_bairros!$B$2:$E$2701,RANDBETWEEN(1,COUNTA(estados_cidades_bairros!$E$2:$E$2701)),1)</f>
        <v>Distrito Federal</v>
      </c>
      <c r="N463" s="17" t="str">
        <f ca="1">VLOOKUP(M463,estados_cidades_bairros!$B$2:$E$2701,2,0)</f>
        <v>DF</v>
      </c>
      <c r="O463" s="17" t="str" cm="1">
        <f t="array" aca="1" ref="O463" ca="1">INDEX(estados_cidades_bairros!$C$2:$E$2701,SUM(MATCH(N463,estados_cidades_bairros!$C:$C,0)+RANDBETWEEN(1,100)),2)</f>
        <v>da Rocha</v>
      </c>
      <c r="P463" s="17" t="str" cm="1">
        <f t="array" aca="1" ref="P463" ca="1">INDEX(estados_cidades_bairros!$D$2:$E$2701,SUM(MATCH(O463,estados_cidades_bairros!$D$2:$D$2701,0)+RANDBETWEEN(1,5)),2)</f>
        <v>Sítio Pinto</v>
      </c>
      <c r="Q463" s="38" t="s">
        <v>41</v>
      </c>
      <c r="R463" s="20">
        <v>5</v>
      </c>
      <c r="S463" s="6">
        <v>462</v>
      </c>
      <c r="T463" s="6">
        <v>462</v>
      </c>
      <c r="U463" s="6">
        <v>13</v>
      </c>
      <c r="V463">
        <v>2</v>
      </c>
      <c r="W463" s="3" t="str">
        <f>VLOOKUP(V463,produtos!$A$2:$E$49,2,0)</f>
        <v>Smartphone iPhone 14</v>
      </c>
      <c r="X463" s="12">
        <f>VLOOKUP(V463,produtos!$A$2:$E$49,4,0)</f>
        <v>4209</v>
      </c>
      <c r="Y463">
        <v>4</v>
      </c>
      <c r="Z463" s="12">
        <f t="shared" si="7"/>
        <v>16836</v>
      </c>
      <c r="AA463" s="7">
        <v>45712</v>
      </c>
      <c r="AB463" s="6" t="s">
        <v>64</v>
      </c>
      <c r="AC463" s="6">
        <v>462</v>
      </c>
      <c r="AD463">
        <v>1969</v>
      </c>
      <c r="AE463" s="3" t="str">
        <f>VLOOKUP(AD463,'Formas de pagamentos'!$A$2:$B$7,2,0)</f>
        <v>Cartão Crédito</v>
      </c>
      <c r="AF463" s="6" t="s">
        <v>89</v>
      </c>
      <c r="AG463" s="6" t="s">
        <v>50</v>
      </c>
      <c r="AH463" s="6">
        <v>4620</v>
      </c>
      <c r="AI463" s="6">
        <v>4620</v>
      </c>
      <c r="AJ463" s="6" t="s">
        <v>211</v>
      </c>
      <c r="AK463" s="8" t="s">
        <v>212</v>
      </c>
    </row>
    <row r="464" spans="1:37" x14ac:dyDescent="0.25">
      <c r="A464" s="16">
        <v>463</v>
      </c>
      <c r="B464" s="17" t="s">
        <v>1144</v>
      </c>
      <c r="C464" s="17" t="s">
        <v>667</v>
      </c>
      <c r="D464" s="17" t="s">
        <v>2436</v>
      </c>
      <c r="E464" s="18" t="s">
        <v>2437</v>
      </c>
      <c r="F464" s="17" t="str" cm="1">
        <f t="array" aca="1" ref="F464" ca="1">INDEX(estados_cidades_bairros!$B$2:$E$2701,RANDBETWEEN(1,COUNTA(estados_cidades_bairros!$E$2:$E$2701)),1)</f>
        <v>Espírito Santo</v>
      </c>
      <c r="G464" s="17" t="str">
        <f ca="1">VLOOKUP(F464,estados_cidades_bairros!$B$2:$E$2701,2,0)</f>
        <v>ES</v>
      </c>
      <c r="H464" s="17" t="str" cm="1">
        <f t="array" aca="1" ref="H464" ca="1">INDEX(estados_cidades_bairros!$C$2:$E$2701,SUM(MATCH(G464,estados_cidades_bairros!$C:$C,0)+RANDBETWEEN(1,100)),2)</f>
        <v>Lopes das Pedras</v>
      </c>
      <c r="I464" s="17" t="str" cm="1">
        <f t="array" aca="1" ref="I464" ca="1">INDEX(estados_cidades_bairros!$D$2:$E$2701,SUM(MATCH(H464,estados_cidades_bairros!$D$2:$D$2701,0)+RANDBETWEEN(1,5)),2)</f>
        <v>Área de Aragão</v>
      </c>
      <c r="J464" s="28"/>
      <c r="K464" s="17">
        <v>17</v>
      </c>
      <c r="L464" s="17" t="s">
        <v>2439</v>
      </c>
      <c r="M464" s="17" t="str" cm="1">
        <f t="array" aca="1" ref="M464" ca="1">INDEX(estados_cidades_bairros!$B$2:$E$2701,RANDBETWEEN(1,COUNTA(estados_cidades_bairros!$E$2:$E$2701)),1)</f>
        <v>Distrito Federal</v>
      </c>
      <c r="N464" s="17" t="str">
        <f ca="1">VLOOKUP(M464,estados_cidades_bairros!$B$2:$E$2701,2,0)</f>
        <v>DF</v>
      </c>
      <c r="O464" s="17" t="str" cm="1">
        <f t="array" aca="1" ref="O464" ca="1">INDEX(estados_cidades_bairros!$C$2:$E$2701,SUM(MATCH(N464,estados_cidades_bairros!$C:$C,0)+RANDBETWEEN(1,100)),2)</f>
        <v>da Conceição de Goiás</v>
      </c>
      <c r="P464" s="17" t="str" cm="1">
        <f t="array" aca="1" ref="P464" ca="1">INDEX(estados_cidades_bairros!$D$2:$E$2701,SUM(MATCH(O464,estados_cidades_bairros!$D$2:$D$2701,0)+RANDBETWEEN(1,5)),2)</f>
        <v>Vale de Rezende</v>
      </c>
      <c r="Q464" s="26" t="s">
        <v>41</v>
      </c>
      <c r="R464" s="17">
        <v>3</v>
      </c>
      <c r="S464" s="3">
        <v>463</v>
      </c>
      <c r="T464" s="3">
        <v>463</v>
      </c>
      <c r="U464" s="3">
        <v>17</v>
      </c>
      <c r="V464">
        <v>13</v>
      </c>
      <c r="W464" s="3" t="str">
        <f>VLOOKUP(V464,produtos!$A$2:$E$49,2,0)</f>
        <v>Carregador Portátil Xiaomi 20000mAh</v>
      </c>
      <c r="X464" s="12">
        <f>VLOOKUP(V464,produtos!$A$2:$E$49,4,0)</f>
        <v>3889</v>
      </c>
      <c r="Y464">
        <v>5</v>
      </c>
      <c r="Z464" s="12">
        <f t="shared" si="7"/>
        <v>19445</v>
      </c>
      <c r="AA464" s="4">
        <v>45713</v>
      </c>
      <c r="AB464" s="3" t="s">
        <v>48</v>
      </c>
      <c r="AC464" s="3">
        <v>463</v>
      </c>
      <c r="AD464">
        <v>1969</v>
      </c>
      <c r="AE464" s="3" t="str">
        <f>VLOOKUP(AD464,'Formas de pagamentos'!$A$2:$B$7,2,0)</f>
        <v>Cartão Crédito</v>
      </c>
      <c r="AF464" s="3" t="s">
        <v>89</v>
      </c>
      <c r="AG464" s="3" t="s">
        <v>50</v>
      </c>
      <c r="AH464" s="3"/>
      <c r="AI464" s="3"/>
      <c r="AJ464" s="3"/>
      <c r="AK464" s="5"/>
    </row>
    <row r="465" spans="1:37" x14ac:dyDescent="0.25">
      <c r="A465" s="19">
        <v>464</v>
      </c>
      <c r="B465" s="20" t="s">
        <v>1276</v>
      </c>
      <c r="C465" s="20" t="s">
        <v>39</v>
      </c>
      <c r="D465" s="20" t="s">
        <v>2442</v>
      </c>
      <c r="E465" s="21" t="s">
        <v>2443</v>
      </c>
      <c r="F465" s="17" t="str" cm="1">
        <f t="array" aca="1" ref="F465" ca="1">INDEX(estados_cidades_bairros!$B$2:$E$2701,RANDBETWEEN(1,COUNTA(estados_cidades_bairros!$E$2:$E$2701)),1)</f>
        <v>Roraima</v>
      </c>
      <c r="G465" s="17" t="str">
        <f ca="1">VLOOKUP(F465,estados_cidades_bairros!$B$2:$E$2701,2,0)</f>
        <v>RR</v>
      </c>
      <c r="H465" s="17" t="str" cm="1">
        <f t="array" aca="1" ref="H465" ca="1">INDEX(estados_cidades_bairros!$C$2:$E$2701,SUM(MATCH(G465,estados_cidades_bairros!$C:$C,0)+RANDBETWEEN(1,100)),2)</f>
        <v>Nogueira do Campo</v>
      </c>
      <c r="I465" s="17" t="str" cm="1">
        <f t="array" aca="1" ref="I465" ca="1">INDEX(estados_cidades_bairros!$D$2:$E$2701,SUM(MATCH(H465,estados_cidades_bairros!$D$2:$D$2701,0)+RANDBETWEEN(1,5)),2)</f>
        <v>Praça de Pinto</v>
      </c>
      <c r="J465" s="28"/>
      <c r="K465" s="20">
        <v>29</v>
      </c>
      <c r="L465" s="20" t="s">
        <v>2445</v>
      </c>
      <c r="M465" s="17" t="str" cm="1">
        <f t="array" aca="1" ref="M465" ca="1">INDEX(estados_cidades_bairros!$B$2:$E$2701,RANDBETWEEN(1,COUNTA(estados_cidades_bairros!$E$2:$E$2701)),1)</f>
        <v>Pará</v>
      </c>
      <c r="N465" s="17" t="str">
        <f ca="1">VLOOKUP(M465,estados_cidades_bairros!$B$2:$E$2701,2,0)</f>
        <v>PA</v>
      </c>
      <c r="O465" s="17" t="str" cm="1">
        <f t="array" aca="1" ref="O465" ca="1">INDEX(estados_cidades_bairros!$C$2:$E$2701,SUM(MATCH(N465,estados_cidades_bairros!$C:$C,0)+RANDBETWEEN(1,100)),2)</f>
        <v>Nogueira Alegre</v>
      </c>
      <c r="P465" s="17" t="str" cm="1">
        <f t="array" aca="1" ref="P465" ca="1">INDEX(estados_cidades_bairros!$D$2:$E$2701,SUM(MATCH(O465,estados_cidades_bairros!$D$2:$D$2701,0)+RANDBETWEEN(1,5)),2)</f>
        <v>Passarela Clara Cunha</v>
      </c>
      <c r="Q465" s="38" t="s">
        <v>47</v>
      </c>
      <c r="R465" s="20">
        <v>4</v>
      </c>
      <c r="S465" s="6">
        <v>464</v>
      </c>
      <c r="T465" s="6">
        <v>464</v>
      </c>
      <c r="U465" s="6">
        <v>29</v>
      </c>
      <c r="V465">
        <v>11</v>
      </c>
      <c r="W465" s="3" t="str">
        <f>VLOOKUP(V465,produtos!$A$2:$E$49,2,0)</f>
        <v>Câmera GoPro Hero 11</v>
      </c>
      <c r="X465" s="12">
        <f>VLOOKUP(V465,produtos!$A$2:$E$49,4,0)</f>
        <v>1722</v>
      </c>
      <c r="Y465">
        <v>5</v>
      </c>
      <c r="Z465" s="12">
        <f t="shared" si="7"/>
        <v>8610</v>
      </c>
      <c r="AA465" s="7">
        <v>45674</v>
      </c>
      <c r="AB465" s="6" t="s">
        <v>64</v>
      </c>
      <c r="AC465" s="6">
        <v>464</v>
      </c>
      <c r="AD465">
        <v>2951</v>
      </c>
      <c r="AE465" s="3" t="str">
        <f>VLOOKUP(AD465,'Formas de pagamentos'!$A$2:$B$7,2,0)</f>
        <v>Pix</v>
      </c>
      <c r="AF465" s="6" t="s">
        <v>89</v>
      </c>
      <c r="AG465" s="6" t="s">
        <v>50</v>
      </c>
      <c r="AH465" s="6"/>
      <c r="AI465" s="6"/>
      <c r="AJ465" s="6"/>
      <c r="AK465" s="8"/>
    </row>
    <row r="466" spans="1:37" x14ac:dyDescent="0.25">
      <c r="A466" s="16">
        <v>465</v>
      </c>
      <c r="B466" s="17" t="s">
        <v>1888</v>
      </c>
      <c r="C466" s="17" t="s">
        <v>254</v>
      </c>
      <c r="D466" s="17" t="s">
        <v>2446</v>
      </c>
      <c r="E466" s="18" t="s">
        <v>2447</v>
      </c>
      <c r="F466" s="17" t="str" cm="1">
        <f t="array" aca="1" ref="F466" ca="1">INDEX(estados_cidades_bairros!$B$2:$E$2701,RANDBETWEEN(1,COUNTA(estados_cidades_bairros!$E$2:$E$2701)),1)</f>
        <v>Pará</v>
      </c>
      <c r="G466" s="17" t="str">
        <f ca="1">VLOOKUP(F466,estados_cidades_bairros!$B$2:$E$2701,2,0)</f>
        <v>PA</v>
      </c>
      <c r="H466" s="17" t="str" cm="1">
        <f t="array" aca="1" ref="H466" ca="1">INDEX(estados_cidades_bairros!$C$2:$E$2701,SUM(MATCH(G466,estados_cidades_bairros!$C:$C,0)+RANDBETWEEN(1,100)),2)</f>
        <v>Cardoso</v>
      </c>
      <c r="I466" s="17" t="str" cm="1">
        <f t="array" aca="1" ref="I466" ca="1">INDEX(estados_cidades_bairros!$D$2:$E$2701,SUM(MATCH(H466,estados_cidades_bairros!$D$2:$D$2701,0)+RANDBETWEEN(1,5)),2)</f>
        <v>Praia Luana Novaes</v>
      </c>
      <c r="J466" s="28"/>
      <c r="K466" s="17">
        <v>3</v>
      </c>
      <c r="L466" s="17" t="s">
        <v>2449</v>
      </c>
      <c r="M466" s="17" t="str" cm="1">
        <f t="array" aca="1" ref="M466" ca="1">INDEX(estados_cidades_bairros!$B$2:$E$2701,RANDBETWEEN(1,COUNTA(estados_cidades_bairros!$E$2:$E$2701)),1)</f>
        <v>Amazonas</v>
      </c>
      <c r="N466" s="17" t="str">
        <f ca="1">VLOOKUP(M466,estados_cidades_bairros!$B$2:$E$2701,2,0)</f>
        <v>AM</v>
      </c>
      <c r="O466" s="17" t="str" cm="1">
        <f t="array" aca="1" ref="O466" ca="1">INDEX(estados_cidades_bairros!$C$2:$E$2701,SUM(MATCH(N466,estados_cidades_bairros!$C:$C,0)+RANDBETWEEN(1,100)),2)</f>
        <v>Caldeira Alegre</v>
      </c>
      <c r="P466" s="17" t="str" cm="1">
        <f t="array" aca="1" ref="P466" ca="1">INDEX(estados_cidades_bairros!$D$2:$E$2701,SUM(MATCH(O466,estados_cidades_bairros!$D$2:$D$2701,0)+RANDBETWEEN(1,5)),2)</f>
        <v>Recanto da Cunha</v>
      </c>
      <c r="Q466" s="26" t="s">
        <v>78</v>
      </c>
      <c r="R466" s="17">
        <v>5</v>
      </c>
      <c r="S466" s="3">
        <v>465</v>
      </c>
      <c r="T466" s="3">
        <v>465</v>
      </c>
      <c r="U466" s="3">
        <v>3</v>
      </c>
      <c r="V466">
        <v>12</v>
      </c>
      <c r="W466" s="3" t="str">
        <f>VLOOKUP(V466,produtos!$A$2:$E$49,2,0)</f>
        <v>Câmera Canon EOS Rebel T7</v>
      </c>
      <c r="X466" s="12">
        <f>VLOOKUP(V466,produtos!$A$2:$E$49,4,0)</f>
        <v>4447</v>
      </c>
      <c r="Y466">
        <v>5</v>
      </c>
      <c r="Z466" s="12">
        <f t="shared" si="7"/>
        <v>22235</v>
      </c>
      <c r="AA466" s="4">
        <v>45682</v>
      </c>
      <c r="AB466" s="3" t="s">
        <v>48</v>
      </c>
      <c r="AC466" s="3">
        <v>465</v>
      </c>
      <c r="AD466">
        <v>5950</v>
      </c>
      <c r="AE466" s="3" t="str">
        <f>VLOOKUP(AD466,'Formas de pagamentos'!$A$2:$B$7,2,0)</f>
        <v>Cartão Débito</v>
      </c>
      <c r="AF466" s="3" t="s">
        <v>116</v>
      </c>
      <c r="AG466" s="3" t="s">
        <v>50</v>
      </c>
      <c r="AH466" s="3"/>
      <c r="AI466" s="3"/>
      <c r="AJ466" s="3"/>
      <c r="AK466" s="5"/>
    </row>
    <row r="467" spans="1:37" x14ac:dyDescent="0.25">
      <c r="A467" s="19">
        <v>466</v>
      </c>
      <c r="B467" s="20" t="s">
        <v>900</v>
      </c>
      <c r="C467" s="20" t="s">
        <v>45</v>
      </c>
      <c r="D467" s="20" t="s">
        <v>2450</v>
      </c>
      <c r="E467" s="21" t="s">
        <v>2451</v>
      </c>
      <c r="F467" s="17" t="str" cm="1">
        <f t="array" aca="1" ref="F467" ca="1">INDEX(estados_cidades_bairros!$B$2:$E$2701,RANDBETWEEN(1,COUNTA(estados_cidades_bairros!$E$2:$E$2701)),1)</f>
        <v>Piauí</v>
      </c>
      <c r="G467" s="17" t="str">
        <f ca="1">VLOOKUP(F467,estados_cidades_bairros!$B$2:$E$2701,2,0)</f>
        <v>PI</v>
      </c>
      <c r="H467" s="17" t="str" cm="1">
        <f t="array" aca="1" ref="H467" ca="1">INDEX(estados_cidades_bairros!$C$2:$E$2701,SUM(MATCH(G467,estados_cidades_bairros!$C:$C,0)+RANDBETWEEN(1,100)),2)</f>
        <v>Santos das Flores</v>
      </c>
      <c r="I467" s="17" t="str" cm="1">
        <f t="array" aca="1" ref="I467" ca="1">INDEX(estados_cidades_bairros!$D$2:$E$2701,SUM(MATCH(H467,estados_cidades_bairros!$D$2:$D$2701,0)+RANDBETWEEN(1,5)),2)</f>
        <v>Estrada de Teixeira</v>
      </c>
      <c r="J467" s="28"/>
      <c r="K467" s="20">
        <v>36</v>
      </c>
      <c r="L467" s="20" t="s">
        <v>2452</v>
      </c>
      <c r="M467" s="17" t="str" cm="1">
        <f t="array" aca="1" ref="M467" ca="1">INDEX(estados_cidades_bairros!$B$2:$E$2701,RANDBETWEEN(1,COUNTA(estados_cidades_bairros!$E$2:$E$2701)),1)</f>
        <v>Rio de Janeiro</v>
      </c>
      <c r="N467" s="17" t="str">
        <f ca="1">VLOOKUP(M467,estados_cidades_bairros!$B$2:$E$2701,2,0)</f>
        <v>RJ</v>
      </c>
      <c r="O467" s="17" t="str" cm="1">
        <f t="array" aca="1" ref="O467" ca="1">INDEX(estados_cidades_bairros!$C$2:$E$2701,SUM(MATCH(N467,estados_cidades_bairros!$C:$C,0)+RANDBETWEEN(1,100)),2)</f>
        <v>Pereira de Goiás</v>
      </c>
      <c r="P467" s="17" t="str" cm="1">
        <f t="array" aca="1" ref="P467" ca="1">INDEX(estados_cidades_bairros!$D$2:$E$2701,SUM(MATCH(O467,estados_cidades_bairros!$D$2:$D$2701,0)+RANDBETWEEN(1,5)),2)</f>
        <v>Via de Pinto</v>
      </c>
      <c r="Q467" s="38" t="s">
        <v>41</v>
      </c>
      <c r="R467" s="20">
        <v>4</v>
      </c>
      <c r="S467" s="6">
        <v>466</v>
      </c>
      <c r="T467" s="6">
        <v>466</v>
      </c>
      <c r="U467" s="6">
        <v>36</v>
      </c>
      <c r="V467">
        <v>28</v>
      </c>
      <c r="W467" s="3" t="str">
        <f>VLOOKUP(V467,produtos!$A$2:$E$49,2,0)</f>
        <v>Sofá Retrátil 3 Lugares</v>
      </c>
      <c r="X467" s="12">
        <f>VLOOKUP(V467,produtos!$A$2:$E$49,4,0)</f>
        <v>2909</v>
      </c>
      <c r="Y467">
        <v>1</v>
      </c>
      <c r="Z467" s="12">
        <f t="shared" si="7"/>
        <v>2909</v>
      </c>
      <c r="AA467" s="7">
        <v>45716</v>
      </c>
      <c r="AB467" s="6" t="s">
        <v>48</v>
      </c>
      <c r="AC467" s="6">
        <v>466</v>
      </c>
      <c r="AD467">
        <v>2471</v>
      </c>
      <c r="AE467" s="3" t="str">
        <f>VLOOKUP(AD467,'Formas de pagamentos'!$A$2:$B$7,2,0)</f>
        <v>Boleto</v>
      </c>
      <c r="AF467" s="6" t="s">
        <v>48</v>
      </c>
      <c r="AG467" s="6" t="s">
        <v>50</v>
      </c>
      <c r="AH467" s="6"/>
      <c r="AI467" s="6"/>
      <c r="AJ467" s="6"/>
      <c r="AK467" s="8"/>
    </row>
    <row r="468" spans="1:37" x14ac:dyDescent="0.25">
      <c r="A468" s="16">
        <v>467</v>
      </c>
      <c r="B468" s="17" t="s">
        <v>33</v>
      </c>
      <c r="C468" s="17" t="s">
        <v>357</v>
      </c>
      <c r="D468" s="17" t="s">
        <v>2455</v>
      </c>
      <c r="E468" s="18">
        <v>8471548081</v>
      </c>
      <c r="F468" s="17" t="str" cm="1">
        <f t="array" aca="1" ref="F468" ca="1">INDEX(estados_cidades_bairros!$B$2:$E$2701,RANDBETWEEN(1,COUNTA(estados_cidades_bairros!$E$2:$E$2701)),1)</f>
        <v>Bahia</v>
      </c>
      <c r="G468" s="17" t="str">
        <f ca="1">VLOOKUP(F468,estados_cidades_bairros!$B$2:$E$2701,2,0)</f>
        <v>BA</v>
      </c>
      <c r="H468" s="17" t="str" cm="1">
        <f t="array" aca="1" ref="H468" ca="1">INDEX(estados_cidades_bairros!$C$2:$E$2701,SUM(MATCH(G468,estados_cidades_bairros!$C:$C,0)+RANDBETWEEN(1,100)),2)</f>
        <v>Melo</v>
      </c>
      <c r="I468" s="17" t="str" cm="1">
        <f t="array" aca="1" ref="I468" ca="1">INDEX(estados_cidades_bairros!$D$2:$E$2701,SUM(MATCH(H468,estados_cidades_bairros!$D$2:$D$2701,0)+RANDBETWEEN(1,5)),2)</f>
        <v>Ladeira da Mota</v>
      </c>
      <c r="J468" s="28"/>
      <c r="K468" s="17">
        <v>37</v>
      </c>
      <c r="L468" s="17" t="s">
        <v>2456</v>
      </c>
      <c r="M468" s="17" t="str" cm="1">
        <f t="array" aca="1" ref="M468" ca="1">INDEX(estados_cidades_bairros!$B$2:$E$2701,RANDBETWEEN(1,COUNTA(estados_cidades_bairros!$E$2:$E$2701)),1)</f>
        <v>Rio Grande do Sul</v>
      </c>
      <c r="N468" s="17" t="str">
        <f ca="1">VLOOKUP(M468,estados_cidades_bairros!$B$2:$E$2701,2,0)</f>
        <v>RS</v>
      </c>
      <c r="O468" s="17" t="str" cm="1">
        <f t="array" aca="1" ref="O468" ca="1">INDEX(estados_cidades_bairros!$C$2:$E$2701,SUM(MATCH(N468,estados_cidades_bairros!$C:$C,0)+RANDBETWEEN(1,100)),2)</f>
        <v>Martins da Serra</v>
      </c>
      <c r="P468" s="17" t="str" cm="1">
        <f t="array" aca="1" ref="P468" ca="1">INDEX(estados_cidades_bairros!$D$2:$E$2701,SUM(MATCH(O468,estados_cidades_bairros!$D$2:$D$2701,0)+RANDBETWEEN(1,5)),2)</f>
        <v>Aeroporto de Costa</v>
      </c>
      <c r="Q468" s="26" t="s">
        <v>78</v>
      </c>
      <c r="R468" s="17">
        <v>2</v>
      </c>
      <c r="S468" s="3">
        <v>467</v>
      </c>
      <c r="T468" s="3">
        <v>467</v>
      </c>
      <c r="U468" s="3">
        <v>37</v>
      </c>
      <c r="V468">
        <v>27</v>
      </c>
      <c r="W468" s="3" t="str">
        <f>VLOOKUP(V468,produtos!$A$2:$E$49,2,0)</f>
        <v>Ar-condicionado Inverter Samsung 12000 BTUs</v>
      </c>
      <c r="X468" s="12">
        <f>VLOOKUP(V468,produtos!$A$2:$E$49,4,0)</f>
        <v>1313</v>
      </c>
      <c r="Y468">
        <v>3</v>
      </c>
      <c r="Z468" s="12">
        <f t="shared" si="7"/>
        <v>3939</v>
      </c>
      <c r="AA468" s="4">
        <v>45683</v>
      </c>
      <c r="AB468" s="3" t="s">
        <v>115</v>
      </c>
      <c r="AC468" s="3">
        <v>467</v>
      </c>
      <c r="AD468">
        <v>2471</v>
      </c>
      <c r="AE468" s="3" t="str">
        <f>VLOOKUP(AD468,'Formas de pagamentos'!$A$2:$B$7,2,0)</f>
        <v>Boleto</v>
      </c>
      <c r="AF468" s="3" t="s">
        <v>89</v>
      </c>
      <c r="AG468" s="3" t="s">
        <v>50</v>
      </c>
      <c r="AH468" s="3">
        <v>4670</v>
      </c>
      <c r="AI468" s="3">
        <v>4670</v>
      </c>
      <c r="AJ468" s="3" t="s">
        <v>117</v>
      </c>
      <c r="AK468" s="5" t="s">
        <v>132</v>
      </c>
    </row>
    <row r="469" spans="1:37" x14ac:dyDescent="0.25">
      <c r="A469" s="19">
        <v>468</v>
      </c>
      <c r="B469" s="20" t="s">
        <v>2457</v>
      </c>
      <c r="C469" s="20" t="s">
        <v>84</v>
      </c>
      <c r="D469" s="20" t="s">
        <v>2458</v>
      </c>
      <c r="E469" s="21" t="s">
        <v>2459</v>
      </c>
      <c r="F469" s="17" t="str" cm="1">
        <f t="array" aca="1" ref="F469" ca="1">INDEX(estados_cidades_bairros!$B$2:$E$2701,RANDBETWEEN(1,COUNTA(estados_cidades_bairros!$E$2:$E$2701)),1)</f>
        <v>Mato Grosso do Sul</v>
      </c>
      <c r="G469" s="17" t="str">
        <f ca="1">VLOOKUP(F469,estados_cidades_bairros!$B$2:$E$2701,2,0)</f>
        <v>MS</v>
      </c>
      <c r="H469" s="17" t="str" cm="1">
        <f t="array" aca="1" ref="H469" ca="1">INDEX(estados_cidades_bairros!$C$2:$E$2701,SUM(MATCH(G469,estados_cidades_bairros!$C:$C,0)+RANDBETWEEN(1,100)),2)</f>
        <v>Melo de da Mata</v>
      </c>
      <c r="I469" s="17" t="str" cm="1">
        <f t="array" aca="1" ref="I469" ca="1">INDEX(estados_cidades_bairros!$D$2:$E$2701,SUM(MATCH(H469,estados_cidades_bairros!$D$2:$D$2701,0)+RANDBETWEEN(1,5)),2)</f>
        <v>Rua Fogaça</v>
      </c>
      <c r="J469" s="28"/>
      <c r="K469" s="20">
        <v>33</v>
      </c>
      <c r="L469" s="20" t="s">
        <v>2460</v>
      </c>
      <c r="M469" s="17" t="str" cm="1">
        <f t="array" aca="1" ref="M469" ca="1">INDEX(estados_cidades_bairros!$B$2:$E$2701,RANDBETWEEN(1,COUNTA(estados_cidades_bairros!$E$2:$E$2701)),1)</f>
        <v>Rondônia</v>
      </c>
      <c r="N469" s="17" t="str">
        <f ca="1">VLOOKUP(M469,estados_cidades_bairros!$B$2:$E$2701,2,0)</f>
        <v>RO</v>
      </c>
      <c r="O469" s="17" t="str" cm="1">
        <f t="array" aca="1" ref="O469" ca="1">INDEX(estados_cidades_bairros!$C$2:$E$2701,SUM(MATCH(N469,estados_cidades_bairros!$C:$C,0)+RANDBETWEEN(1,100)),2)</f>
        <v>Nascimento das Pedras</v>
      </c>
      <c r="P469" s="17" t="str" cm="1">
        <f t="array" aca="1" ref="P469" ca="1">INDEX(estados_cidades_bairros!$D$2:$E$2701,SUM(MATCH(O469,estados_cidades_bairros!$D$2:$D$2701,0)+RANDBETWEEN(1,5)),2)</f>
        <v>Rodovia Monteiro</v>
      </c>
      <c r="Q469" s="38" t="s">
        <v>47</v>
      </c>
      <c r="R469" s="20">
        <v>4</v>
      </c>
      <c r="S469" s="6">
        <v>468</v>
      </c>
      <c r="T469" s="6">
        <v>468</v>
      </c>
      <c r="U469" s="6">
        <v>33</v>
      </c>
      <c r="V469">
        <v>3</v>
      </c>
      <c r="W469" s="3" t="str">
        <f>VLOOKUP(V469,produtos!$A$2:$E$49,2,0)</f>
        <v>Fone de Ouvido Bluetooth JBL</v>
      </c>
      <c r="X469" s="12">
        <f>VLOOKUP(V469,produtos!$A$2:$E$49,4,0)</f>
        <v>3531</v>
      </c>
      <c r="Y469">
        <v>3</v>
      </c>
      <c r="Z469" s="12">
        <f t="shared" si="7"/>
        <v>10593</v>
      </c>
      <c r="AA469" s="7">
        <v>45706</v>
      </c>
      <c r="AB469" s="6" t="s">
        <v>115</v>
      </c>
      <c r="AC469" s="6">
        <v>468</v>
      </c>
      <c r="AD469">
        <v>1969</v>
      </c>
      <c r="AE469" s="3" t="str">
        <f>VLOOKUP(AD469,'Formas de pagamentos'!$A$2:$B$7,2,0)</f>
        <v>Cartão Crédito</v>
      </c>
      <c r="AF469" s="6" t="s">
        <v>89</v>
      </c>
      <c r="AG469" s="6" t="s">
        <v>50</v>
      </c>
      <c r="AH469" s="6"/>
      <c r="AI469" s="6"/>
      <c r="AJ469" s="6"/>
      <c r="AK469" s="8"/>
    </row>
    <row r="470" spans="1:37" x14ac:dyDescent="0.25">
      <c r="A470" s="16">
        <v>469</v>
      </c>
      <c r="B470" s="17" t="s">
        <v>786</v>
      </c>
      <c r="C470" s="17" t="s">
        <v>56</v>
      </c>
      <c r="D470" s="17" t="s">
        <v>2462</v>
      </c>
      <c r="E470" s="18" t="s">
        <v>2463</v>
      </c>
      <c r="F470" s="17" t="str" cm="1">
        <f t="array" aca="1" ref="F470" ca="1">INDEX(estados_cidades_bairros!$B$2:$E$2701,RANDBETWEEN(1,COUNTA(estados_cidades_bairros!$E$2:$E$2701)),1)</f>
        <v>Sergipe</v>
      </c>
      <c r="G470" s="17" t="str">
        <f ca="1">VLOOKUP(F470,estados_cidades_bairros!$B$2:$E$2701,2,0)</f>
        <v>SE</v>
      </c>
      <c r="H470" s="17" t="str" cm="1">
        <f t="array" aca="1" ref="H470" ca="1">INDEX(estados_cidades_bairros!$C$2:$E$2701,SUM(MATCH(G470,estados_cidades_bairros!$C:$C,0)+RANDBETWEEN(1,100)),2)</f>
        <v>da Cunha de Peixoto</v>
      </c>
      <c r="I470" s="17" t="str" cm="1">
        <f t="array" aca="1" ref="I470" ca="1">INDEX(estados_cidades_bairros!$D$2:$E$2701,SUM(MATCH(H470,estados_cidades_bairros!$D$2:$D$2701,0)+RANDBETWEEN(1,5)),2)</f>
        <v>Favela Viana</v>
      </c>
      <c r="J470" s="28"/>
      <c r="K470" s="17">
        <v>33</v>
      </c>
      <c r="L470" s="17" t="s">
        <v>2465</v>
      </c>
      <c r="M470" s="17" t="str" cm="1">
        <f t="array" aca="1" ref="M470" ca="1">INDEX(estados_cidades_bairros!$B$2:$E$2701,RANDBETWEEN(1,COUNTA(estados_cidades_bairros!$E$2:$E$2701)),1)</f>
        <v>Roraima</v>
      </c>
      <c r="N470" s="17" t="str">
        <f ca="1">VLOOKUP(M470,estados_cidades_bairros!$B$2:$E$2701,2,0)</f>
        <v>RR</v>
      </c>
      <c r="O470" s="17" t="str" cm="1">
        <f t="array" aca="1" ref="O470" ca="1">INDEX(estados_cidades_bairros!$C$2:$E$2701,SUM(MATCH(N470,estados_cidades_bairros!$C:$C,0)+RANDBETWEEN(1,100)),2)</f>
        <v>da Luz</v>
      </c>
      <c r="P470" s="17" t="str" cm="1">
        <f t="array" aca="1" ref="P470" ca="1">INDEX(estados_cidades_bairros!$D$2:$E$2701,SUM(MATCH(O470,estados_cidades_bairros!$D$2:$D$2701,0)+RANDBETWEEN(1,5)),2)</f>
        <v>Vereda Cardoso</v>
      </c>
      <c r="Q470" s="26" t="s">
        <v>78</v>
      </c>
      <c r="R470" s="17">
        <v>2</v>
      </c>
      <c r="S470" s="3">
        <v>469</v>
      </c>
      <c r="T470" s="3">
        <v>469</v>
      </c>
      <c r="U470" s="3">
        <v>33</v>
      </c>
      <c r="V470">
        <v>36</v>
      </c>
      <c r="W470" s="3" t="str">
        <f>VLOOKUP(V470,produtos!$A$2:$E$49,2,0)</f>
        <v>Notebook Dell Inspiron i5 8GB 512GB SSD</v>
      </c>
      <c r="X470" s="12">
        <f>VLOOKUP(V470,produtos!$A$2:$E$49,4,0)</f>
        <v>3598</v>
      </c>
      <c r="Y470">
        <v>4</v>
      </c>
      <c r="Z470" s="12">
        <f t="shared" si="7"/>
        <v>14392</v>
      </c>
      <c r="AA470" s="4">
        <v>45697</v>
      </c>
      <c r="AB470" s="3" t="s">
        <v>115</v>
      </c>
      <c r="AC470" s="3">
        <v>469</v>
      </c>
      <c r="AD470">
        <v>6056</v>
      </c>
      <c r="AE470" s="3" t="str">
        <f>VLOOKUP(AD470,'Formas de pagamentos'!$A$2:$B$7,2,0)</f>
        <v>Cheque</v>
      </c>
      <c r="AF470" s="3" t="s">
        <v>48</v>
      </c>
      <c r="AG470" s="3" t="s">
        <v>50</v>
      </c>
      <c r="AH470" s="3">
        <v>4690</v>
      </c>
      <c r="AI470" s="3">
        <v>4690</v>
      </c>
      <c r="AJ470" s="3" t="s">
        <v>211</v>
      </c>
      <c r="AK470" s="5" t="s">
        <v>132</v>
      </c>
    </row>
    <row r="471" spans="1:37" x14ac:dyDescent="0.25">
      <c r="A471" s="19">
        <v>470</v>
      </c>
      <c r="B471" s="20" t="s">
        <v>1795</v>
      </c>
      <c r="C471" s="20" t="s">
        <v>232</v>
      </c>
      <c r="D471" s="20" t="s">
        <v>2467</v>
      </c>
      <c r="E471" s="21" t="s">
        <v>2468</v>
      </c>
      <c r="F471" s="17" t="str" cm="1">
        <f t="array" aca="1" ref="F471" ca="1">INDEX(estados_cidades_bairros!$B$2:$E$2701,RANDBETWEEN(1,COUNTA(estados_cidades_bairros!$E$2:$E$2701)),1)</f>
        <v>Rio de Janeiro</v>
      </c>
      <c r="G471" s="17" t="str">
        <f ca="1">VLOOKUP(F471,estados_cidades_bairros!$B$2:$E$2701,2,0)</f>
        <v>RJ</v>
      </c>
      <c r="H471" s="17" t="str" cm="1">
        <f t="array" aca="1" ref="H471" ca="1">INDEX(estados_cidades_bairros!$C$2:$E$2701,SUM(MATCH(G471,estados_cidades_bairros!$C:$C,0)+RANDBETWEEN(1,100)),2)</f>
        <v>Cardoso</v>
      </c>
      <c r="I471" s="17" t="str" cm="1">
        <f t="array" aca="1" ref="I471" ca="1">INDEX(estados_cidades_bairros!$D$2:$E$2701,SUM(MATCH(H471,estados_cidades_bairros!$D$2:$D$2701,0)+RANDBETWEEN(1,5)),2)</f>
        <v>Vereda Teixeira</v>
      </c>
      <c r="J471" s="28"/>
      <c r="K471" s="20">
        <v>29</v>
      </c>
      <c r="L471" s="20" t="s">
        <v>2469</v>
      </c>
      <c r="M471" s="17" t="str" cm="1">
        <f t="array" aca="1" ref="M471" ca="1">INDEX(estados_cidades_bairros!$B$2:$E$2701,RANDBETWEEN(1,COUNTA(estados_cidades_bairros!$E$2:$E$2701)),1)</f>
        <v>Piauí</v>
      </c>
      <c r="N471" s="17" t="str">
        <f ca="1">VLOOKUP(M471,estados_cidades_bairros!$B$2:$E$2701,2,0)</f>
        <v>PI</v>
      </c>
      <c r="O471" s="17" t="str" cm="1">
        <f t="array" aca="1" ref="O471" ca="1">INDEX(estados_cidades_bairros!$C$2:$E$2701,SUM(MATCH(N471,estados_cidades_bairros!$C:$C,0)+RANDBETWEEN(1,100)),2)</f>
        <v>Carvalho</v>
      </c>
      <c r="P471" s="17" t="str" cm="1">
        <f t="array" aca="1" ref="P471" ca="1">INDEX(estados_cidades_bairros!$D$2:$E$2701,SUM(MATCH(O471,estados_cidades_bairros!$D$2:$D$2701,0)+RANDBETWEEN(1,5)),2)</f>
        <v>Vale de Cavalcanti</v>
      </c>
      <c r="Q471" s="38" t="s">
        <v>78</v>
      </c>
      <c r="R471" s="20">
        <v>3</v>
      </c>
      <c r="S471" s="6">
        <v>470</v>
      </c>
      <c r="T471" s="6">
        <v>470</v>
      </c>
      <c r="U471" s="6">
        <v>29</v>
      </c>
      <c r="V471">
        <v>6</v>
      </c>
      <c r="W471" s="3" t="str">
        <f>VLOOKUP(V471,produtos!$A$2:$E$49,2,0)</f>
        <v>Smartwatch Samsung Galaxy Watch 5</v>
      </c>
      <c r="X471" s="12">
        <f>VLOOKUP(V471,produtos!$A$2:$E$49,4,0)</f>
        <v>1612</v>
      </c>
      <c r="Y471">
        <v>2</v>
      </c>
      <c r="Z471" s="12">
        <f t="shared" si="7"/>
        <v>3224</v>
      </c>
      <c r="AA471" s="7">
        <v>45719</v>
      </c>
      <c r="AB471" s="6" t="s">
        <v>48</v>
      </c>
      <c r="AC471" s="6">
        <v>470</v>
      </c>
      <c r="AD471">
        <v>5950</v>
      </c>
      <c r="AE471" s="3" t="str">
        <f>VLOOKUP(AD471,'Formas de pagamentos'!$A$2:$B$7,2,0)</f>
        <v>Cartão Débito</v>
      </c>
      <c r="AF471" s="6" t="s">
        <v>89</v>
      </c>
      <c r="AG471" s="6" t="s">
        <v>50</v>
      </c>
      <c r="AH471" s="6"/>
      <c r="AI471" s="6"/>
      <c r="AJ471" s="6"/>
      <c r="AK471" s="8"/>
    </row>
    <row r="472" spans="1:37" x14ac:dyDescent="0.25">
      <c r="A472" s="16">
        <v>471</v>
      </c>
      <c r="B472" s="17" t="s">
        <v>2457</v>
      </c>
      <c r="C472" s="17" t="s">
        <v>976</v>
      </c>
      <c r="D472" s="17" t="s">
        <v>2470</v>
      </c>
      <c r="E472" s="18" t="s">
        <v>2471</v>
      </c>
      <c r="F472" s="17" t="str" cm="1">
        <f t="array" aca="1" ref="F472" ca="1">INDEX(estados_cidades_bairros!$B$2:$E$2701,RANDBETWEEN(1,COUNTA(estados_cidades_bairros!$E$2:$E$2701)),1)</f>
        <v>Tocantins</v>
      </c>
      <c r="G472" s="17" t="str">
        <f ca="1">VLOOKUP(F472,estados_cidades_bairros!$B$2:$E$2701,2,0)</f>
        <v>TO</v>
      </c>
      <c r="H472" s="17" t="str" cm="1">
        <f t="array" aca="1" ref="H472" ca="1">INDEX(estados_cidades_bairros!$C$2:$E$2701,SUM(MATCH(G472,estados_cidades_bairros!$C:$C,0)+RANDBETWEEN(1,100)),2)</f>
        <v>Costela</v>
      </c>
      <c r="I472" s="17" t="str" cm="1">
        <f t="array" aca="1" ref="I472" ca="1">INDEX(estados_cidades_bairros!$D$2:$E$2701,SUM(MATCH(H472,estados_cidades_bairros!$D$2:$D$2701,0)+RANDBETWEEN(1,5)),2)</f>
        <v>Favela Ramos</v>
      </c>
      <c r="J472" s="28"/>
      <c r="K472" s="17">
        <v>25</v>
      </c>
      <c r="L472" s="17" t="s">
        <v>2472</v>
      </c>
      <c r="M472" s="17" t="str" cm="1">
        <f t="array" aca="1" ref="M472" ca="1">INDEX(estados_cidades_bairros!$B$2:$E$2701,RANDBETWEEN(1,COUNTA(estados_cidades_bairros!$E$2:$E$2701)),1)</f>
        <v>Paraíba</v>
      </c>
      <c r="N472" s="17" t="str">
        <f ca="1">VLOOKUP(M472,estados_cidades_bairros!$B$2:$E$2701,2,0)</f>
        <v>PB</v>
      </c>
      <c r="O472" s="17" t="str" cm="1">
        <f t="array" aca="1" ref="O472" ca="1">INDEX(estados_cidades_bairros!$C$2:$E$2701,SUM(MATCH(N472,estados_cidades_bairros!$C:$C,0)+RANDBETWEEN(1,100)),2)</f>
        <v>Nascimento</v>
      </c>
      <c r="P472" s="17" t="str" cm="1">
        <f t="array" aca="1" ref="P472" ca="1">INDEX(estados_cidades_bairros!$D$2:$E$2701,SUM(MATCH(O472,estados_cidades_bairros!$D$2:$D$2701,0)+RANDBETWEEN(1,5)),2)</f>
        <v>Conjunto de Carvalho</v>
      </c>
      <c r="Q472" s="26" t="s">
        <v>47</v>
      </c>
      <c r="R472" s="17">
        <v>1</v>
      </c>
      <c r="S472" s="3">
        <v>471</v>
      </c>
      <c r="T472" s="3">
        <v>471</v>
      </c>
      <c r="U472" s="3">
        <v>25</v>
      </c>
      <c r="V472">
        <v>5</v>
      </c>
      <c r="W472" s="3" t="str">
        <f>VLOOKUP(V472,produtos!$A$2:$E$49,2,0)</f>
        <v>Smartwatch Apple Watch Series 8</v>
      </c>
      <c r="X472" s="12">
        <f>VLOOKUP(V472,produtos!$A$2:$E$49,4,0)</f>
        <v>3223</v>
      </c>
      <c r="Y472">
        <v>1</v>
      </c>
      <c r="Z472" s="12">
        <f t="shared" si="7"/>
        <v>3223</v>
      </c>
      <c r="AA472" s="4">
        <v>45711</v>
      </c>
      <c r="AB472" s="3" t="s">
        <v>88</v>
      </c>
      <c r="AC472" s="3">
        <v>471</v>
      </c>
      <c r="AD472">
        <v>1969</v>
      </c>
      <c r="AE472" s="3" t="str">
        <f>VLOOKUP(AD472,'Formas de pagamentos'!$A$2:$B$7,2,0)</f>
        <v>Cartão Crédito</v>
      </c>
      <c r="AF472" s="3" t="s">
        <v>48</v>
      </c>
      <c r="AG472" s="3" t="s">
        <v>50</v>
      </c>
      <c r="AH472" s="3">
        <v>4710</v>
      </c>
      <c r="AI472" s="3">
        <v>4710</v>
      </c>
      <c r="AJ472" s="3" t="s">
        <v>117</v>
      </c>
      <c r="AK472" s="5" t="s">
        <v>118</v>
      </c>
    </row>
    <row r="473" spans="1:37" x14ac:dyDescent="0.25">
      <c r="A473" s="19">
        <v>472</v>
      </c>
      <c r="B473" s="20" t="s">
        <v>1452</v>
      </c>
      <c r="C473" s="20" t="s">
        <v>39</v>
      </c>
      <c r="D473" s="20" t="s">
        <v>2475</v>
      </c>
      <c r="E473" s="21" t="s">
        <v>2476</v>
      </c>
      <c r="F473" s="17" t="str" cm="1">
        <f t="array" aca="1" ref="F473" ca="1">INDEX(estados_cidades_bairros!$B$2:$E$2701,RANDBETWEEN(1,COUNTA(estados_cidades_bairros!$E$2:$E$2701)),1)</f>
        <v>Rondônia</v>
      </c>
      <c r="G473" s="17" t="str">
        <f ca="1">VLOOKUP(F473,estados_cidades_bairros!$B$2:$E$2701,2,0)</f>
        <v>RO</v>
      </c>
      <c r="H473" s="17" t="str" cm="1">
        <f t="array" aca="1" ref="H473" ca="1">INDEX(estados_cidades_bairros!$C$2:$E$2701,SUM(MATCH(G473,estados_cidades_bairros!$C:$C,0)+RANDBETWEEN(1,100)),2)</f>
        <v>Ferreira</v>
      </c>
      <c r="I473" s="17" t="str" cm="1">
        <f t="array" aca="1" ref="I473" ca="1">INDEX(estados_cidades_bairros!$D$2:$E$2701,SUM(MATCH(H473,estados_cidades_bairros!$D$2:$D$2701,0)+RANDBETWEEN(1,5)),2)</f>
        <v>Conjunto Augusto Silva</v>
      </c>
      <c r="J473" s="28"/>
      <c r="K473" s="20">
        <v>49</v>
      </c>
      <c r="L473" s="20" t="s">
        <v>2477</v>
      </c>
      <c r="M473" s="17" t="str" cm="1">
        <f t="array" aca="1" ref="M473" ca="1">INDEX(estados_cidades_bairros!$B$2:$E$2701,RANDBETWEEN(1,COUNTA(estados_cidades_bairros!$E$2:$E$2701)),1)</f>
        <v>Alagoas</v>
      </c>
      <c r="N473" s="17" t="str">
        <f ca="1">VLOOKUP(M473,estados_cidades_bairros!$B$2:$E$2701,2,0)</f>
        <v>AL</v>
      </c>
      <c r="O473" s="17" t="str" cm="1">
        <f t="array" aca="1" ref="O473" ca="1">INDEX(estados_cidades_bairros!$C$2:$E$2701,SUM(MATCH(N473,estados_cidades_bairros!$C:$C,0)+RANDBETWEEN(1,100)),2)</f>
        <v>Teixeira do Campo</v>
      </c>
      <c r="P473" s="17" t="str" cm="1">
        <f t="array" aca="1" ref="P473" ca="1">INDEX(estados_cidades_bairros!$D$2:$E$2701,SUM(MATCH(O473,estados_cidades_bairros!$D$2:$D$2701,0)+RANDBETWEEN(1,5)),2)</f>
        <v>Avenida Yuri da Luz</v>
      </c>
      <c r="Q473" s="38" t="s">
        <v>41</v>
      </c>
      <c r="R473" s="20">
        <v>5</v>
      </c>
      <c r="S473" s="6">
        <v>472</v>
      </c>
      <c r="T473" s="6">
        <v>472</v>
      </c>
      <c r="U473" s="6">
        <v>49</v>
      </c>
      <c r="V473">
        <v>45</v>
      </c>
      <c r="W473" s="3" t="str">
        <f>VLOOKUP(V473,produtos!$A$2:$E$49,2,0)</f>
        <v>Churrasqueira Elétrica Mondial</v>
      </c>
      <c r="X473" s="12">
        <f>VLOOKUP(V473,produtos!$A$2:$E$49,4,0)</f>
        <v>3339</v>
      </c>
      <c r="Y473">
        <v>3</v>
      </c>
      <c r="Z473" s="12">
        <f t="shared" si="7"/>
        <v>10017</v>
      </c>
      <c r="AA473" s="7">
        <v>45716</v>
      </c>
      <c r="AB473" s="6" t="s">
        <v>115</v>
      </c>
      <c r="AC473" s="6">
        <v>472</v>
      </c>
      <c r="AD473">
        <v>2471</v>
      </c>
      <c r="AE473" s="3" t="str">
        <f>VLOOKUP(AD473,'Formas de pagamentos'!$A$2:$B$7,2,0)</f>
        <v>Boleto</v>
      </c>
      <c r="AF473" s="6" t="s">
        <v>48</v>
      </c>
      <c r="AG473" s="6" t="s">
        <v>50</v>
      </c>
      <c r="AH473" s="6"/>
      <c r="AI473" s="6"/>
      <c r="AJ473" s="6"/>
      <c r="AK473" s="8"/>
    </row>
    <row r="474" spans="1:37" x14ac:dyDescent="0.25">
      <c r="A474" s="16">
        <v>473</v>
      </c>
      <c r="B474" s="17" t="s">
        <v>2044</v>
      </c>
      <c r="C474" s="17" t="s">
        <v>443</v>
      </c>
      <c r="D474" s="17" t="s">
        <v>2478</v>
      </c>
      <c r="E474" s="18">
        <v>5165397329</v>
      </c>
      <c r="F474" s="17" t="str" cm="1">
        <f t="array" aca="1" ref="F474" ca="1">INDEX(estados_cidades_bairros!$B$2:$E$2701,RANDBETWEEN(1,COUNTA(estados_cidades_bairros!$E$2:$E$2701)),1)</f>
        <v>Pernambuco</v>
      </c>
      <c r="G474" s="17" t="str">
        <f ca="1">VLOOKUP(F474,estados_cidades_bairros!$B$2:$E$2701,2,0)</f>
        <v>PE</v>
      </c>
      <c r="H474" s="17" t="str" cm="1">
        <f t="array" aca="1" ref="H474" ca="1">INDEX(estados_cidades_bairros!$C$2:$E$2701,SUM(MATCH(G474,estados_cidades_bairros!$C:$C,0)+RANDBETWEEN(1,100)),2)</f>
        <v>da Cruz Grande</v>
      </c>
      <c r="I474" s="17" t="str" cm="1">
        <f t="array" aca="1" ref="I474" ca="1">INDEX(estados_cidades_bairros!$D$2:$E$2701,SUM(MATCH(H474,estados_cidades_bairros!$D$2:$D$2701,0)+RANDBETWEEN(1,5)),2)</f>
        <v>Alameda Emanuella Novaes</v>
      </c>
      <c r="J474" s="28"/>
      <c r="K474" s="17">
        <v>23</v>
      </c>
      <c r="L474" s="17" t="s">
        <v>2479</v>
      </c>
      <c r="M474" s="17" t="str" cm="1">
        <f t="array" aca="1" ref="M474" ca="1">INDEX(estados_cidades_bairros!$B$2:$E$2701,RANDBETWEEN(1,COUNTA(estados_cidades_bairros!$E$2:$E$2701)),1)</f>
        <v>Rio Grande do Sul</v>
      </c>
      <c r="N474" s="17" t="str">
        <f ca="1">VLOOKUP(M474,estados_cidades_bairros!$B$2:$E$2701,2,0)</f>
        <v>RS</v>
      </c>
      <c r="O474" s="17" t="str" cm="1">
        <f t="array" aca="1" ref="O474" ca="1">INDEX(estados_cidades_bairros!$C$2:$E$2701,SUM(MATCH(N474,estados_cidades_bairros!$C:$C,0)+RANDBETWEEN(1,100)),2)</f>
        <v>Martins da Serra</v>
      </c>
      <c r="P474" s="17" t="str" cm="1">
        <f t="array" aca="1" ref="P474" ca="1">INDEX(estados_cidades_bairros!$D$2:$E$2701,SUM(MATCH(O474,estados_cidades_bairros!$D$2:$D$2701,0)+RANDBETWEEN(1,5)),2)</f>
        <v>Jardim Alexandre Novaes</v>
      </c>
      <c r="Q474" s="26" t="s">
        <v>78</v>
      </c>
      <c r="R474" s="17">
        <v>1</v>
      </c>
      <c r="S474" s="3">
        <v>473</v>
      </c>
      <c r="T474" s="3">
        <v>473</v>
      </c>
      <c r="U474" s="3">
        <v>23</v>
      </c>
      <c r="V474">
        <v>6</v>
      </c>
      <c r="W474" s="3" t="str">
        <f>VLOOKUP(V474,produtos!$A$2:$E$49,2,0)</f>
        <v>Smartwatch Samsung Galaxy Watch 5</v>
      </c>
      <c r="X474" s="12">
        <f>VLOOKUP(V474,produtos!$A$2:$E$49,4,0)</f>
        <v>1612</v>
      </c>
      <c r="Y474">
        <v>2</v>
      </c>
      <c r="Z474" s="12">
        <f t="shared" si="7"/>
        <v>3224</v>
      </c>
      <c r="AA474" s="4">
        <v>45666</v>
      </c>
      <c r="AB474" s="3" t="s">
        <v>64</v>
      </c>
      <c r="AC474" s="3">
        <v>473</v>
      </c>
      <c r="AD474">
        <v>5950</v>
      </c>
      <c r="AE474" s="3" t="str">
        <f>VLOOKUP(AD474,'Formas de pagamentos'!$A$2:$B$7,2,0)</f>
        <v>Cartão Débito</v>
      </c>
      <c r="AF474" s="3" t="s">
        <v>48</v>
      </c>
      <c r="AG474" s="3" t="s">
        <v>247</v>
      </c>
      <c r="AH474" s="3">
        <v>4730</v>
      </c>
      <c r="AI474" s="3">
        <v>4730</v>
      </c>
      <c r="AJ474" s="3" t="s">
        <v>117</v>
      </c>
      <c r="AK474" s="5" t="s">
        <v>212</v>
      </c>
    </row>
    <row r="475" spans="1:37" x14ac:dyDescent="0.25">
      <c r="A475" s="19">
        <v>474</v>
      </c>
      <c r="B475" s="20" t="s">
        <v>1144</v>
      </c>
      <c r="C475" s="20" t="s">
        <v>178</v>
      </c>
      <c r="D475" s="20" t="s">
        <v>2480</v>
      </c>
      <c r="E475" s="21" t="s">
        <v>2481</v>
      </c>
      <c r="F475" s="17" t="str" cm="1">
        <f t="array" aca="1" ref="F475" ca="1">INDEX(estados_cidades_bairros!$B$2:$E$2701,RANDBETWEEN(1,COUNTA(estados_cidades_bairros!$E$2:$E$2701)),1)</f>
        <v>Espírito Santo</v>
      </c>
      <c r="G475" s="17" t="str">
        <f ca="1">VLOOKUP(F475,estados_cidades_bairros!$B$2:$E$2701,2,0)</f>
        <v>ES</v>
      </c>
      <c r="H475" s="17" t="str" cm="1">
        <f t="array" aca="1" ref="H475" ca="1">INDEX(estados_cidades_bairros!$C$2:$E$2701,SUM(MATCH(G475,estados_cidades_bairros!$C:$C,0)+RANDBETWEEN(1,100)),2)</f>
        <v>Lopes das Pedras</v>
      </c>
      <c r="I475" s="17" t="str" cm="1">
        <f t="array" aca="1" ref="I475" ca="1">INDEX(estados_cidades_bairros!$D$2:$E$2701,SUM(MATCH(H475,estados_cidades_bairros!$D$2:$D$2701,0)+RANDBETWEEN(1,5)),2)</f>
        <v>Colônia Moraes</v>
      </c>
      <c r="J475" s="28"/>
      <c r="K475" s="20">
        <v>36</v>
      </c>
      <c r="L475" s="20" t="s">
        <v>2482</v>
      </c>
      <c r="M475" s="17" t="str" cm="1">
        <f t="array" aca="1" ref="M475" ca="1">INDEX(estados_cidades_bairros!$B$2:$E$2701,RANDBETWEEN(1,COUNTA(estados_cidades_bairros!$E$2:$E$2701)),1)</f>
        <v>Paraíba</v>
      </c>
      <c r="N475" s="17" t="str">
        <f ca="1">VLOOKUP(M475,estados_cidades_bairros!$B$2:$E$2701,2,0)</f>
        <v>PB</v>
      </c>
      <c r="O475" s="17" t="str" cm="1">
        <f t="array" aca="1" ref="O475" ca="1">INDEX(estados_cidades_bairros!$C$2:$E$2701,SUM(MATCH(N475,estados_cidades_bairros!$C:$C,0)+RANDBETWEEN(1,100)),2)</f>
        <v>Gomes Alegre</v>
      </c>
      <c r="P475" s="17" t="str" cm="1">
        <f t="array" aca="1" ref="P475" ca="1">INDEX(estados_cidades_bairros!$D$2:$E$2701,SUM(MATCH(O475,estados_cidades_bairros!$D$2:$D$2701,0)+RANDBETWEEN(1,5)),2)</f>
        <v>Recanto Aragão</v>
      </c>
      <c r="Q475" s="38" t="s">
        <v>41</v>
      </c>
      <c r="R475" s="20">
        <v>2</v>
      </c>
      <c r="S475" s="6">
        <v>474</v>
      </c>
      <c r="T475" s="6">
        <v>474</v>
      </c>
      <c r="U475" s="6">
        <v>36</v>
      </c>
      <c r="V475">
        <v>40</v>
      </c>
      <c r="W475" s="3" t="str">
        <f>VLOOKUP(V475,produtos!$A$2:$E$49,2,0)</f>
        <v>Mouse Gamer Logitech G502</v>
      </c>
      <c r="X475" s="12">
        <f>VLOOKUP(V475,produtos!$A$2:$E$49,4,0)</f>
        <v>3359</v>
      </c>
      <c r="Y475">
        <v>5</v>
      </c>
      <c r="Z475" s="12">
        <f t="shared" si="7"/>
        <v>16795</v>
      </c>
      <c r="AA475" s="7">
        <v>45711</v>
      </c>
      <c r="AB475" s="6" t="s">
        <v>64</v>
      </c>
      <c r="AC475" s="6">
        <v>474</v>
      </c>
      <c r="AD475">
        <v>2471</v>
      </c>
      <c r="AE475" s="3" t="str">
        <f>VLOOKUP(AD475,'Formas de pagamentos'!$A$2:$B$7,2,0)</f>
        <v>Boleto</v>
      </c>
      <c r="AF475" s="6" t="s">
        <v>89</v>
      </c>
      <c r="AG475" s="6" t="s">
        <v>50</v>
      </c>
      <c r="AH475" s="6"/>
      <c r="AI475" s="6"/>
      <c r="AJ475" s="6"/>
      <c r="AK475" s="8"/>
    </row>
    <row r="476" spans="1:37" x14ac:dyDescent="0.25">
      <c r="A476" s="16">
        <v>475</v>
      </c>
      <c r="B476" s="17" t="s">
        <v>779</v>
      </c>
      <c r="C476" s="17" t="s">
        <v>56</v>
      </c>
      <c r="D476" s="17" t="s">
        <v>2484</v>
      </c>
      <c r="E476" s="18" t="s">
        <v>2485</v>
      </c>
      <c r="F476" s="17" t="str" cm="1">
        <f t="array" aca="1" ref="F476" ca="1">INDEX(estados_cidades_bairros!$B$2:$E$2701,RANDBETWEEN(1,COUNTA(estados_cidades_bairros!$E$2:$E$2701)),1)</f>
        <v>Paraná</v>
      </c>
      <c r="G476" s="17" t="str">
        <f ca="1">VLOOKUP(F476,estados_cidades_bairros!$B$2:$E$2701,2,0)</f>
        <v>PR</v>
      </c>
      <c r="H476" s="17" t="str" cm="1">
        <f t="array" aca="1" ref="H476" ca="1">INDEX(estados_cidades_bairros!$C$2:$E$2701,SUM(MATCH(G476,estados_cidades_bairros!$C:$C,0)+RANDBETWEEN(1,100)),2)</f>
        <v>Fogaça</v>
      </c>
      <c r="I476" s="17" t="str" cm="1">
        <f t="array" aca="1" ref="I476" ca="1">INDEX(estados_cidades_bairros!$D$2:$E$2701,SUM(MATCH(H476,estados_cidades_bairros!$D$2:$D$2701,0)+RANDBETWEEN(1,5)),2)</f>
        <v>Vila de Melo</v>
      </c>
      <c r="J476" s="28"/>
      <c r="K476" s="17">
        <v>42</v>
      </c>
      <c r="L476" s="17" t="s">
        <v>2486</v>
      </c>
      <c r="M476" s="17" t="str" cm="1">
        <f t="array" aca="1" ref="M476" ca="1">INDEX(estados_cidades_bairros!$B$2:$E$2701,RANDBETWEEN(1,COUNTA(estados_cidades_bairros!$E$2:$E$2701)),1)</f>
        <v>Tocantins</v>
      </c>
      <c r="N476" s="17" t="str">
        <f ca="1">VLOOKUP(M476,estados_cidades_bairros!$B$2:$E$2701,2,0)</f>
        <v>TO</v>
      </c>
      <c r="O476" s="17" t="str" cm="1">
        <f t="array" aca="1" ref="O476" ca="1">INDEX(estados_cidades_bairros!$C$2:$E$2701,SUM(MATCH(N476,estados_cidades_bairros!$C:$C,0)+RANDBETWEEN(1,100)),2)</f>
        <v>Costela</v>
      </c>
      <c r="P476" s="17" t="str" cm="1">
        <f t="array" aca="1" ref="P476" ca="1">INDEX(estados_cidades_bairros!$D$2:$E$2701,SUM(MATCH(O476,estados_cidades_bairros!$D$2:$D$2701,0)+RANDBETWEEN(1,5)),2)</f>
        <v>Favela Ramos</v>
      </c>
      <c r="Q476" s="26" t="s">
        <v>41</v>
      </c>
      <c r="R476" s="17">
        <v>3</v>
      </c>
      <c r="S476" s="3">
        <v>475</v>
      </c>
      <c r="T476" s="3">
        <v>475</v>
      </c>
      <c r="U476" s="3">
        <v>42</v>
      </c>
      <c r="V476">
        <v>19</v>
      </c>
      <c r="W476" s="3" t="str">
        <f>VLOOKUP(V476,produtos!$A$2:$E$49,2,0)</f>
        <v>Fogão 5 Bocas Electrolux</v>
      </c>
      <c r="X476" s="12">
        <f>VLOOKUP(V476,produtos!$A$2:$E$49,4,0)</f>
        <v>870</v>
      </c>
      <c r="Y476">
        <v>2</v>
      </c>
      <c r="Z476" s="12">
        <f t="shared" si="7"/>
        <v>1740</v>
      </c>
      <c r="AA476" s="4">
        <v>45693</v>
      </c>
      <c r="AB476" s="3" t="s">
        <v>64</v>
      </c>
      <c r="AC476" s="3">
        <v>475</v>
      </c>
      <c r="AD476">
        <v>5950</v>
      </c>
      <c r="AE476" s="3" t="str">
        <f>VLOOKUP(AD476,'Formas de pagamentos'!$A$2:$B$7,2,0)</f>
        <v>Cartão Débito</v>
      </c>
      <c r="AF476" s="3" t="s">
        <v>48</v>
      </c>
      <c r="AG476" s="3" t="s">
        <v>50</v>
      </c>
      <c r="AH476" s="3"/>
      <c r="AI476" s="3"/>
      <c r="AJ476" s="3"/>
      <c r="AK476" s="5"/>
    </row>
    <row r="477" spans="1:37" x14ac:dyDescent="0.25">
      <c r="A477" s="19">
        <v>476</v>
      </c>
      <c r="B477" s="20" t="s">
        <v>456</v>
      </c>
      <c r="C477" s="20" t="s">
        <v>254</v>
      </c>
      <c r="D477" s="20" t="s">
        <v>2487</v>
      </c>
      <c r="E477" s="21">
        <v>8004122997</v>
      </c>
      <c r="F477" s="17" t="str" cm="1">
        <f t="array" aca="1" ref="F477" ca="1">INDEX(estados_cidades_bairros!$B$2:$E$2701,RANDBETWEEN(1,COUNTA(estados_cidades_bairros!$E$2:$E$2701)),1)</f>
        <v>Rio Grande do Sul</v>
      </c>
      <c r="G477" s="17" t="str">
        <f ca="1">VLOOKUP(F477,estados_cidades_bairros!$B$2:$E$2701,2,0)</f>
        <v>RS</v>
      </c>
      <c r="H477" s="17" t="str" cm="1">
        <f t="array" aca="1" ref="H477" ca="1">INDEX(estados_cidades_bairros!$C$2:$E$2701,SUM(MATCH(G477,estados_cidades_bairros!$C:$C,0)+RANDBETWEEN(1,100)),2)</f>
        <v>da Conceição da Praia</v>
      </c>
      <c r="I477" s="17" t="str" cm="1">
        <f t="array" aca="1" ref="I477" ca="1">INDEX(estados_cidades_bairros!$D$2:$E$2701,SUM(MATCH(H477,estados_cidades_bairros!$D$2:$D$2701,0)+RANDBETWEEN(1,5)),2)</f>
        <v>Colônia Cunha</v>
      </c>
      <c r="J477" s="28"/>
      <c r="K477" s="20">
        <v>15</v>
      </c>
      <c r="L477" s="20" t="s">
        <v>2488</v>
      </c>
      <c r="M477" s="17" t="str" cm="1">
        <f t="array" aca="1" ref="M477" ca="1">INDEX(estados_cidades_bairros!$B$2:$E$2701,RANDBETWEEN(1,COUNTA(estados_cidades_bairros!$E$2:$E$2701)),1)</f>
        <v>Paraíba</v>
      </c>
      <c r="N477" s="17" t="str">
        <f ca="1">VLOOKUP(M477,estados_cidades_bairros!$B$2:$E$2701,2,0)</f>
        <v>PB</v>
      </c>
      <c r="O477" s="17" t="str" cm="1">
        <f t="array" aca="1" ref="O477" ca="1">INDEX(estados_cidades_bairros!$C$2:$E$2701,SUM(MATCH(N477,estados_cidades_bairros!$C:$C,0)+RANDBETWEEN(1,100)),2)</f>
        <v>Ribeiro</v>
      </c>
      <c r="P477" s="17" t="str" cm="1">
        <f t="array" aca="1" ref="P477" ca="1">INDEX(estados_cidades_bairros!$D$2:$E$2701,SUM(MATCH(O477,estados_cidades_bairros!$D$2:$D$2701,0)+RANDBETWEEN(1,5)),2)</f>
        <v>Chácara Luiz Otávio da Rosa</v>
      </c>
      <c r="Q477" s="38" t="s">
        <v>47</v>
      </c>
      <c r="R477" s="20">
        <v>2</v>
      </c>
      <c r="S477" s="6">
        <v>476</v>
      </c>
      <c r="T477" s="6">
        <v>476</v>
      </c>
      <c r="U477" s="6">
        <v>15</v>
      </c>
      <c r="V477">
        <v>31</v>
      </c>
      <c r="W477" s="3" t="str">
        <f>VLOOKUP(V477,produtos!$A$2:$E$49,2,0)</f>
        <v>Cama Box Queen</v>
      </c>
      <c r="X477" s="12">
        <f>VLOOKUP(V477,produtos!$A$2:$E$49,4,0)</f>
        <v>736</v>
      </c>
      <c r="Y477">
        <v>4</v>
      </c>
      <c r="Z477" s="12">
        <f t="shared" si="7"/>
        <v>2944</v>
      </c>
      <c r="AA477" s="7">
        <v>45718</v>
      </c>
      <c r="AB477" s="6" t="s">
        <v>64</v>
      </c>
      <c r="AC477" s="6">
        <v>476</v>
      </c>
      <c r="AD477">
        <v>7072</v>
      </c>
      <c r="AE477" s="3" t="str">
        <f>VLOOKUP(AD477,'Formas de pagamentos'!$A$2:$B$7,2,0)</f>
        <v>Dinheiro</v>
      </c>
      <c r="AF477" s="6" t="s">
        <v>89</v>
      </c>
      <c r="AG477" s="6" t="s">
        <v>50</v>
      </c>
      <c r="AH477" s="6"/>
      <c r="AI477" s="6"/>
      <c r="AJ477" s="6"/>
      <c r="AK477" s="8"/>
    </row>
    <row r="478" spans="1:37" x14ac:dyDescent="0.25">
      <c r="A478" s="16">
        <v>477</v>
      </c>
      <c r="B478" s="17" t="s">
        <v>1446</v>
      </c>
      <c r="C478" s="17" t="s">
        <v>144</v>
      </c>
      <c r="D478" s="17" t="s">
        <v>2489</v>
      </c>
      <c r="E478" s="18" t="s">
        <v>2490</v>
      </c>
      <c r="F478" s="17" t="str" cm="1">
        <f t="array" aca="1" ref="F478" ca="1">INDEX(estados_cidades_bairros!$B$2:$E$2701,RANDBETWEEN(1,COUNTA(estados_cidades_bairros!$E$2:$E$2701)),1)</f>
        <v>Rondônia</v>
      </c>
      <c r="G478" s="17" t="str">
        <f ca="1">VLOOKUP(F478,estados_cidades_bairros!$B$2:$E$2701,2,0)</f>
        <v>RO</v>
      </c>
      <c r="H478" s="17" t="str" cm="1">
        <f t="array" aca="1" ref="H478" ca="1">INDEX(estados_cidades_bairros!$C$2:$E$2701,SUM(MATCH(G478,estados_cidades_bairros!$C:$C,0)+RANDBETWEEN(1,100)),2)</f>
        <v>Castro</v>
      </c>
      <c r="I478" s="17" t="str" cm="1">
        <f t="array" aca="1" ref="I478" ca="1">INDEX(estados_cidades_bairros!$D$2:$E$2701,SUM(MATCH(H478,estados_cidades_bairros!$D$2:$D$2701,0)+RANDBETWEEN(1,5)),2)</f>
        <v>Aeroporto Barros</v>
      </c>
      <c r="J478" s="28"/>
      <c r="K478" s="17">
        <v>41</v>
      </c>
      <c r="L478" s="17" t="s">
        <v>2491</v>
      </c>
      <c r="M478" s="17" t="str" cm="1">
        <f t="array" aca="1" ref="M478" ca="1">INDEX(estados_cidades_bairros!$B$2:$E$2701,RANDBETWEEN(1,COUNTA(estados_cidades_bairros!$E$2:$E$2701)),1)</f>
        <v>Mato Grosso do Sul</v>
      </c>
      <c r="N478" s="17" t="str">
        <f ca="1">VLOOKUP(M478,estados_cidades_bairros!$B$2:$E$2701,2,0)</f>
        <v>MS</v>
      </c>
      <c r="O478" s="17" t="str" cm="1">
        <f t="array" aca="1" ref="O478" ca="1">INDEX(estados_cidades_bairros!$C$2:$E$2701,SUM(MATCH(N478,estados_cidades_bairros!$C:$C,0)+RANDBETWEEN(1,100)),2)</f>
        <v>da Cruz</v>
      </c>
      <c r="P478" s="17" t="str" cm="1">
        <f t="array" aca="1" ref="P478" ca="1">INDEX(estados_cidades_bairros!$D$2:$E$2701,SUM(MATCH(O478,estados_cidades_bairros!$D$2:$D$2701,0)+RANDBETWEEN(1,5)),2)</f>
        <v>Campo de Castro</v>
      </c>
      <c r="Q478" s="26" t="s">
        <v>41</v>
      </c>
      <c r="R478" s="17">
        <v>3</v>
      </c>
      <c r="S478" s="3">
        <v>477</v>
      </c>
      <c r="T478" s="3">
        <v>477</v>
      </c>
      <c r="U478" s="3">
        <v>41</v>
      </c>
      <c r="V478">
        <v>6</v>
      </c>
      <c r="W478" s="3" t="str">
        <f>VLOOKUP(V478,produtos!$A$2:$E$49,2,0)</f>
        <v>Smartwatch Samsung Galaxy Watch 5</v>
      </c>
      <c r="X478" s="12">
        <f>VLOOKUP(V478,produtos!$A$2:$E$49,4,0)</f>
        <v>1612</v>
      </c>
      <c r="Y478">
        <v>3</v>
      </c>
      <c r="Z478" s="12">
        <f t="shared" si="7"/>
        <v>4836</v>
      </c>
      <c r="AA478" s="4">
        <v>45681</v>
      </c>
      <c r="AB478" s="3" t="s">
        <v>88</v>
      </c>
      <c r="AC478" s="3">
        <v>477</v>
      </c>
      <c r="AD478">
        <v>1969</v>
      </c>
      <c r="AE478" s="3" t="str">
        <f>VLOOKUP(AD478,'Formas de pagamentos'!$A$2:$B$7,2,0)</f>
        <v>Cartão Crédito</v>
      </c>
      <c r="AF478" s="3" t="s">
        <v>48</v>
      </c>
      <c r="AG478" s="3" t="s">
        <v>50</v>
      </c>
      <c r="AH478" s="3"/>
      <c r="AI478" s="3"/>
      <c r="AJ478" s="3"/>
      <c r="AK478" s="5"/>
    </row>
    <row r="479" spans="1:37" x14ac:dyDescent="0.25">
      <c r="A479" s="19">
        <v>478</v>
      </c>
      <c r="B479" s="20" t="s">
        <v>1342</v>
      </c>
      <c r="C479" s="20" t="s">
        <v>432</v>
      </c>
      <c r="D479" s="20" t="s">
        <v>2492</v>
      </c>
      <c r="E479" s="21">
        <v>3008784842</v>
      </c>
      <c r="F479" s="17" t="str" cm="1">
        <f t="array" aca="1" ref="F479" ca="1">INDEX(estados_cidades_bairros!$B$2:$E$2701,RANDBETWEEN(1,COUNTA(estados_cidades_bairros!$E$2:$E$2701)),1)</f>
        <v>Amapá</v>
      </c>
      <c r="G479" s="17" t="str">
        <f ca="1">VLOOKUP(F479,estados_cidades_bairros!$B$2:$E$2701,2,0)</f>
        <v>AP</v>
      </c>
      <c r="H479" s="17" t="str" cm="1">
        <f t="array" aca="1" ref="H479" ca="1">INDEX(estados_cidades_bairros!$C$2:$E$2701,SUM(MATCH(G479,estados_cidades_bairros!$C:$C,0)+RANDBETWEEN(1,100)),2)</f>
        <v>Castro</v>
      </c>
      <c r="I479" s="17" t="str" cm="1">
        <f t="array" aca="1" ref="I479" ca="1">INDEX(estados_cidades_bairros!$D$2:$E$2701,SUM(MATCH(H479,estados_cidades_bairros!$D$2:$D$2701,0)+RANDBETWEEN(1,5)),2)</f>
        <v>Praia Viana</v>
      </c>
      <c r="J479" s="28"/>
      <c r="K479" s="20">
        <v>50</v>
      </c>
      <c r="L479" s="20" t="s">
        <v>2493</v>
      </c>
      <c r="M479" s="17" t="str" cm="1">
        <f t="array" aca="1" ref="M479" ca="1">INDEX(estados_cidades_bairros!$B$2:$E$2701,RANDBETWEEN(1,COUNTA(estados_cidades_bairros!$E$2:$E$2701)),1)</f>
        <v>Amazonas</v>
      </c>
      <c r="N479" s="17" t="str">
        <f ca="1">VLOOKUP(M479,estados_cidades_bairros!$B$2:$E$2701,2,0)</f>
        <v>AM</v>
      </c>
      <c r="O479" s="17" t="str" cm="1">
        <f t="array" aca="1" ref="O479" ca="1">INDEX(estados_cidades_bairros!$C$2:$E$2701,SUM(MATCH(N479,estados_cidades_bairros!$C:$C,0)+RANDBETWEEN(1,100)),2)</f>
        <v>da Cunha do Galho</v>
      </c>
      <c r="P479" s="17" t="str" cm="1">
        <f t="array" aca="1" ref="P479" ca="1">INDEX(estados_cidades_bairros!$D$2:$E$2701,SUM(MATCH(O479,estados_cidades_bairros!$D$2:$D$2701,0)+RANDBETWEEN(1,5)),2)</f>
        <v>Recanto de Pereira</v>
      </c>
      <c r="Q479" s="38" t="s">
        <v>78</v>
      </c>
      <c r="R479" s="20">
        <v>4</v>
      </c>
      <c r="S479" s="6">
        <v>478</v>
      </c>
      <c r="T479" s="6">
        <v>478</v>
      </c>
      <c r="U479" s="6">
        <v>50</v>
      </c>
      <c r="V479">
        <v>10</v>
      </c>
      <c r="W479" s="3" t="str">
        <f>VLOOKUP(V479,produtos!$A$2:$E$49,2,0)</f>
        <v>TV Samsung 50'' 4K QLED</v>
      </c>
      <c r="X479" s="12">
        <f>VLOOKUP(V479,produtos!$A$2:$E$49,4,0)</f>
        <v>497</v>
      </c>
      <c r="Y479">
        <v>4</v>
      </c>
      <c r="Z479" s="12">
        <f t="shared" si="7"/>
        <v>1988</v>
      </c>
      <c r="AA479" s="7">
        <v>45710</v>
      </c>
      <c r="AB479" s="6" t="s">
        <v>64</v>
      </c>
      <c r="AC479" s="6">
        <v>478</v>
      </c>
      <c r="AD479">
        <v>6056</v>
      </c>
      <c r="AE479" s="3" t="str">
        <f>VLOOKUP(AD479,'Formas de pagamentos'!$A$2:$B$7,2,0)</f>
        <v>Cheque</v>
      </c>
      <c r="AF479" s="6" t="s">
        <v>89</v>
      </c>
      <c r="AG479" s="6" t="s">
        <v>50</v>
      </c>
      <c r="AH479" s="6"/>
      <c r="AI479" s="6"/>
      <c r="AJ479" s="6"/>
      <c r="AK479" s="8"/>
    </row>
    <row r="480" spans="1:37" x14ac:dyDescent="0.25">
      <c r="A480" s="16">
        <v>479</v>
      </c>
      <c r="B480" s="17" t="s">
        <v>263</v>
      </c>
      <c r="C480" s="17" t="s">
        <v>103</v>
      </c>
      <c r="D480" s="17" t="s">
        <v>2494</v>
      </c>
      <c r="E480" s="18" t="s">
        <v>2495</v>
      </c>
      <c r="F480" s="17" t="str" cm="1">
        <f t="array" aca="1" ref="F480" ca="1">INDEX(estados_cidades_bairros!$B$2:$E$2701,RANDBETWEEN(1,COUNTA(estados_cidades_bairros!$E$2:$E$2701)),1)</f>
        <v>Amapá</v>
      </c>
      <c r="G480" s="17" t="str">
        <f ca="1">VLOOKUP(F480,estados_cidades_bairros!$B$2:$E$2701,2,0)</f>
        <v>AP</v>
      </c>
      <c r="H480" s="17" t="str" cm="1">
        <f t="array" aca="1" ref="H480" ca="1">INDEX(estados_cidades_bairros!$C$2:$E$2701,SUM(MATCH(G480,estados_cidades_bairros!$C:$C,0)+RANDBETWEEN(1,100)),2)</f>
        <v>Fernandes de Castro</v>
      </c>
      <c r="I480" s="17" t="str" cm="1">
        <f t="array" aca="1" ref="I480" ca="1">INDEX(estados_cidades_bairros!$D$2:$E$2701,SUM(MATCH(H480,estados_cidades_bairros!$D$2:$D$2701,0)+RANDBETWEEN(1,5)),2)</f>
        <v>Área de Silva</v>
      </c>
      <c r="J480" s="28"/>
      <c r="K480" s="17">
        <v>8</v>
      </c>
      <c r="L480" s="17" t="s">
        <v>2496</v>
      </c>
      <c r="M480" s="17" t="str" cm="1">
        <f t="array" aca="1" ref="M480" ca="1">INDEX(estados_cidades_bairros!$B$2:$E$2701,RANDBETWEEN(1,COUNTA(estados_cidades_bairros!$E$2:$E$2701)),1)</f>
        <v>Piauí</v>
      </c>
      <c r="N480" s="17" t="str">
        <f ca="1">VLOOKUP(M480,estados_cidades_bairros!$B$2:$E$2701,2,0)</f>
        <v>PI</v>
      </c>
      <c r="O480" s="17" t="str" cm="1">
        <f t="array" aca="1" ref="O480" ca="1">INDEX(estados_cidades_bairros!$C$2:$E$2701,SUM(MATCH(N480,estados_cidades_bairros!$C:$C,0)+RANDBETWEEN(1,100)),2)</f>
        <v>Santos das Flores</v>
      </c>
      <c r="P480" s="17" t="str" cm="1">
        <f t="array" aca="1" ref="P480" ca="1">INDEX(estados_cidades_bairros!$D$2:$E$2701,SUM(MATCH(O480,estados_cidades_bairros!$D$2:$D$2701,0)+RANDBETWEEN(1,5)),2)</f>
        <v>Vereda da Luz</v>
      </c>
      <c r="Q480" s="26" t="s">
        <v>78</v>
      </c>
      <c r="R480" s="17">
        <v>4</v>
      </c>
      <c r="S480" s="3">
        <v>479</v>
      </c>
      <c r="T480" s="3">
        <v>479</v>
      </c>
      <c r="U480" s="3">
        <v>8</v>
      </c>
      <c r="V480">
        <v>37</v>
      </c>
      <c r="W480" s="3" t="str">
        <f>VLOOKUP(V480,produtos!$A$2:$E$49,2,0)</f>
        <v>Notebook Lenovo Ideapad Ryzen 5</v>
      </c>
      <c r="X480" s="12">
        <f>VLOOKUP(V480,produtos!$A$2:$E$49,4,0)</f>
        <v>1283</v>
      </c>
      <c r="Y480">
        <v>2</v>
      </c>
      <c r="Z480" s="12">
        <f t="shared" si="7"/>
        <v>2566</v>
      </c>
      <c r="AA480" s="4">
        <v>45697</v>
      </c>
      <c r="AB480" s="3" t="s">
        <v>64</v>
      </c>
      <c r="AC480" s="3">
        <v>479</v>
      </c>
      <c r="AD480">
        <v>2471</v>
      </c>
      <c r="AE480" s="3" t="str">
        <f>VLOOKUP(AD480,'Formas de pagamentos'!$A$2:$B$7,2,0)</f>
        <v>Boleto</v>
      </c>
      <c r="AF480" s="3" t="s">
        <v>116</v>
      </c>
      <c r="AG480" s="3" t="s">
        <v>50</v>
      </c>
      <c r="AH480" s="3"/>
      <c r="AI480" s="3"/>
      <c r="AJ480" s="3"/>
      <c r="AK480" s="5"/>
    </row>
    <row r="481" spans="1:37" x14ac:dyDescent="0.25">
      <c r="A481" s="19">
        <v>480</v>
      </c>
      <c r="B481" s="20" t="s">
        <v>1260</v>
      </c>
      <c r="C481" s="20" t="s">
        <v>370</v>
      </c>
      <c r="D481" s="20" t="s">
        <v>2499</v>
      </c>
      <c r="E481" s="21" t="s">
        <v>2500</v>
      </c>
      <c r="F481" s="17" t="str" cm="1">
        <f t="array" aca="1" ref="F481" ca="1">INDEX(estados_cidades_bairros!$B$2:$E$2701,RANDBETWEEN(1,COUNTA(estados_cidades_bairros!$E$2:$E$2701)),1)</f>
        <v>Tocantins</v>
      </c>
      <c r="G481" s="17" t="str">
        <f ca="1">VLOOKUP(F481,estados_cidades_bairros!$B$2:$E$2701,2,0)</f>
        <v>TO</v>
      </c>
      <c r="H481" s="17" t="str" cm="1">
        <f t="array" aca="1" ref="H481" ca="1">INDEX(estados_cidades_bairros!$C$2:$E$2701,SUM(MATCH(G481,estados_cidades_bairros!$C:$C,0)+RANDBETWEEN(1,100)),2)</f>
        <v>Melo de Barbosa</v>
      </c>
      <c r="I481" s="17" t="str" cm="1">
        <f t="array" aca="1" ref="I481" ca="1">INDEX(estados_cidades_bairros!$D$2:$E$2701,SUM(MATCH(H481,estados_cidades_bairros!$D$2:$D$2701,0)+RANDBETWEEN(1,5)),2)</f>
        <v>Campo de Barros</v>
      </c>
      <c r="J481" s="28"/>
      <c r="K481" s="20">
        <v>46</v>
      </c>
      <c r="L481" s="20" t="s">
        <v>2502</v>
      </c>
      <c r="M481" s="17" t="str" cm="1">
        <f t="array" aca="1" ref="M481" ca="1">INDEX(estados_cidades_bairros!$B$2:$E$2701,RANDBETWEEN(1,COUNTA(estados_cidades_bairros!$E$2:$E$2701)),1)</f>
        <v>Sergipe</v>
      </c>
      <c r="N481" s="17" t="str">
        <f ca="1">VLOOKUP(M481,estados_cidades_bairros!$B$2:$E$2701,2,0)</f>
        <v>SE</v>
      </c>
      <c r="O481" s="17" t="str" cm="1">
        <f t="array" aca="1" ref="O481" ca="1">INDEX(estados_cidades_bairros!$C$2:$E$2701,SUM(MATCH(N481,estados_cidades_bairros!$C:$C,0)+RANDBETWEEN(1,100)),2)</f>
        <v>Caldeira</v>
      </c>
      <c r="P481" s="17" t="str" cm="1">
        <f t="array" aca="1" ref="P481" ca="1">INDEX(estados_cidades_bairros!$D$2:$E$2701,SUM(MATCH(O481,estados_cidades_bairros!$D$2:$D$2701,0)+RANDBETWEEN(1,5)),2)</f>
        <v>Aeroporto de Souza</v>
      </c>
      <c r="Q481" s="38" t="s">
        <v>78</v>
      </c>
      <c r="R481" s="20">
        <v>3</v>
      </c>
      <c r="S481" s="6">
        <v>480</v>
      </c>
      <c r="T481" s="6">
        <v>480</v>
      </c>
      <c r="U481" s="6">
        <v>46</v>
      </c>
      <c r="V481">
        <v>44</v>
      </c>
      <c r="W481" s="3" t="str">
        <f>VLOOKUP(V481,produtos!$A$2:$E$49,2,0)</f>
        <v>Furadeira de Impacto Bosch 550W</v>
      </c>
      <c r="X481" s="12">
        <f>VLOOKUP(V481,produtos!$A$2:$E$49,4,0)</f>
        <v>3994</v>
      </c>
      <c r="Y481">
        <v>4</v>
      </c>
      <c r="Z481" s="12">
        <f t="shared" si="7"/>
        <v>15976</v>
      </c>
      <c r="AA481" s="7">
        <v>45708</v>
      </c>
      <c r="AB481" s="6" t="s">
        <v>88</v>
      </c>
      <c r="AC481" s="6">
        <v>480</v>
      </c>
      <c r="AD481">
        <v>2471</v>
      </c>
      <c r="AE481" s="3" t="str">
        <f>VLOOKUP(AD481,'Formas de pagamentos'!$A$2:$B$7,2,0)</f>
        <v>Boleto</v>
      </c>
      <c r="AF481" s="6" t="s">
        <v>116</v>
      </c>
      <c r="AG481" s="6" t="s">
        <v>50</v>
      </c>
      <c r="AH481" s="6"/>
      <c r="AI481" s="6"/>
      <c r="AJ481" s="6"/>
      <c r="AK481" s="8"/>
    </row>
    <row r="482" spans="1:37" x14ac:dyDescent="0.25">
      <c r="A482" s="16">
        <v>481</v>
      </c>
      <c r="B482" s="17" t="s">
        <v>435</v>
      </c>
      <c r="C482" s="17" t="s">
        <v>103</v>
      </c>
      <c r="D482" s="17" t="s">
        <v>2504</v>
      </c>
      <c r="E482" s="18" t="s">
        <v>2505</v>
      </c>
      <c r="F482" s="17" t="str" cm="1">
        <f t="array" aca="1" ref="F482" ca="1">INDEX(estados_cidades_bairros!$B$2:$E$2701,RANDBETWEEN(1,COUNTA(estados_cidades_bairros!$E$2:$E$2701)),1)</f>
        <v>São Paulo</v>
      </c>
      <c r="G482" s="17" t="str">
        <f ca="1">VLOOKUP(F482,estados_cidades_bairros!$B$2:$E$2701,2,0)</f>
        <v>SP</v>
      </c>
      <c r="H482" s="17" t="str" cm="1">
        <f t="array" aca="1" ref="H482" ca="1">INDEX(estados_cidades_bairros!$C$2:$E$2701,SUM(MATCH(G482,estados_cidades_bairros!$C:$C,0)+RANDBETWEEN(1,100)),2)</f>
        <v>Almeida Verde</v>
      </c>
      <c r="I482" s="17" t="str" cm="1">
        <f t="array" aca="1" ref="I482" ca="1">INDEX(estados_cidades_bairros!$D$2:$E$2701,SUM(MATCH(H482,estados_cidades_bairros!$D$2:$D$2701,0)+RANDBETWEEN(1,5)),2)</f>
        <v>Feira João Guilherme Fogaça</v>
      </c>
      <c r="J482" s="28"/>
      <c r="K482" s="17">
        <v>31</v>
      </c>
      <c r="L482" s="17" t="s">
        <v>2507</v>
      </c>
      <c r="M482" s="17" t="str" cm="1">
        <f t="array" aca="1" ref="M482" ca="1">INDEX(estados_cidades_bairros!$B$2:$E$2701,RANDBETWEEN(1,COUNTA(estados_cidades_bairros!$E$2:$E$2701)),1)</f>
        <v>Rio Grande do Norte</v>
      </c>
      <c r="N482" s="17" t="str">
        <f ca="1">VLOOKUP(M482,estados_cidades_bairros!$B$2:$E$2701,2,0)</f>
        <v>RN</v>
      </c>
      <c r="O482" s="17" t="str" cm="1">
        <f t="array" aca="1" ref="O482" ca="1">INDEX(estados_cidades_bairros!$C$2:$E$2701,SUM(MATCH(N482,estados_cidades_bairros!$C:$C,0)+RANDBETWEEN(1,100)),2)</f>
        <v>Gonçalves</v>
      </c>
      <c r="P482" s="17" t="str" cm="1">
        <f t="array" aca="1" ref="P482" ca="1">INDEX(estados_cidades_bairros!$D$2:$E$2701,SUM(MATCH(O482,estados_cidades_bairros!$D$2:$D$2701,0)+RANDBETWEEN(1,5)),2)</f>
        <v>Alameda Isaac da Paz</v>
      </c>
      <c r="Q482" s="26" t="s">
        <v>47</v>
      </c>
      <c r="R482" s="17">
        <v>5</v>
      </c>
      <c r="S482" s="3">
        <v>481</v>
      </c>
      <c r="T482" s="3">
        <v>481</v>
      </c>
      <c r="U482" s="3">
        <v>31</v>
      </c>
      <c r="V482">
        <v>2</v>
      </c>
      <c r="W482" s="3" t="str">
        <f>VLOOKUP(V482,produtos!$A$2:$E$49,2,0)</f>
        <v>Smartphone iPhone 14</v>
      </c>
      <c r="X482" s="12">
        <f>VLOOKUP(V482,produtos!$A$2:$E$49,4,0)</f>
        <v>4209</v>
      </c>
      <c r="Y482">
        <v>3</v>
      </c>
      <c r="Z482" s="12">
        <f t="shared" si="7"/>
        <v>12627</v>
      </c>
      <c r="AA482" s="4">
        <v>45710</v>
      </c>
      <c r="AB482" s="3" t="s">
        <v>64</v>
      </c>
      <c r="AC482" s="3">
        <v>481</v>
      </c>
      <c r="AD482">
        <v>2471</v>
      </c>
      <c r="AE482" s="3" t="str">
        <f>VLOOKUP(AD482,'Formas de pagamentos'!$A$2:$B$7,2,0)</f>
        <v>Boleto</v>
      </c>
      <c r="AF482" s="3" t="s">
        <v>116</v>
      </c>
      <c r="AG482" s="3" t="s">
        <v>50</v>
      </c>
      <c r="AH482" s="3"/>
      <c r="AI482" s="3"/>
      <c r="AJ482" s="3"/>
      <c r="AK482" s="5"/>
    </row>
    <row r="483" spans="1:37" x14ac:dyDescent="0.25">
      <c r="A483" s="19">
        <v>482</v>
      </c>
      <c r="B483" s="20" t="s">
        <v>629</v>
      </c>
      <c r="C483" s="20" t="s">
        <v>687</v>
      </c>
      <c r="D483" s="20" t="s">
        <v>2508</v>
      </c>
      <c r="E483" s="21" t="s">
        <v>2509</v>
      </c>
      <c r="F483" s="17" t="str" cm="1">
        <f t="array" aca="1" ref="F483" ca="1">INDEX(estados_cidades_bairros!$B$2:$E$2701,RANDBETWEEN(1,COUNTA(estados_cidades_bairros!$E$2:$E$2701)),1)</f>
        <v>Tocantins</v>
      </c>
      <c r="G483" s="17" t="str">
        <f ca="1">VLOOKUP(F483,estados_cidades_bairros!$B$2:$E$2701,2,0)</f>
        <v>TO</v>
      </c>
      <c r="H483" s="17" t="str" cm="1">
        <f t="array" aca="1" ref="H483" ca="1">INDEX(estados_cidades_bairros!$C$2:$E$2701,SUM(MATCH(G483,estados_cidades_bairros!$C:$C,0)+RANDBETWEEN(1,100)),2)</f>
        <v>da Luz do Oeste</v>
      </c>
      <c r="I483" s="17" t="str" cm="1">
        <f t="array" aca="1" ref="I483" ca="1">INDEX(estados_cidades_bairros!$D$2:$E$2701,SUM(MATCH(H483,estados_cidades_bairros!$D$2:$D$2701,0)+RANDBETWEEN(1,5)),2)</f>
        <v>Favela de Souza</v>
      </c>
      <c r="J483" s="28"/>
      <c r="K483" s="20">
        <v>49</v>
      </c>
      <c r="L483" s="20" t="s">
        <v>2510</v>
      </c>
      <c r="M483" s="17" t="str" cm="1">
        <f t="array" aca="1" ref="M483" ca="1">INDEX(estados_cidades_bairros!$B$2:$E$2701,RANDBETWEEN(1,COUNTA(estados_cidades_bairros!$E$2:$E$2701)),1)</f>
        <v>Amazonas</v>
      </c>
      <c r="N483" s="17" t="str">
        <f ca="1">VLOOKUP(M483,estados_cidades_bairros!$B$2:$E$2701,2,0)</f>
        <v>AM</v>
      </c>
      <c r="O483" s="17" t="str" cm="1">
        <f t="array" aca="1" ref="O483" ca="1">INDEX(estados_cidades_bairros!$C$2:$E$2701,SUM(MATCH(N483,estados_cidades_bairros!$C:$C,0)+RANDBETWEEN(1,100)),2)</f>
        <v>Alves da Serra</v>
      </c>
      <c r="P483" s="17" t="str" cm="1">
        <f t="array" aca="1" ref="P483" ca="1">INDEX(estados_cidades_bairros!$D$2:$E$2701,SUM(MATCH(O483,estados_cidades_bairros!$D$2:$D$2701,0)+RANDBETWEEN(1,5)),2)</f>
        <v>Alameda de Cardoso</v>
      </c>
      <c r="Q483" s="38" t="s">
        <v>47</v>
      </c>
      <c r="R483" s="20">
        <v>1</v>
      </c>
      <c r="S483" s="6">
        <v>482</v>
      </c>
      <c r="T483" s="6">
        <v>482</v>
      </c>
      <c r="U483" s="6">
        <v>49</v>
      </c>
      <c r="V483">
        <v>38</v>
      </c>
      <c r="W483" s="3" t="str">
        <f>VLOOKUP(V483,produtos!$A$2:$E$49,2,0)</f>
        <v>Monitor LG UltraWide 29''</v>
      </c>
      <c r="X483" s="12">
        <f>VLOOKUP(V483,produtos!$A$2:$E$49,4,0)</f>
        <v>1273</v>
      </c>
      <c r="Y483">
        <v>4</v>
      </c>
      <c r="Z483" s="12">
        <f t="shared" si="7"/>
        <v>5092</v>
      </c>
      <c r="AA483" s="7">
        <v>45721</v>
      </c>
      <c r="AB483" s="6" t="s">
        <v>64</v>
      </c>
      <c r="AC483" s="6">
        <v>482</v>
      </c>
      <c r="AD483">
        <v>6056</v>
      </c>
      <c r="AE483" s="3" t="str">
        <f>VLOOKUP(AD483,'Formas de pagamentos'!$A$2:$B$7,2,0)</f>
        <v>Cheque</v>
      </c>
      <c r="AF483" s="6" t="s">
        <v>89</v>
      </c>
      <c r="AG483" s="6" t="s">
        <v>50</v>
      </c>
      <c r="AH483" s="6"/>
      <c r="AI483" s="6"/>
      <c r="AJ483" s="6"/>
      <c r="AK483" s="8"/>
    </row>
    <row r="484" spans="1:37" x14ac:dyDescent="0.25">
      <c r="A484" s="16">
        <v>483</v>
      </c>
      <c r="B484" s="17" t="s">
        <v>2457</v>
      </c>
      <c r="C484" s="17" t="s">
        <v>186</v>
      </c>
      <c r="D484" s="17" t="s">
        <v>2511</v>
      </c>
      <c r="E484" s="18">
        <v>4183527441</v>
      </c>
      <c r="F484" s="17" t="str" cm="1">
        <f t="array" aca="1" ref="F484" ca="1">INDEX(estados_cidades_bairros!$B$2:$E$2701,RANDBETWEEN(1,COUNTA(estados_cidades_bairros!$E$2:$E$2701)),1)</f>
        <v>Minas Gerais</v>
      </c>
      <c r="G484" s="17" t="str">
        <f ca="1">VLOOKUP(F484,estados_cidades_bairros!$B$2:$E$2701,2,0)</f>
        <v>MG</v>
      </c>
      <c r="H484" s="17" t="str" cm="1">
        <f t="array" aca="1" ref="H484" ca="1">INDEX(estados_cidades_bairros!$C$2:$E$2701,SUM(MATCH(G484,estados_cidades_bairros!$C:$C,0)+RANDBETWEEN(1,100)),2)</f>
        <v>Cardoso</v>
      </c>
      <c r="I484" s="17" t="str" cm="1">
        <f t="array" aca="1" ref="I484" ca="1">INDEX(estados_cidades_bairros!$D$2:$E$2701,SUM(MATCH(H484,estados_cidades_bairros!$D$2:$D$2701,0)+RANDBETWEEN(1,5)),2)</f>
        <v>Parque de Silveira</v>
      </c>
      <c r="J484" s="28"/>
      <c r="K484" s="17">
        <v>38</v>
      </c>
      <c r="L484" s="17" t="s">
        <v>2512</v>
      </c>
      <c r="M484" s="17" t="str" cm="1">
        <f t="array" aca="1" ref="M484" ca="1">INDEX(estados_cidades_bairros!$B$2:$E$2701,RANDBETWEEN(1,COUNTA(estados_cidades_bairros!$E$2:$E$2701)),1)</f>
        <v>Ceará</v>
      </c>
      <c r="N484" s="17" t="str">
        <f ca="1">VLOOKUP(M484,estados_cidades_bairros!$B$2:$E$2701,2,0)</f>
        <v>CE</v>
      </c>
      <c r="O484" s="17" t="str" cm="1">
        <f t="array" aca="1" ref="O484" ca="1">INDEX(estados_cidades_bairros!$C$2:$E$2701,SUM(MATCH(N484,estados_cidades_bairros!$C:$C,0)+RANDBETWEEN(1,100)),2)</f>
        <v>Souza do Amparo</v>
      </c>
      <c r="P484" s="17" t="str" cm="1">
        <f t="array" aca="1" ref="P484" ca="1">INDEX(estados_cidades_bairros!$D$2:$E$2701,SUM(MATCH(O484,estados_cidades_bairros!$D$2:$D$2701,0)+RANDBETWEEN(1,5)),2)</f>
        <v>Setor Cauê Correia</v>
      </c>
      <c r="Q484" s="26" t="s">
        <v>78</v>
      </c>
      <c r="R484" s="17">
        <v>4</v>
      </c>
      <c r="S484" s="3">
        <v>483</v>
      </c>
      <c r="T484" s="3">
        <v>483</v>
      </c>
      <c r="U484" s="3">
        <v>38</v>
      </c>
      <c r="V484">
        <v>10</v>
      </c>
      <c r="W484" s="3" t="str">
        <f>VLOOKUP(V484,produtos!$A$2:$E$49,2,0)</f>
        <v>TV Samsung 50'' 4K QLED</v>
      </c>
      <c r="X484" s="12">
        <f>VLOOKUP(V484,produtos!$A$2:$E$49,4,0)</f>
        <v>497</v>
      </c>
      <c r="Y484">
        <v>2</v>
      </c>
      <c r="Z484" s="12">
        <f t="shared" si="7"/>
        <v>994</v>
      </c>
      <c r="AA484" s="4">
        <v>45707</v>
      </c>
      <c r="AB484" s="3" t="s">
        <v>64</v>
      </c>
      <c r="AC484" s="3">
        <v>483</v>
      </c>
      <c r="AD484">
        <v>7072</v>
      </c>
      <c r="AE484" s="3" t="str">
        <f>VLOOKUP(AD484,'Formas de pagamentos'!$A$2:$B$7,2,0)</f>
        <v>Dinheiro</v>
      </c>
      <c r="AF484" s="3" t="s">
        <v>89</v>
      </c>
      <c r="AG484" s="3" t="s">
        <v>50</v>
      </c>
      <c r="AH484" s="3">
        <v>4830</v>
      </c>
      <c r="AI484" s="3">
        <v>4830</v>
      </c>
      <c r="AJ484" s="3" t="s">
        <v>117</v>
      </c>
      <c r="AK484" s="5" t="s">
        <v>132</v>
      </c>
    </row>
    <row r="485" spans="1:37" x14ac:dyDescent="0.25">
      <c r="A485" s="19">
        <v>484</v>
      </c>
      <c r="B485" s="20" t="s">
        <v>1741</v>
      </c>
      <c r="C485" s="20" t="s">
        <v>76</v>
      </c>
      <c r="D485" s="20" t="s">
        <v>2514</v>
      </c>
      <c r="E485" s="21" t="s">
        <v>2515</v>
      </c>
      <c r="F485" s="17" t="str" cm="1">
        <f t="array" aca="1" ref="F485" ca="1">INDEX(estados_cidades_bairros!$B$2:$E$2701,RANDBETWEEN(1,COUNTA(estados_cidades_bairros!$E$2:$E$2701)),1)</f>
        <v>Pernambuco</v>
      </c>
      <c r="G485" s="17" t="str">
        <f ca="1">VLOOKUP(F485,estados_cidades_bairros!$B$2:$E$2701,2,0)</f>
        <v>PE</v>
      </c>
      <c r="H485" s="17" t="str" cm="1">
        <f t="array" aca="1" ref="H485" ca="1">INDEX(estados_cidades_bairros!$C$2:$E$2701,SUM(MATCH(G485,estados_cidades_bairros!$C:$C,0)+RANDBETWEEN(1,100)),2)</f>
        <v>Rodrigues</v>
      </c>
      <c r="I485" s="17" t="str" cm="1">
        <f t="array" aca="1" ref="I485" ca="1">INDEX(estados_cidades_bairros!$D$2:$E$2701,SUM(MATCH(H485,estados_cidades_bairros!$D$2:$D$2701,0)+RANDBETWEEN(1,5)),2)</f>
        <v>Praça Mirella Rezende</v>
      </c>
      <c r="J485" s="28"/>
      <c r="K485" s="20">
        <v>7</v>
      </c>
      <c r="L485" s="20" t="s">
        <v>2517</v>
      </c>
      <c r="M485" s="17" t="str" cm="1">
        <f t="array" aca="1" ref="M485" ca="1">INDEX(estados_cidades_bairros!$B$2:$E$2701,RANDBETWEEN(1,COUNTA(estados_cidades_bairros!$E$2:$E$2701)),1)</f>
        <v>Mato Grosso</v>
      </c>
      <c r="N485" s="17" t="str">
        <f ca="1">VLOOKUP(M485,estados_cidades_bairros!$B$2:$E$2701,2,0)</f>
        <v>MT</v>
      </c>
      <c r="O485" s="17" t="str" cm="1">
        <f t="array" aca="1" ref="O485" ca="1">INDEX(estados_cidades_bairros!$C$2:$E$2701,SUM(MATCH(N485,estados_cidades_bairros!$C:$C,0)+RANDBETWEEN(1,100)),2)</f>
        <v>Gonçalves</v>
      </c>
      <c r="P485" s="17" t="str" cm="1">
        <f t="array" aca="1" ref="P485" ca="1">INDEX(estados_cidades_bairros!$D$2:$E$2701,SUM(MATCH(O485,estados_cidades_bairros!$D$2:$D$2701,0)+RANDBETWEEN(1,5)),2)</f>
        <v>Campo Augusto Souza</v>
      </c>
      <c r="Q485" s="38" t="s">
        <v>41</v>
      </c>
      <c r="R485" s="20">
        <v>4</v>
      </c>
      <c r="S485" s="6">
        <v>484</v>
      </c>
      <c r="T485" s="6">
        <v>484</v>
      </c>
      <c r="U485" s="6">
        <v>7</v>
      </c>
      <c r="V485">
        <v>5</v>
      </c>
      <c r="W485" s="3" t="str">
        <f>VLOOKUP(V485,produtos!$A$2:$E$49,2,0)</f>
        <v>Smartwatch Apple Watch Series 8</v>
      </c>
      <c r="X485" s="12">
        <f>VLOOKUP(V485,produtos!$A$2:$E$49,4,0)</f>
        <v>3223</v>
      </c>
      <c r="Y485">
        <v>1</v>
      </c>
      <c r="Z485" s="12">
        <f t="shared" si="7"/>
        <v>3223</v>
      </c>
      <c r="AA485" s="7">
        <v>45726</v>
      </c>
      <c r="AB485" s="6" t="s">
        <v>48</v>
      </c>
      <c r="AC485" s="6">
        <v>484</v>
      </c>
      <c r="AD485">
        <v>6056</v>
      </c>
      <c r="AE485" s="3" t="str">
        <f>VLOOKUP(AD485,'Formas de pagamentos'!$A$2:$B$7,2,0)</f>
        <v>Cheque</v>
      </c>
      <c r="AF485" s="6" t="s">
        <v>48</v>
      </c>
      <c r="AG485" s="6" t="s">
        <v>50</v>
      </c>
      <c r="AH485" s="6"/>
      <c r="AI485" s="6"/>
      <c r="AJ485" s="6"/>
      <c r="AK485" s="8"/>
    </row>
    <row r="486" spans="1:37" x14ac:dyDescent="0.25">
      <c r="A486" s="16">
        <v>485</v>
      </c>
      <c r="B486" s="17" t="s">
        <v>297</v>
      </c>
      <c r="C486" s="17" t="s">
        <v>203</v>
      </c>
      <c r="D486" s="17" t="s">
        <v>2518</v>
      </c>
      <c r="E486" s="18">
        <v>8005458482</v>
      </c>
      <c r="F486" s="17" t="str" cm="1">
        <f t="array" aca="1" ref="F486" ca="1">INDEX(estados_cidades_bairros!$B$2:$E$2701,RANDBETWEEN(1,COUNTA(estados_cidades_bairros!$E$2:$E$2701)),1)</f>
        <v>Paraíba</v>
      </c>
      <c r="G486" s="17" t="str">
        <f ca="1">VLOOKUP(F486,estados_cidades_bairros!$B$2:$E$2701,2,0)</f>
        <v>PB</v>
      </c>
      <c r="H486" s="17" t="str" cm="1">
        <f t="array" aca="1" ref="H486" ca="1">INDEX(estados_cidades_bairros!$C$2:$E$2701,SUM(MATCH(G486,estados_cidades_bairros!$C:$C,0)+RANDBETWEEN(1,100)),2)</f>
        <v>Moraes</v>
      </c>
      <c r="I486" s="17" t="str" cm="1">
        <f t="array" aca="1" ref="I486" ca="1">INDEX(estados_cidades_bairros!$D$2:$E$2701,SUM(MATCH(H486,estados_cidades_bairros!$D$2:$D$2701,0)+RANDBETWEEN(1,5)),2)</f>
        <v>Campo Peixoto</v>
      </c>
      <c r="J486" s="28"/>
      <c r="K486" s="17">
        <v>24</v>
      </c>
      <c r="L486" s="17" t="s">
        <v>2520</v>
      </c>
      <c r="M486" s="17" t="str" cm="1">
        <f t="array" aca="1" ref="M486" ca="1">INDEX(estados_cidades_bairros!$B$2:$E$2701,RANDBETWEEN(1,COUNTA(estados_cidades_bairros!$E$2:$E$2701)),1)</f>
        <v>Paraná</v>
      </c>
      <c r="N486" s="17" t="str">
        <f ca="1">VLOOKUP(M486,estados_cidades_bairros!$B$2:$E$2701,2,0)</f>
        <v>PR</v>
      </c>
      <c r="O486" s="17" t="str" cm="1">
        <f t="array" aca="1" ref="O486" ca="1">INDEX(estados_cidades_bairros!$C$2:$E$2701,SUM(MATCH(N486,estados_cidades_bairros!$C:$C,0)+RANDBETWEEN(1,100)),2)</f>
        <v>da Paz</v>
      </c>
      <c r="P486" s="17" t="str" cm="1">
        <f t="array" aca="1" ref="P486" ca="1">INDEX(estados_cidades_bairros!$D$2:$E$2701,SUM(MATCH(O486,estados_cidades_bairros!$D$2:$D$2701,0)+RANDBETWEEN(1,5)),2)</f>
        <v>Residencial Manuela Mendes</v>
      </c>
      <c r="Q486" s="26" t="s">
        <v>41</v>
      </c>
      <c r="R486" s="17">
        <v>3</v>
      </c>
      <c r="S486" s="3">
        <v>485</v>
      </c>
      <c r="T486" s="3">
        <v>485</v>
      </c>
      <c r="U486" s="3">
        <v>24</v>
      </c>
      <c r="V486">
        <v>28</v>
      </c>
      <c r="W486" s="3" t="str">
        <f>VLOOKUP(V486,produtos!$A$2:$E$49,2,0)</f>
        <v>Sofá Retrátil 3 Lugares</v>
      </c>
      <c r="X486" s="12">
        <f>VLOOKUP(V486,produtos!$A$2:$E$49,4,0)</f>
        <v>2909</v>
      </c>
      <c r="Y486">
        <v>5</v>
      </c>
      <c r="Z486" s="12">
        <f t="shared" si="7"/>
        <v>14545</v>
      </c>
      <c r="AA486" s="4">
        <v>45699</v>
      </c>
      <c r="AB486" s="3" t="s">
        <v>64</v>
      </c>
      <c r="AC486" s="3">
        <v>485</v>
      </c>
      <c r="AD486">
        <v>2951</v>
      </c>
      <c r="AE486" s="3" t="str">
        <f>VLOOKUP(AD486,'Formas de pagamentos'!$A$2:$B$7,2,0)</f>
        <v>Pix</v>
      </c>
      <c r="AF486" s="3" t="s">
        <v>89</v>
      </c>
      <c r="AG486" s="3" t="s">
        <v>50</v>
      </c>
      <c r="AH486" s="3"/>
      <c r="AI486" s="3"/>
      <c r="AJ486" s="3"/>
      <c r="AK486" s="5"/>
    </row>
    <row r="487" spans="1:37" x14ac:dyDescent="0.25">
      <c r="A487" s="19">
        <v>486</v>
      </c>
      <c r="B487" s="20" t="s">
        <v>231</v>
      </c>
      <c r="C487" s="20" t="s">
        <v>209</v>
      </c>
      <c r="D487" s="20" t="s">
        <v>2522</v>
      </c>
      <c r="E487" s="21" t="s">
        <v>2523</v>
      </c>
      <c r="F487" s="17" t="str" cm="1">
        <f t="array" aca="1" ref="F487" ca="1">INDEX(estados_cidades_bairros!$B$2:$E$2701,RANDBETWEEN(1,COUNTA(estados_cidades_bairros!$E$2:$E$2701)),1)</f>
        <v>Mato Grosso</v>
      </c>
      <c r="G487" s="17" t="str">
        <f ca="1">VLOOKUP(F487,estados_cidades_bairros!$B$2:$E$2701,2,0)</f>
        <v>MT</v>
      </c>
      <c r="H487" s="17" t="str" cm="1">
        <f t="array" aca="1" ref="H487" ca="1">INDEX(estados_cidades_bairros!$C$2:$E$2701,SUM(MATCH(G487,estados_cidades_bairros!$C:$C,0)+RANDBETWEEN(1,100)),2)</f>
        <v>Cardoso de da Conceição</v>
      </c>
      <c r="I487" s="17" t="str" cm="1">
        <f t="array" aca="1" ref="I487" ca="1">INDEX(estados_cidades_bairros!$D$2:$E$2701,SUM(MATCH(H487,estados_cidades_bairros!$D$2:$D$2701,0)+RANDBETWEEN(1,5)),2)</f>
        <v>Lago Alves</v>
      </c>
      <c r="J487" s="28"/>
      <c r="K487" s="20">
        <v>11</v>
      </c>
      <c r="L487" s="20" t="s">
        <v>2525</v>
      </c>
      <c r="M487" s="17" t="str" cm="1">
        <f t="array" aca="1" ref="M487" ca="1">INDEX(estados_cidades_bairros!$B$2:$E$2701,RANDBETWEEN(1,COUNTA(estados_cidades_bairros!$E$2:$E$2701)),1)</f>
        <v>Rio Grande do Norte</v>
      </c>
      <c r="N487" s="17" t="str">
        <f ca="1">VLOOKUP(M487,estados_cidades_bairros!$B$2:$E$2701,2,0)</f>
        <v>RN</v>
      </c>
      <c r="O487" s="17" t="str" cm="1">
        <f t="array" aca="1" ref="O487" ca="1">INDEX(estados_cidades_bairros!$C$2:$E$2701,SUM(MATCH(N487,estados_cidades_bairros!$C:$C,0)+RANDBETWEEN(1,100)),2)</f>
        <v>Melo de Sales</v>
      </c>
      <c r="P487" s="17" t="str" cm="1">
        <f t="array" aca="1" ref="P487" ca="1">INDEX(estados_cidades_bairros!$D$2:$E$2701,SUM(MATCH(O487,estados_cidades_bairros!$D$2:$D$2701,0)+RANDBETWEEN(1,5)),2)</f>
        <v>Quadra Mendes</v>
      </c>
      <c r="Q487" s="38" t="s">
        <v>47</v>
      </c>
      <c r="R487" s="20">
        <v>4</v>
      </c>
      <c r="S487" s="6">
        <v>486</v>
      </c>
      <c r="T487" s="6">
        <v>486</v>
      </c>
      <c r="U487" s="6">
        <v>11</v>
      </c>
      <c r="V487">
        <v>3</v>
      </c>
      <c r="W487" s="3" t="str">
        <f>VLOOKUP(V487,produtos!$A$2:$E$49,2,0)</f>
        <v>Fone de Ouvido Bluetooth JBL</v>
      </c>
      <c r="X487" s="12">
        <f>VLOOKUP(V487,produtos!$A$2:$E$49,4,0)</f>
        <v>3531</v>
      </c>
      <c r="Y487">
        <v>5</v>
      </c>
      <c r="Z487" s="12">
        <f t="shared" si="7"/>
        <v>17655</v>
      </c>
      <c r="AA487" s="7">
        <v>45715</v>
      </c>
      <c r="AB487" s="6" t="s">
        <v>115</v>
      </c>
      <c r="AC487" s="6">
        <v>486</v>
      </c>
      <c r="AD487">
        <v>1969</v>
      </c>
      <c r="AE487" s="3" t="str">
        <f>VLOOKUP(AD487,'Formas de pagamentos'!$A$2:$B$7,2,0)</f>
        <v>Cartão Crédito</v>
      </c>
      <c r="AF487" s="6" t="s">
        <v>48</v>
      </c>
      <c r="AG487" s="6" t="s">
        <v>50</v>
      </c>
      <c r="AH487" s="6"/>
      <c r="AI487" s="6"/>
      <c r="AJ487" s="6"/>
      <c r="AK487" s="8"/>
    </row>
    <row r="488" spans="1:37" x14ac:dyDescent="0.25">
      <c r="A488" s="16">
        <v>487</v>
      </c>
      <c r="B488" s="17" t="s">
        <v>409</v>
      </c>
      <c r="C488" s="17" t="s">
        <v>203</v>
      </c>
      <c r="D488" s="17" t="s">
        <v>2526</v>
      </c>
      <c r="E488" s="18">
        <v>2193141968</v>
      </c>
      <c r="F488" s="17" t="str" cm="1">
        <f t="array" aca="1" ref="F488" ca="1">INDEX(estados_cidades_bairros!$B$2:$E$2701,RANDBETWEEN(1,COUNTA(estados_cidades_bairros!$E$2:$E$2701)),1)</f>
        <v>Espírito Santo</v>
      </c>
      <c r="G488" s="17" t="str">
        <f ca="1">VLOOKUP(F488,estados_cidades_bairros!$B$2:$E$2701,2,0)</f>
        <v>ES</v>
      </c>
      <c r="H488" s="17" t="str" cm="1">
        <f t="array" aca="1" ref="H488" ca="1">INDEX(estados_cidades_bairros!$C$2:$E$2701,SUM(MATCH(G488,estados_cidades_bairros!$C:$C,0)+RANDBETWEEN(1,100)),2)</f>
        <v>Lopes das Pedras</v>
      </c>
      <c r="I488" s="17" t="str" cm="1">
        <f t="array" aca="1" ref="I488" ca="1">INDEX(estados_cidades_bairros!$D$2:$E$2701,SUM(MATCH(H488,estados_cidades_bairros!$D$2:$D$2701,0)+RANDBETWEEN(1,5)),2)</f>
        <v>Jardim Maysa Cardoso</v>
      </c>
      <c r="J488" s="28"/>
      <c r="K488" s="17">
        <v>33</v>
      </c>
      <c r="L488" s="17" t="s">
        <v>2527</v>
      </c>
      <c r="M488" s="17" t="str" cm="1">
        <f t="array" aca="1" ref="M488" ca="1">INDEX(estados_cidades_bairros!$B$2:$E$2701,RANDBETWEEN(1,COUNTA(estados_cidades_bairros!$E$2:$E$2701)),1)</f>
        <v>Goiás</v>
      </c>
      <c r="N488" s="17" t="str">
        <f ca="1">VLOOKUP(M488,estados_cidades_bairros!$B$2:$E$2701,2,0)</f>
        <v>GO</v>
      </c>
      <c r="O488" s="17" t="str" cm="1">
        <f t="array" aca="1" ref="O488" ca="1">INDEX(estados_cidades_bairros!$C$2:$E$2701,SUM(MATCH(N488,estados_cidades_bairros!$C:$C,0)+RANDBETWEEN(1,100)),2)</f>
        <v>das Neves da Praia</v>
      </c>
      <c r="P488" s="17" t="str" cm="1">
        <f t="array" aca="1" ref="P488" ca="1">INDEX(estados_cidades_bairros!$D$2:$E$2701,SUM(MATCH(O488,estados_cidades_bairros!$D$2:$D$2701,0)+RANDBETWEEN(1,5)),2)</f>
        <v>Ladeira de Rezende</v>
      </c>
      <c r="Q488" s="26" t="s">
        <v>78</v>
      </c>
      <c r="R488" s="17">
        <v>4</v>
      </c>
      <c r="S488" s="3">
        <v>487</v>
      </c>
      <c r="T488" s="3">
        <v>487</v>
      </c>
      <c r="U488" s="3">
        <v>33</v>
      </c>
      <c r="V488">
        <v>30</v>
      </c>
      <c r="W488" s="3" t="str">
        <f>VLOOKUP(V488,produtos!$A$2:$E$49,2,0)</f>
        <v>Guarda-roupa Casal 6 Portas</v>
      </c>
      <c r="X488" s="12">
        <f>VLOOKUP(V488,produtos!$A$2:$E$49,4,0)</f>
        <v>3900</v>
      </c>
      <c r="Y488">
        <v>4</v>
      </c>
      <c r="Z488" s="12">
        <f t="shared" si="7"/>
        <v>15600</v>
      </c>
      <c r="AA488" s="4">
        <v>45696</v>
      </c>
      <c r="AB488" s="3" t="s">
        <v>48</v>
      </c>
      <c r="AC488" s="3">
        <v>487</v>
      </c>
      <c r="AD488">
        <v>2471</v>
      </c>
      <c r="AE488" s="3" t="str">
        <f>VLOOKUP(AD488,'Formas de pagamentos'!$A$2:$B$7,2,0)</f>
        <v>Boleto</v>
      </c>
      <c r="AF488" s="3" t="s">
        <v>116</v>
      </c>
      <c r="AG488" s="3" t="s">
        <v>50</v>
      </c>
      <c r="AH488" s="3"/>
      <c r="AI488" s="3"/>
      <c r="AJ488" s="3"/>
      <c r="AK488" s="5"/>
    </row>
    <row r="489" spans="1:37" x14ac:dyDescent="0.25">
      <c r="A489" s="19">
        <v>488</v>
      </c>
      <c r="B489" s="20" t="s">
        <v>875</v>
      </c>
      <c r="C489" s="20" t="s">
        <v>443</v>
      </c>
      <c r="D489" s="20" t="s">
        <v>2528</v>
      </c>
      <c r="E489" s="21">
        <v>4161345485</v>
      </c>
      <c r="F489" s="17" t="str" cm="1">
        <f t="array" aca="1" ref="F489" ca="1">INDEX(estados_cidades_bairros!$B$2:$E$2701,RANDBETWEEN(1,COUNTA(estados_cidades_bairros!$E$2:$E$2701)),1)</f>
        <v>Mato Grosso do Sul</v>
      </c>
      <c r="G489" s="17" t="str">
        <f ca="1">VLOOKUP(F489,estados_cidades_bairros!$B$2:$E$2701,2,0)</f>
        <v>MS</v>
      </c>
      <c r="H489" s="17" t="str" cm="1">
        <f t="array" aca="1" ref="H489" ca="1">INDEX(estados_cidades_bairros!$C$2:$E$2701,SUM(MATCH(G489,estados_cidades_bairros!$C:$C,0)+RANDBETWEEN(1,100)),2)</f>
        <v>Cavalcanti Alegre</v>
      </c>
      <c r="I489" s="17" t="str" cm="1">
        <f t="array" aca="1" ref="I489" ca="1">INDEX(estados_cidades_bairros!$D$2:$E$2701,SUM(MATCH(H489,estados_cidades_bairros!$D$2:$D$2701,0)+RANDBETWEEN(1,5)),2)</f>
        <v>Vila de Araújo</v>
      </c>
      <c r="J489" s="28"/>
      <c r="K489" s="20">
        <v>38</v>
      </c>
      <c r="L489" s="20" t="s">
        <v>2529</v>
      </c>
      <c r="M489" s="17" t="str" cm="1">
        <f t="array" aca="1" ref="M489" ca="1">INDEX(estados_cidades_bairros!$B$2:$E$2701,RANDBETWEEN(1,COUNTA(estados_cidades_bairros!$E$2:$E$2701)),1)</f>
        <v>Maranhão</v>
      </c>
      <c r="N489" s="17" t="str">
        <f ca="1">VLOOKUP(M489,estados_cidades_bairros!$B$2:$E$2701,2,0)</f>
        <v>MA</v>
      </c>
      <c r="O489" s="17" t="str" cm="1">
        <f t="array" aca="1" ref="O489" ca="1">INDEX(estados_cidades_bairros!$C$2:$E$2701,SUM(MATCH(N489,estados_cidades_bairros!$C:$C,0)+RANDBETWEEN(1,100)),2)</f>
        <v>da Cunha</v>
      </c>
      <c r="P489" s="17" t="str" cm="1">
        <f t="array" aca="1" ref="P489" ca="1">INDEX(estados_cidades_bairros!$D$2:$E$2701,SUM(MATCH(O489,estados_cidades_bairros!$D$2:$D$2701,0)+RANDBETWEEN(1,5)),2)</f>
        <v>Conjunto Fernanda Cardoso</v>
      </c>
      <c r="Q489" s="38" t="s">
        <v>41</v>
      </c>
      <c r="R489" s="20">
        <v>3</v>
      </c>
      <c r="S489" s="6">
        <v>488</v>
      </c>
      <c r="T489" s="6">
        <v>488</v>
      </c>
      <c r="U489" s="6">
        <v>38</v>
      </c>
      <c r="V489">
        <v>43</v>
      </c>
      <c r="W489" s="3" t="str">
        <f>VLOOKUP(V489,produtos!$A$2:$E$49,2,0)</f>
        <v>HD Externo 1TB Seagate</v>
      </c>
      <c r="X489" s="12">
        <f>VLOOKUP(V489,produtos!$A$2:$E$49,4,0)</f>
        <v>391</v>
      </c>
      <c r="Y489">
        <v>2</v>
      </c>
      <c r="Z489" s="12">
        <f t="shared" si="7"/>
        <v>782</v>
      </c>
      <c r="AA489" s="7">
        <v>45662</v>
      </c>
      <c r="AB489" s="6" t="s">
        <v>88</v>
      </c>
      <c r="AC489" s="6">
        <v>488</v>
      </c>
      <c r="AD489">
        <v>6056</v>
      </c>
      <c r="AE489" s="3" t="str">
        <f>VLOOKUP(AD489,'Formas de pagamentos'!$A$2:$B$7,2,0)</f>
        <v>Cheque</v>
      </c>
      <c r="AF489" s="6" t="s">
        <v>116</v>
      </c>
      <c r="AG489" s="6" t="s">
        <v>50</v>
      </c>
      <c r="AH489" s="6">
        <v>4880</v>
      </c>
      <c r="AI489" s="6">
        <v>4880</v>
      </c>
      <c r="AJ489" s="6" t="s">
        <v>211</v>
      </c>
      <c r="AK489" s="8" t="s">
        <v>212</v>
      </c>
    </row>
    <row r="490" spans="1:37" x14ac:dyDescent="0.25">
      <c r="A490" s="16">
        <v>489</v>
      </c>
      <c r="B490" s="17" t="s">
        <v>409</v>
      </c>
      <c r="C490" s="17" t="s">
        <v>260</v>
      </c>
      <c r="D490" s="17" t="s">
        <v>2530</v>
      </c>
      <c r="E490" s="18" t="s">
        <v>2531</v>
      </c>
      <c r="F490" s="17" t="str" cm="1">
        <f t="array" aca="1" ref="F490" ca="1">INDEX(estados_cidades_bairros!$B$2:$E$2701,RANDBETWEEN(1,COUNTA(estados_cidades_bairros!$E$2:$E$2701)),1)</f>
        <v>Distrito Federal</v>
      </c>
      <c r="G490" s="17" t="str">
        <f ca="1">VLOOKUP(F490,estados_cidades_bairros!$B$2:$E$2701,2,0)</f>
        <v>DF</v>
      </c>
      <c r="H490" s="17" t="str" cm="1">
        <f t="array" aca="1" ref="H490" ca="1">INDEX(estados_cidades_bairros!$C$2:$E$2701,SUM(MATCH(G490,estados_cidades_bairros!$C:$C,0)+RANDBETWEEN(1,100)),2)</f>
        <v>Carvalho</v>
      </c>
      <c r="I490" s="17" t="str" cm="1">
        <f t="array" aca="1" ref="I490" ca="1">INDEX(estados_cidades_bairros!$D$2:$E$2701,SUM(MATCH(H490,estados_cidades_bairros!$D$2:$D$2701,0)+RANDBETWEEN(1,5)),2)</f>
        <v>Recanto de Fogaça</v>
      </c>
      <c r="J490" s="28"/>
      <c r="K490" s="17">
        <v>24</v>
      </c>
      <c r="L490" s="17" t="s">
        <v>2533</v>
      </c>
      <c r="M490" s="17" t="str" cm="1">
        <f t="array" aca="1" ref="M490" ca="1">INDEX(estados_cidades_bairros!$B$2:$E$2701,RANDBETWEEN(1,COUNTA(estados_cidades_bairros!$E$2:$E$2701)),1)</f>
        <v>Amapá</v>
      </c>
      <c r="N490" s="17" t="str">
        <f ca="1">VLOOKUP(M490,estados_cidades_bairros!$B$2:$E$2701,2,0)</f>
        <v>AP</v>
      </c>
      <c r="O490" s="17" t="str" cm="1">
        <f t="array" aca="1" ref="O490" ca="1">INDEX(estados_cidades_bairros!$C$2:$E$2701,SUM(MATCH(N490,estados_cidades_bairros!$C:$C,0)+RANDBETWEEN(1,100)),2)</f>
        <v>Cunha de Goiás</v>
      </c>
      <c r="P490" s="17" t="str" cm="1">
        <f t="array" aca="1" ref="P490" ca="1">INDEX(estados_cidades_bairros!$D$2:$E$2701,SUM(MATCH(O490,estados_cidades_bairros!$D$2:$D$2701,0)+RANDBETWEEN(1,5)),2)</f>
        <v>Aeroporto Vieira</v>
      </c>
      <c r="Q490" s="26" t="s">
        <v>47</v>
      </c>
      <c r="R490" s="17">
        <v>5</v>
      </c>
      <c r="S490" s="3">
        <v>489</v>
      </c>
      <c r="T490" s="3">
        <v>489</v>
      </c>
      <c r="U490" s="3">
        <v>24</v>
      </c>
      <c r="V490">
        <v>44</v>
      </c>
      <c r="W490" s="3" t="str">
        <f>VLOOKUP(V490,produtos!$A$2:$E$49,2,0)</f>
        <v>Furadeira de Impacto Bosch 550W</v>
      </c>
      <c r="X490" s="12">
        <f>VLOOKUP(V490,produtos!$A$2:$E$49,4,0)</f>
        <v>3994</v>
      </c>
      <c r="Y490">
        <v>1</v>
      </c>
      <c r="Z490" s="12">
        <f t="shared" si="7"/>
        <v>3994</v>
      </c>
      <c r="AA490" s="4">
        <v>45709</v>
      </c>
      <c r="AB490" s="3" t="s">
        <v>48</v>
      </c>
      <c r="AC490" s="3">
        <v>489</v>
      </c>
      <c r="AD490">
        <v>6056</v>
      </c>
      <c r="AE490" s="3" t="str">
        <f>VLOOKUP(AD490,'Formas de pagamentos'!$A$2:$B$7,2,0)</f>
        <v>Cheque</v>
      </c>
      <c r="AF490" s="3" t="s">
        <v>48</v>
      </c>
      <c r="AG490" s="3" t="s">
        <v>50</v>
      </c>
      <c r="AH490" s="3">
        <v>4890</v>
      </c>
      <c r="AI490" s="3">
        <v>4890</v>
      </c>
      <c r="AJ490" s="3" t="s">
        <v>211</v>
      </c>
      <c r="AK490" s="5" t="s">
        <v>212</v>
      </c>
    </row>
    <row r="491" spans="1:37" x14ac:dyDescent="0.25">
      <c r="A491" s="19">
        <v>490</v>
      </c>
      <c r="B491" s="20" t="s">
        <v>796</v>
      </c>
      <c r="C491" s="20" t="s">
        <v>168</v>
      </c>
      <c r="D491" s="20" t="s">
        <v>2535</v>
      </c>
      <c r="E491" s="21" t="s">
        <v>2536</v>
      </c>
      <c r="F491" s="17" t="str" cm="1">
        <f t="array" aca="1" ref="F491" ca="1">INDEX(estados_cidades_bairros!$B$2:$E$2701,RANDBETWEEN(1,COUNTA(estados_cidades_bairros!$E$2:$E$2701)),1)</f>
        <v>Distrito Federal</v>
      </c>
      <c r="G491" s="17" t="str">
        <f ca="1">VLOOKUP(F491,estados_cidades_bairros!$B$2:$E$2701,2,0)</f>
        <v>DF</v>
      </c>
      <c r="H491" s="17" t="str" cm="1">
        <f t="array" aca="1" ref="H491" ca="1">INDEX(estados_cidades_bairros!$C$2:$E$2701,SUM(MATCH(G491,estados_cidades_bairros!$C:$C,0)+RANDBETWEEN(1,100)),2)</f>
        <v>da Cunha de Minas</v>
      </c>
      <c r="I491" s="17" t="str" cm="1">
        <f t="array" aca="1" ref="I491" ca="1">INDEX(estados_cidades_bairros!$D$2:$E$2701,SUM(MATCH(H491,estados_cidades_bairros!$D$2:$D$2701,0)+RANDBETWEEN(1,5)),2)</f>
        <v>Fazenda de Santos</v>
      </c>
      <c r="J491" s="28"/>
      <c r="K491" s="20">
        <v>14</v>
      </c>
      <c r="L491" s="20" t="s">
        <v>2537</v>
      </c>
      <c r="M491" s="17" t="str" cm="1">
        <f t="array" aca="1" ref="M491" ca="1">INDEX(estados_cidades_bairros!$B$2:$E$2701,RANDBETWEEN(1,COUNTA(estados_cidades_bairros!$E$2:$E$2701)),1)</f>
        <v>São Paulo</v>
      </c>
      <c r="N491" s="17" t="str">
        <f ca="1">VLOOKUP(M491,estados_cidades_bairros!$B$2:$E$2701,2,0)</f>
        <v>SP</v>
      </c>
      <c r="O491" s="17" t="str" cm="1">
        <f t="array" aca="1" ref="O491" ca="1">INDEX(estados_cidades_bairros!$C$2:$E$2701,SUM(MATCH(N491,estados_cidades_bairros!$C:$C,0)+RANDBETWEEN(1,100)),2)</f>
        <v>Pinto</v>
      </c>
      <c r="P491" s="17" t="str" cm="1">
        <f t="array" aca="1" ref="P491" ca="1">INDEX(estados_cidades_bairros!$D$2:$E$2701,SUM(MATCH(O491,estados_cidades_bairros!$D$2:$D$2701,0)+RANDBETWEEN(1,5)),2)</f>
        <v>Praça Renan da Mata</v>
      </c>
      <c r="Q491" s="38" t="s">
        <v>47</v>
      </c>
      <c r="R491" s="20">
        <v>1</v>
      </c>
      <c r="S491" s="6">
        <v>490</v>
      </c>
      <c r="T491" s="6">
        <v>490</v>
      </c>
      <c r="U491" s="6">
        <v>14</v>
      </c>
      <c r="V491">
        <v>39</v>
      </c>
      <c r="W491" s="3" t="str">
        <f>VLOOKUP(V491,produtos!$A$2:$E$49,2,0)</f>
        <v>Teclado Mecânico HyperX Alloy</v>
      </c>
      <c r="X491" s="12">
        <f>VLOOKUP(V491,produtos!$A$2:$E$49,4,0)</f>
        <v>2169</v>
      </c>
      <c r="Y491">
        <v>4</v>
      </c>
      <c r="Z491" s="12">
        <f t="shared" si="7"/>
        <v>8676</v>
      </c>
      <c r="AA491" s="7">
        <v>45677</v>
      </c>
      <c r="AB491" s="6" t="s">
        <v>64</v>
      </c>
      <c r="AC491" s="6">
        <v>490</v>
      </c>
      <c r="AD491">
        <v>2951</v>
      </c>
      <c r="AE491" s="3" t="str">
        <f>VLOOKUP(AD491,'Formas de pagamentos'!$A$2:$B$7,2,0)</f>
        <v>Pix</v>
      </c>
      <c r="AF491" s="6" t="s">
        <v>48</v>
      </c>
      <c r="AG491" s="6" t="s">
        <v>50</v>
      </c>
      <c r="AH491" s="6"/>
      <c r="AI491" s="6"/>
      <c r="AJ491" s="6"/>
      <c r="AK491" s="8"/>
    </row>
    <row r="492" spans="1:37" x14ac:dyDescent="0.25">
      <c r="A492" s="16">
        <v>491</v>
      </c>
      <c r="B492" s="17" t="s">
        <v>559</v>
      </c>
      <c r="C492" s="17" t="s">
        <v>733</v>
      </c>
      <c r="D492" s="17" t="s">
        <v>2539</v>
      </c>
      <c r="E492" s="18">
        <v>5198433589</v>
      </c>
      <c r="F492" s="17" t="str" cm="1">
        <f t="array" aca="1" ref="F492" ca="1">INDEX(estados_cidades_bairros!$B$2:$E$2701,RANDBETWEEN(1,COUNTA(estados_cidades_bairros!$E$2:$E$2701)),1)</f>
        <v>São Paulo</v>
      </c>
      <c r="G492" s="17" t="str">
        <f ca="1">VLOOKUP(F492,estados_cidades_bairros!$B$2:$E$2701,2,0)</f>
        <v>SP</v>
      </c>
      <c r="H492" s="17" t="str" cm="1">
        <f t="array" aca="1" ref="H492" ca="1">INDEX(estados_cidades_bairros!$C$2:$E$2701,SUM(MATCH(G492,estados_cidades_bairros!$C:$C,0)+RANDBETWEEN(1,100)),2)</f>
        <v>Almeida</v>
      </c>
      <c r="I492" s="17" t="str" cm="1">
        <f t="array" aca="1" ref="I492" ca="1">INDEX(estados_cidades_bairros!$D$2:$E$2701,SUM(MATCH(H492,estados_cidades_bairros!$D$2:$D$2701,0)+RANDBETWEEN(1,5)),2)</f>
        <v>Quadra João Cardoso</v>
      </c>
      <c r="J492" s="28"/>
      <c r="K492" s="17">
        <v>36</v>
      </c>
      <c r="L492" s="17" t="s">
        <v>2540</v>
      </c>
      <c r="M492" s="17" t="str" cm="1">
        <f t="array" aca="1" ref="M492" ca="1">INDEX(estados_cidades_bairros!$B$2:$E$2701,RANDBETWEEN(1,COUNTA(estados_cidades_bairros!$E$2:$E$2701)),1)</f>
        <v>Roraima</v>
      </c>
      <c r="N492" s="17" t="str">
        <f ca="1">VLOOKUP(M492,estados_cidades_bairros!$B$2:$E$2701,2,0)</f>
        <v>RR</v>
      </c>
      <c r="O492" s="17" t="str" cm="1">
        <f t="array" aca="1" ref="O492" ca="1">INDEX(estados_cidades_bairros!$C$2:$E$2701,SUM(MATCH(N492,estados_cidades_bairros!$C:$C,0)+RANDBETWEEN(1,100)),2)</f>
        <v>das Neves</v>
      </c>
      <c r="P492" s="17" t="str" cm="1">
        <f t="array" aca="1" ref="P492" ca="1">INDEX(estados_cidades_bairros!$D$2:$E$2701,SUM(MATCH(O492,estados_cidades_bairros!$D$2:$D$2701,0)+RANDBETWEEN(1,5)),2)</f>
        <v>Passarela Beatriz Pinto</v>
      </c>
      <c r="Q492" s="26" t="s">
        <v>41</v>
      </c>
      <c r="R492" s="17">
        <v>5</v>
      </c>
      <c r="S492" s="3">
        <v>491</v>
      </c>
      <c r="T492" s="3">
        <v>491</v>
      </c>
      <c r="U492" s="3">
        <v>36</v>
      </c>
      <c r="V492">
        <v>24</v>
      </c>
      <c r="W492" s="3" t="str">
        <f>VLOOKUP(V492,produtos!$A$2:$E$49,2,0)</f>
        <v>Aspirador de Pó Electrolux Vertical</v>
      </c>
      <c r="X492" s="12">
        <f>VLOOKUP(V492,produtos!$A$2:$E$49,4,0)</f>
        <v>2640</v>
      </c>
      <c r="Y492">
        <v>2</v>
      </c>
      <c r="Z492" s="12">
        <f t="shared" si="7"/>
        <v>5280</v>
      </c>
      <c r="AA492" s="4">
        <v>45701</v>
      </c>
      <c r="AB492" s="3" t="s">
        <v>64</v>
      </c>
      <c r="AC492" s="3">
        <v>491</v>
      </c>
      <c r="AD492">
        <v>5950</v>
      </c>
      <c r="AE492" s="3" t="str">
        <f>VLOOKUP(AD492,'Formas de pagamentos'!$A$2:$B$7,2,0)</f>
        <v>Cartão Débito</v>
      </c>
      <c r="AF492" s="3" t="s">
        <v>116</v>
      </c>
      <c r="AG492" s="3" t="s">
        <v>50</v>
      </c>
      <c r="AH492" s="3"/>
      <c r="AI492" s="3"/>
      <c r="AJ492" s="3"/>
      <c r="AK492" s="5"/>
    </row>
    <row r="493" spans="1:37" x14ac:dyDescent="0.25">
      <c r="A493" s="19">
        <v>492</v>
      </c>
      <c r="B493" s="20" t="s">
        <v>1481</v>
      </c>
      <c r="C493" s="20" t="s">
        <v>254</v>
      </c>
      <c r="D493" s="20" t="s">
        <v>2541</v>
      </c>
      <c r="E493" s="21">
        <v>2107120144</v>
      </c>
      <c r="F493" s="17" t="str" cm="1">
        <f t="array" aca="1" ref="F493" ca="1">INDEX(estados_cidades_bairros!$B$2:$E$2701,RANDBETWEEN(1,COUNTA(estados_cidades_bairros!$E$2:$E$2701)),1)</f>
        <v>Rio Grande do Sul</v>
      </c>
      <c r="G493" s="17" t="str">
        <f ca="1">VLOOKUP(F493,estados_cidades_bairros!$B$2:$E$2701,2,0)</f>
        <v>RS</v>
      </c>
      <c r="H493" s="17" t="str" cm="1">
        <f t="array" aca="1" ref="H493" ca="1">INDEX(estados_cidades_bairros!$C$2:$E$2701,SUM(MATCH(G493,estados_cidades_bairros!$C:$C,0)+RANDBETWEEN(1,100)),2)</f>
        <v>Silva do Oeste</v>
      </c>
      <c r="I493" s="17" t="str" cm="1">
        <f t="array" aca="1" ref="I493" ca="1">INDEX(estados_cidades_bairros!$D$2:$E$2701,SUM(MATCH(H493,estados_cidades_bairros!$D$2:$D$2701,0)+RANDBETWEEN(1,5)),2)</f>
        <v>Estação da Rosa</v>
      </c>
      <c r="J493" s="28"/>
      <c r="K493" s="20">
        <v>48</v>
      </c>
      <c r="L493" s="20" t="s">
        <v>2543</v>
      </c>
      <c r="M493" s="17" t="str" cm="1">
        <f t="array" aca="1" ref="M493" ca="1">INDEX(estados_cidades_bairros!$B$2:$E$2701,RANDBETWEEN(1,COUNTA(estados_cidades_bairros!$E$2:$E$2701)),1)</f>
        <v>Goiás</v>
      </c>
      <c r="N493" s="17" t="str">
        <f ca="1">VLOOKUP(M493,estados_cidades_bairros!$B$2:$E$2701,2,0)</f>
        <v>GO</v>
      </c>
      <c r="O493" s="17" t="str" cm="1">
        <f t="array" aca="1" ref="O493" ca="1">INDEX(estados_cidades_bairros!$C$2:$E$2701,SUM(MATCH(N493,estados_cidades_bairros!$C:$C,0)+RANDBETWEEN(1,100)),2)</f>
        <v>Farias das Flores</v>
      </c>
      <c r="P493" s="17" t="str" cm="1">
        <f t="array" aca="1" ref="P493" ca="1">INDEX(estados_cidades_bairros!$D$2:$E$2701,SUM(MATCH(O493,estados_cidades_bairros!$D$2:$D$2701,0)+RANDBETWEEN(1,5)),2)</f>
        <v>Conjunto Freitas</v>
      </c>
      <c r="Q493" s="38" t="s">
        <v>78</v>
      </c>
      <c r="R493" s="20">
        <v>1</v>
      </c>
      <c r="S493" s="6">
        <v>492</v>
      </c>
      <c r="T493" s="6">
        <v>492</v>
      </c>
      <c r="U493" s="6">
        <v>48</v>
      </c>
      <c r="V493">
        <v>4</v>
      </c>
      <c r="W493" s="3" t="str">
        <f>VLOOKUP(V493,produtos!$A$2:$E$49,2,0)</f>
        <v>Caixa de Som JBL Charge 5</v>
      </c>
      <c r="X493" s="12">
        <f>VLOOKUP(V493,produtos!$A$2:$E$49,4,0)</f>
        <v>770</v>
      </c>
      <c r="Y493">
        <v>1</v>
      </c>
      <c r="Z493" s="12">
        <f t="shared" si="7"/>
        <v>770</v>
      </c>
      <c r="AA493" s="7">
        <v>45685</v>
      </c>
      <c r="AB493" s="6" t="s">
        <v>88</v>
      </c>
      <c r="AC493" s="6">
        <v>492</v>
      </c>
      <c r="AD493">
        <v>5950</v>
      </c>
      <c r="AE493" s="3" t="str">
        <f>VLOOKUP(AD493,'Formas de pagamentos'!$A$2:$B$7,2,0)</f>
        <v>Cartão Débito</v>
      </c>
      <c r="AF493" s="6" t="s">
        <v>116</v>
      </c>
      <c r="AG493" s="6" t="s">
        <v>50</v>
      </c>
      <c r="AH493" s="6"/>
      <c r="AI493" s="6"/>
      <c r="AJ493" s="6"/>
      <c r="AK493" s="8"/>
    </row>
    <row r="494" spans="1:37" x14ac:dyDescent="0.25">
      <c r="A494" s="16">
        <v>493</v>
      </c>
      <c r="B494" s="17" t="s">
        <v>320</v>
      </c>
      <c r="C494" s="17" t="s">
        <v>485</v>
      </c>
      <c r="D494" s="17" t="s">
        <v>2544</v>
      </c>
      <c r="E494" s="18" t="s">
        <v>2545</v>
      </c>
      <c r="F494" s="17" t="str" cm="1">
        <f t="array" aca="1" ref="F494" ca="1">INDEX(estados_cidades_bairros!$B$2:$E$2701,RANDBETWEEN(1,COUNTA(estados_cidades_bairros!$E$2:$E$2701)),1)</f>
        <v>Goiás</v>
      </c>
      <c r="G494" s="17" t="str">
        <f ca="1">VLOOKUP(F494,estados_cidades_bairros!$B$2:$E$2701,2,0)</f>
        <v>GO</v>
      </c>
      <c r="H494" s="17" t="str" cm="1">
        <f t="array" aca="1" ref="H494" ca="1">INDEX(estados_cidades_bairros!$C$2:$E$2701,SUM(MATCH(G494,estados_cidades_bairros!$C:$C,0)+RANDBETWEEN(1,100)),2)</f>
        <v>da Rosa Paulista</v>
      </c>
      <c r="I494" s="17" t="str" cm="1">
        <f t="array" aca="1" ref="I494" ca="1">INDEX(estados_cidades_bairros!$D$2:$E$2701,SUM(MATCH(H494,estados_cidades_bairros!$D$2:$D$2701,0)+RANDBETWEEN(1,5)),2)</f>
        <v>Condomínio de Souza</v>
      </c>
      <c r="J494" s="28"/>
      <c r="K494" s="17">
        <v>16</v>
      </c>
      <c r="L494" s="17" t="s">
        <v>2546</v>
      </c>
      <c r="M494" s="17" t="str" cm="1">
        <f t="array" aca="1" ref="M494" ca="1">INDEX(estados_cidades_bairros!$B$2:$E$2701,RANDBETWEEN(1,COUNTA(estados_cidades_bairros!$E$2:$E$2701)),1)</f>
        <v>Distrito Federal</v>
      </c>
      <c r="N494" s="17" t="str">
        <f ca="1">VLOOKUP(M494,estados_cidades_bairros!$B$2:$E$2701,2,0)</f>
        <v>DF</v>
      </c>
      <c r="O494" s="17" t="str" cm="1">
        <f t="array" aca="1" ref="O494" ca="1">INDEX(estados_cidades_bairros!$C$2:$E$2701,SUM(MATCH(N494,estados_cidades_bairros!$C:$C,0)+RANDBETWEEN(1,100)),2)</f>
        <v>Rezende Verde</v>
      </c>
      <c r="P494" s="17" t="str" cm="1">
        <f t="array" aca="1" ref="P494" ca="1">INDEX(estados_cidades_bairros!$D$2:$E$2701,SUM(MATCH(O494,estados_cidades_bairros!$D$2:$D$2701,0)+RANDBETWEEN(1,5)),2)</f>
        <v>Avenida Oliveira</v>
      </c>
      <c r="Q494" s="26" t="s">
        <v>47</v>
      </c>
      <c r="R494" s="17">
        <v>2</v>
      </c>
      <c r="S494" s="3">
        <v>493</v>
      </c>
      <c r="T494" s="3">
        <v>493</v>
      </c>
      <c r="U494" s="3">
        <v>16</v>
      </c>
      <c r="V494">
        <v>12</v>
      </c>
      <c r="W494" s="3" t="str">
        <f>VLOOKUP(V494,produtos!$A$2:$E$49,2,0)</f>
        <v>Câmera Canon EOS Rebel T7</v>
      </c>
      <c r="X494" s="12">
        <f>VLOOKUP(V494,produtos!$A$2:$E$49,4,0)</f>
        <v>4447</v>
      </c>
      <c r="Y494">
        <v>3</v>
      </c>
      <c r="Z494" s="12">
        <f t="shared" si="7"/>
        <v>13341</v>
      </c>
      <c r="AA494" s="4">
        <v>45726</v>
      </c>
      <c r="AB494" s="3" t="s">
        <v>115</v>
      </c>
      <c r="AC494" s="3">
        <v>493</v>
      </c>
      <c r="AD494">
        <v>5950</v>
      </c>
      <c r="AE494" s="3" t="str">
        <f>VLOOKUP(AD494,'Formas de pagamentos'!$A$2:$B$7,2,0)</f>
        <v>Cartão Débito</v>
      </c>
      <c r="AF494" s="3" t="s">
        <v>48</v>
      </c>
      <c r="AG494" s="3" t="s">
        <v>50</v>
      </c>
      <c r="AH494" s="3"/>
      <c r="AI494" s="3"/>
      <c r="AJ494" s="3"/>
      <c r="AK494" s="5"/>
    </row>
    <row r="495" spans="1:37" x14ac:dyDescent="0.25">
      <c r="A495" s="19">
        <v>494</v>
      </c>
      <c r="B495" s="20" t="s">
        <v>1348</v>
      </c>
      <c r="C495" s="20" t="s">
        <v>91</v>
      </c>
      <c r="D495" s="20" t="s">
        <v>2549</v>
      </c>
      <c r="E495" s="21" t="s">
        <v>2550</v>
      </c>
      <c r="F495" s="17" t="str" cm="1">
        <f t="array" aca="1" ref="F495" ca="1">INDEX(estados_cidades_bairros!$B$2:$E$2701,RANDBETWEEN(1,COUNTA(estados_cidades_bairros!$E$2:$E$2701)),1)</f>
        <v>Tocantins</v>
      </c>
      <c r="G495" s="17" t="str">
        <f ca="1">VLOOKUP(F495,estados_cidades_bairros!$B$2:$E$2701,2,0)</f>
        <v>TO</v>
      </c>
      <c r="H495" s="17" t="str" cm="1">
        <f t="array" aca="1" ref="H495" ca="1">INDEX(estados_cidades_bairros!$C$2:$E$2701,SUM(MATCH(G495,estados_cidades_bairros!$C:$C,0)+RANDBETWEEN(1,100)),2)</f>
        <v>Moura do Norte</v>
      </c>
      <c r="I495" s="17" t="str" cm="1">
        <f t="array" aca="1" ref="I495" ca="1">INDEX(estados_cidades_bairros!$D$2:$E$2701,SUM(MATCH(H495,estados_cidades_bairros!$D$2:$D$2701,0)+RANDBETWEEN(1,5)),2)</f>
        <v>Esplanada Costela</v>
      </c>
      <c r="J495" s="28"/>
      <c r="K495" s="20">
        <v>12</v>
      </c>
      <c r="L495" s="20" t="s">
        <v>2552</v>
      </c>
      <c r="M495" s="17" t="str" cm="1">
        <f t="array" aca="1" ref="M495" ca="1">INDEX(estados_cidades_bairros!$B$2:$E$2701,RANDBETWEEN(1,COUNTA(estados_cidades_bairros!$E$2:$E$2701)),1)</f>
        <v>Tocantins</v>
      </c>
      <c r="N495" s="17" t="str">
        <f ca="1">VLOOKUP(M495,estados_cidades_bairros!$B$2:$E$2701,2,0)</f>
        <v>TO</v>
      </c>
      <c r="O495" s="17" t="str" cm="1">
        <f t="array" aca="1" ref="O495" ca="1">INDEX(estados_cidades_bairros!$C$2:$E$2701,SUM(MATCH(N495,estados_cidades_bairros!$C:$C,0)+RANDBETWEEN(1,100)),2)</f>
        <v>Souza</v>
      </c>
      <c r="P495" s="17" t="str" cm="1">
        <f t="array" aca="1" ref="P495" ca="1">INDEX(estados_cidades_bairros!$D$2:$E$2701,SUM(MATCH(O495,estados_cidades_bairros!$D$2:$D$2701,0)+RANDBETWEEN(1,5)),2)</f>
        <v>Viaduto de da Rocha</v>
      </c>
      <c r="Q495" s="38" t="s">
        <v>47</v>
      </c>
      <c r="R495" s="20">
        <v>3</v>
      </c>
      <c r="S495" s="6">
        <v>494</v>
      </c>
      <c r="T495" s="6">
        <v>494</v>
      </c>
      <c r="U495" s="6">
        <v>12</v>
      </c>
      <c r="V495">
        <v>39</v>
      </c>
      <c r="W495" s="3" t="str">
        <f>VLOOKUP(V495,produtos!$A$2:$E$49,2,0)</f>
        <v>Teclado Mecânico HyperX Alloy</v>
      </c>
      <c r="X495" s="12">
        <f>VLOOKUP(V495,produtos!$A$2:$E$49,4,0)</f>
        <v>2169</v>
      </c>
      <c r="Y495">
        <v>4</v>
      </c>
      <c r="Z495" s="12">
        <f t="shared" si="7"/>
        <v>8676</v>
      </c>
      <c r="AA495" s="7">
        <v>45669</v>
      </c>
      <c r="AB495" s="6" t="s">
        <v>115</v>
      </c>
      <c r="AC495" s="6">
        <v>494</v>
      </c>
      <c r="AD495">
        <v>2471</v>
      </c>
      <c r="AE495" s="3" t="str">
        <f>VLOOKUP(AD495,'Formas de pagamentos'!$A$2:$B$7,2,0)</f>
        <v>Boleto</v>
      </c>
      <c r="AF495" s="6" t="s">
        <v>116</v>
      </c>
      <c r="AG495" s="6" t="s">
        <v>50</v>
      </c>
      <c r="AH495" s="6"/>
      <c r="AI495" s="6"/>
      <c r="AJ495" s="6"/>
      <c r="AK495" s="8"/>
    </row>
    <row r="496" spans="1:37" x14ac:dyDescent="0.25">
      <c r="A496" s="16">
        <v>495</v>
      </c>
      <c r="B496" s="17" t="s">
        <v>2044</v>
      </c>
      <c r="C496" s="17" t="s">
        <v>285</v>
      </c>
      <c r="D496" s="17" t="s">
        <v>2554</v>
      </c>
      <c r="E496" s="18" t="s">
        <v>2555</v>
      </c>
      <c r="F496" s="17" t="str" cm="1">
        <f t="array" aca="1" ref="F496" ca="1">INDEX(estados_cidades_bairros!$B$2:$E$2701,RANDBETWEEN(1,COUNTA(estados_cidades_bairros!$E$2:$E$2701)),1)</f>
        <v>Espírito Santo</v>
      </c>
      <c r="G496" s="17" t="str">
        <f ca="1">VLOOKUP(F496,estados_cidades_bairros!$B$2:$E$2701,2,0)</f>
        <v>ES</v>
      </c>
      <c r="H496" s="17" t="str" cm="1">
        <f t="array" aca="1" ref="H496" ca="1">INDEX(estados_cidades_bairros!$C$2:$E$2701,SUM(MATCH(G496,estados_cidades_bairros!$C:$C,0)+RANDBETWEEN(1,100)),2)</f>
        <v>Martins das Pedras</v>
      </c>
      <c r="I496" s="17" t="str" cm="1">
        <f t="array" aca="1" ref="I496" ca="1">INDEX(estados_cidades_bairros!$D$2:$E$2701,SUM(MATCH(H496,estados_cidades_bairros!$D$2:$D$2701,0)+RANDBETWEEN(1,5)),2)</f>
        <v>Sítio de Mendes</v>
      </c>
      <c r="J496" s="28"/>
      <c r="K496" s="17">
        <v>17</v>
      </c>
      <c r="L496" s="17" t="s">
        <v>2557</v>
      </c>
      <c r="M496" s="17" t="str" cm="1">
        <f t="array" aca="1" ref="M496" ca="1">INDEX(estados_cidades_bairros!$B$2:$E$2701,RANDBETWEEN(1,COUNTA(estados_cidades_bairros!$E$2:$E$2701)),1)</f>
        <v>Paraíba</v>
      </c>
      <c r="N496" s="17" t="str">
        <f ca="1">VLOOKUP(M496,estados_cidades_bairros!$B$2:$E$2701,2,0)</f>
        <v>PB</v>
      </c>
      <c r="O496" s="17" t="str" cm="1">
        <f t="array" aca="1" ref="O496" ca="1">INDEX(estados_cidades_bairros!$C$2:$E$2701,SUM(MATCH(N496,estados_cidades_bairros!$C:$C,0)+RANDBETWEEN(1,100)),2)</f>
        <v>Jesus Alegre</v>
      </c>
      <c r="P496" s="17" t="str" cm="1">
        <f t="array" aca="1" ref="P496" ca="1">INDEX(estados_cidades_bairros!$D$2:$E$2701,SUM(MATCH(O496,estados_cidades_bairros!$D$2:$D$2701,0)+RANDBETWEEN(1,5)),2)</f>
        <v>Estação de Ramos</v>
      </c>
      <c r="Q496" s="26" t="s">
        <v>41</v>
      </c>
      <c r="R496" s="17">
        <v>3</v>
      </c>
      <c r="S496" s="3">
        <v>495</v>
      </c>
      <c r="T496" s="3">
        <v>495</v>
      </c>
      <c r="U496" s="3">
        <v>17</v>
      </c>
      <c r="V496">
        <v>19</v>
      </c>
      <c r="W496" s="3" t="str">
        <f>VLOOKUP(V496,produtos!$A$2:$E$49,2,0)</f>
        <v>Fogão 5 Bocas Electrolux</v>
      </c>
      <c r="X496" s="12">
        <f>VLOOKUP(V496,produtos!$A$2:$E$49,4,0)</f>
        <v>870</v>
      </c>
      <c r="Y496">
        <v>3</v>
      </c>
      <c r="Z496" s="12">
        <f t="shared" si="7"/>
        <v>2610</v>
      </c>
      <c r="AA496" s="4">
        <v>45682</v>
      </c>
      <c r="AB496" s="3" t="s">
        <v>115</v>
      </c>
      <c r="AC496" s="3">
        <v>495</v>
      </c>
      <c r="AD496">
        <v>7072</v>
      </c>
      <c r="AE496" s="3" t="str">
        <f>VLOOKUP(AD496,'Formas de pagamentos'!$A$2:$B$7,2,0)</f>
        <v>Dinheiro</v>
      </c>
      <c r="AF496" s="3" t="s">
        <v>89</v>
      </c>
      <c r="AG496" s="3" t="s">
        <v>50</v>
      </c>
      <c r="AH496" s="3">
        <v>4950</v>
      </c>
      <c r="AI496" s="3">
        <v>4950</v>
      </c>
      <c r="AJ496" s="3" t="s">
        <v>117</v>
      </c>
      <c r="AK496" s="5" t="s">
        <v>132</v>
      </c>
    </row>
    <row r="497" spans="1:37" x14ac:dyDescent="0.25">
      <c r="A497" s="19">
        <v>496</v>
      </c>
      <c r="B497" s="20" t="s">
        <v>1491</v>
      </c>
      <c r="C497" s="20" t="s">
        <v>401</v>
      </c>
      <c r="D497" s="20" t="s">
        <v>2559</v>
      </c>
      <c r="E497" s="21" t="s">
        <v>2560</v>
      </c>
      <c r="F497" s="17" t="str" cm="1">
        <f t="array" aca="1" ref="F497" ca="1">INDEX(estados_cidades_bairros!$B$2:$E$2701,RANDBETWEEN(1,COUNTA(estados_cidades_bairros!$E$2:$E$2701)),1)</f>
        <v>Rio Grande do Sul</v>
      </c>
      <c r="G497" s="17" t="str">
        <f ca="1">VLOOKUP(F497,estados_cidades_bairros!$B$2:$E$2701,2,0)</f>
        <v>RS</v>
      </c>
      <c r="H497" s="17" t="str" cm="1">
        <f t="array" aca="1" ref="H497" ca="1">INDEX(estados_cidades_bairros!$C$2:$E$2701,SUM(MATCH(G497,estados_cidades_bairros!$C:$C,0)+RANDBETWEEN(1,100)),2)</f>
        <v>da Costa de Duarte</v>
      </c>
      <c r="I497" s="17" t="str" cm="1">
        <f t="array" aca="1" ref="I497" ca="1">INDEX(estados_cidades_bairros!$D$2:$E$2701,SUM(MATCH(H497,estados_cidades_bairros!$D$2:$D$2701,0)+RANDBETWEEN(1,5)),2)</f>
        <v>Loteamento da Cruz</v>
      </c>
      <c r="J497" s="28"/>
      <c r="K497" s="20">
        <v>6</v>
      </c>
      <c r="L497" s="20" t="s">
        <v>2562</v>
      </c>
      <c r="M497" s="17" t="str" cm="1">
        <f t="array" aca="1" ref="M497" ca="1">INDEX(estados_cidades_bairros!$B$2:$E$2701,RANDBETWEEN(1,COUNTA(estados_cidades_bairros!$E$2:$E$2701)),1)</f>
        <v>Roraima</v>
      </c>
      <c r="N497" s="17" t="str">
        <f ca="1">VLOOKUP(M497,estados_cidades_bairros!$B$2:$E$2701,2,0)</f>
        <v>RR</v>
      </c>
      <c r="O497" s="17" t="str" cm="1">
        <f t="array" aca="1" ref="O497" ca="1">INDEX(estados_cidades_bairros!$C$2:$E$2701,SUM(MATCH(N497,estados_cidades_bairros!$C:$C,0)+RANDBETWEEN(1,100)),2)</f>
        <v>Souza da Praia</v>
      </c>
      <c r="P497" s="17" t="str" cm="1">
        <f t="array" aca="1" ref="P497" ca="1">INDEX(estados_cidades_bairros!$D$2:$E$2701,SUM(MATCH(O497,estados_cidades_bairros!$D$2:$D$2701,0)+RANDBETWEEN(1,5)),2)</f>
        <v>Recanto de da Mata</v>
      </c>
      <c r="Q497" s="38" t="s">
        <v>41</v>
      </c>
      <c r="R497" s="20">
        <v>5</v>
      </c>
      <c r="S497" s="6">
        <v>496</v>
      </c>
      <c r="T497" s="6">
        <v>496</v>
      </c>
      <c r="U497" s="6">
        <v>6</v>
      </c>
      <c r="V497">
        <v>29</v>
      </c>
      <c r="W497" s="3" t="str">
        <f>VLOOKUP(V497,produtos!$A$2:$E$49,2,0)</f>
        <v>Mesa de Jantar com 6 Cadeiras</v>
      </c>
      <c r="X497" s="12">
        <f>VLOOKUP(V497,produtos!$A$2:$E$49,4,0)</f>
        <v>2590</v>
      </c>
      <c r="Y497">
        <v>1</v>
      </c>
      <c r="Z497" s="12">
        <f t="shared" si="7"/>
        <v>2590</v>
      </c>
      <c r="AA497" s="7">
        <v>45675</v>
      </c>
      <c r="AB497" s="6" t="s">
        <v>88</v>
      </c>
      <c r="AC497" s="6">
        <v>496</v>
      </c>
      <c r="AD497">
        <v>2471</v>
      </c>
      <c r="AE497" s="3" t="str">
        <f>VLOOKUP(AD497,'Formas de pagamentos'!$A$2:$B$7,2,0)</f>
        <v>Boleto</v>
      </c>
      <c r="AF497" s="6" t="s">
        <v>48</v>
      </c>
      <c r="AG497" s="6" t="s">
        <v>50</v>
      </c>
      <c r="AH497" s="6"/>
      <c r="AI497" s="6"/>
      <c r="AJ497" s="6"/>
      <c r="AK497" s="8"/>
    </row>
    <row r="498" spans="1:37" x14ac:dyDescent="0.25">
      <c r="A498" s="16">
        <v>497</v>
      </c>
      <c r="B498" s="17" t="s">
        <v>757</v>
      </c>
      <c r="C498" s="17" t="s">
        <v>91</v>
      </c>
      <c r="D498" s="17" t="s">
        <v>2563</v>
      </c>
      <c r="E498" s="18">
        <v>8184458020</v>
      </c>
      <c r="F498" s="17" t="str" cm="1">
        <f t="array" aca="1" ref="F498" ca="1">INDEX(estados_cidades_bairros!$B$2:$E$2701,RANDBETWEEN(1,COUNTA(estados_cidades_bairros!$E$2:$E$2701)),1)</f>
        <v>Pernambuco</v>
      </c>
      <c r="G498" s="17" t="str">
        <f ca="1">VLOOKUP(F498,estados_cidades_bairros!$B$2:$E$2701,2,0)</f>
        <v>PE</v>
      </c>
      <c r="H498" s="17" t="str" cm="1">
        <f t="array" aca="1" ref="H498" ca="1">INDEX(estados_cidades_bairros!$C$2:$E$2701,SUM(MATCH(G498,estados_cidades_bairros!$C:$C,0)+RANDBETWEEN(1,100)),2)</f>
        <v>Barros</v>
      </c>
      <c r="I498" s="17" t="str" cm="1">
        <f t="array" aca="1" ref="I498" ca="1">INDEX(estados_cidades_bairros!$D$2:$E$2701,SUM(MATCH(H498,estados_cidades_bairros!$D$2:$D$2701,0)+RANDBETWEEN(1,5)),2)</f>
        <v>Viaduto Melo</v>
      </c>
      <c r="J498" s="28"/>
      <c r="K498" s="17">
        <v>35</v>
      </c>
      <c r="L498" s="17" t="s">
        <v>2564</v>
      </c>
      <c r="M498" s="17" t="str" cm="1">
        <f t="array" aca="1" ref="M498" ca="1">INDEX(estados_cidades_bairros!$B$2:$E$2701,RANDBETWEEN(1,COUNTA(estados_cidades_bairros!$E$2:$E$2701)),1)</f>
        <v>Amazonas</v>
      </c>
      <c r="N498" s="17" t="str">
        <f ca="1">VLOOKUP(M498,estados_cidades_bairros!$B$2:$E$2701,2,0)</f>
        <v>AM</v>
      </c>
      <c r="O498" s="17" t="str" cm="1">
        <f t="array" aca="1" ref="O498" ca="1">INDEX(estados_cidades_bairros!$C$2:$E$2701,SUM(MATCH(N498,estados_cidades_bairros!$C:$C,0)+RANDBETWEEN(1,100)),2)</f>
        <v>Caldeira Alegre</v>
      </c>
      <c r="P498" s="17" t="str" cm="1">
        <f t="array" aca="1" ref="P498" ca="1">INDEX(estados_cidades_bairros!$D$2:$E$2701,SUM(MATCH(O498,estados_cidades_bairros!$D$2:$D$2701,0)+RANDBETWEEN(1,5)),2)</f>
        <v>Sítio Gabriela Souza</v>
      </c>
      <c r="Q498" s="26" t="s">
        <v>47</v>
      </c>
      <c r="R498" s="17">
        <v>3</v>
      </c>
      <c r="S498" s="3">
        <v>497</v>
      </c>
      <c r="T498" s="3">
        <v>497</v>
      </c>
      <c r="U498" s="3">
        <v>35</v>
      </c>
      <c r="V498">
        <v>19</v>
      </c>
      <c r="W498" s="3" t="str">
        <f>VLOOKUP(V498,produtos!$A$2:$E$49,2,0)</f>
        <v>Fogão 5 Bocas Electrolux</v>
      </c>
      <c r="X498" s="12">
        <f>VLOOKUP(V498,produtos!$A$2:$E$49,4,0)</f>
        <v>870</v>
      </c>
      <c r="Y498">
        <v>3</v>
      </c>
      <c r="Z498" s="12">
        <f t="shared" si="7"/>
        <v>2610</v>
      </c>
      <c r="AA498" s="4">
        <v>45724</v>
      </c>
      <c r="AB498" s="3" t="s">
        <v>48</v>
      </c>
      <c r="AC498" s="3">
        <v>497</v>
      </c>
      <c r="AD498">
        <v>1969</v>
      </c>
      <c r="AE498" s="3" t="str">
        <f>VLOOKUP(AD498,'Formas de pagamentos'!$A$2:$B$7,2,0)</f>
        <v>Cartão Crédito</v>
      </c>
      <c r="AF498" s="3" t="s">
        <v>48</v>
      </c>
      <c r="AG498" s="3" t="s">
        <v>50</v>
      </c>
      <c r="AH498" s="3"/>
      <c r="AI498" s="3"/>
      <c r="AJ498" s="3"/>
      <c r="AK498" s="5"/>
    </row>
    <row r="499" spans="1:37" x14ac:dyDescent="0.25">
      <c r="A499" s="19">
        <v>498</v>
      </c>
      <c r="B499" s="20" t="s">
        <v>1383</v>
      </c>
      <c r="C499" s="20" t="s">
        <v>156</v>
      </c>
      <c r="D499" s="20" t="s">
        <v>2565</v>
      </c>
      <c r="E499" s="21" t="s">
        <v>2566</v>
      </c>
      <c r="F499" s="17" t="str" cm="1">
        <f t="array" aca="1" ref="F499" ca="1">INDEX(estados_cidades_bairros!$B$2:$E$2701,RANDBETWEEN(1,COUNTA(estados_cidades_bairros!$E$2:$E$2701)),1)</f>
        <v>Paraíba</v>
      </c>
      <c r="G499" s="17" t="str">
        <f ca="1">VLOOKUP(F499,estados_cidades_bairros!$B$2:$E$2701,2,0)</f>
        <v>PB</v>
      </c>
      <c r="H499" s="17" t="str" cm="1">
        <f t="array" aca="1" ref="H499" ca="1">INDEX(estados_cidades_bairros!$C$2:$E$2701,SUM(MATCH(G499,estados_cidades_bairros!$C:$C,0)+RANDBETWEEN(1,100)),2)</f>
        <v>Costa</v>
      </c>
      <c r="I499" s="17" t="str" cm="1">
        <f t="array" aca="1" ref="I499" ca="1">INDEX(estados_cidades_bairros!$D$2:$E$2701,SUM(MATCH(H499,estados_cidades_bairros!$D$2:$D$2701,0)+RANDBETWEEN(1,5)),2)</f>
        <v>Chácara Maria Fernanda Martins</v>
      </c>
      <c r="J499" s="28"/>
      <c r="K499" s="20">
        <v>34</v>
      </c>
      <c r="L499" s="20" t="s">
        <v>2569</v>
      </c>
      <c r="M499" s="17" t="str" cm="1">
        <f t="array" aca="1" ref="M499" ca="1">INDEX(estados_cidades_bairros!$B$2:$E$2701,RANDBETWEEN(1,COUNTA(estados_cidades_bairros!$E$2:$E$2701)),1)</f>
        <v>Pará</v>
      </c>
      <c r="N499" s="17" t="str">
        <f ca="1">VLOOKUP(M499,estados_cidades_bairros!$B$2:$E$2701,2,0)</f>
        <v>PA</v>
      </c>
      <c r="O499" s="17" t="str" cm="1">
        <f t="array" aca="1" ref="O499" ca="1">INDEX(estados_cidades_bairros!$C$2:$E$2701,SUM(MATCH(N499,estados_cidades_bairros!$C:$C,0)+RANDBETWEEN(1,100)),2)</f>
        <v>Novaes de Minas</v>
      </c>
      <c r="P499" s="17" t="str" cm="1">
        <f t="array" aca="1" ref="P499" ca="1">INDEX(estados_cidades_bairros!$D$2:$E$2701,SUM(MATCH(O499,estados_cidades_bairros!$D$2:$D$2701,0)+RANDBETWEEN(1,5)),2)</f>
        <v>Parque Barbosa</v>
      </c>
      <c r="Q499" s="38" t="s">
        <v>78</v>
      </c>
      <c r="R499" s="20">
        <v>3</v>
      </c>
      <c r="S499" s="6">
        <v>498</v>
      </c>
      <c r="T499" s="6">
        <v>498</v>
      </c>
      <c r="U499" s="6">
        <v>34</v>
      </c>
      <c r="V499">
        <v>21</v>
      </c>
      <c r="W499" s="3" t="str">
        <f>VLOOKUP(V499,produtos!$A$2:$E$49,2,0)</f>
        <v>Micro-ondas Panasonic 32L</v>
      </c>
      <c r="X499" s="12">
        <f>VLOOKUP(V499,produtos!$A$2:$E$49,4,0)</f>
        <v>895</v>
      </c>
      <c r="Y499">
        <v>1</v>
      </c>
      <c r="Z499" s="12">
        <f t="shared" si="7"/>
        <v>895</v>
      </c>
      <c r="AA499" s="7">
        <v>45677</v>
      </c>
      <c r="AB499" s="6" t="s">
        <v>48</v>
      </c>
      <c r="AC499" s="6">
        <v>498</v>
      </c>
      <c r="AD499">
        <v>2471</v>
      </c>
      <c r="AE499" s="3" t="str">
        <f>VLOOKUP(AD499,'Formas de pagamentos'!$A$2:$B$7,2,0)</f>
        <v>Boleto</v>
      </c>
      <c r="AF499" s="6" t="s">
        <v>48</v>
      </c>
      <c r="AG499" s="6" t="s">
        <v>50</v>
      </c>
      <c r="AH499" s="6"/>
      <c r="AI499" s="6"/>
      <c r="AJ499" s="6"/>
      <c r="AK499" s="8"/>
    </row>
    <row r="500" spans="1:37" x14ac:dyDescent="0.25">
      <c r="A500" s="16">
        <v>499</v>
      </c>
      <c r="B500" s="17" t="s">
        <v>1148</v>
      </c>
      <c r="C500" s="17" t="s">
        <v>254</v>
      </c>
      <c r="D500" s="17" t="s">
        <v>2570</v>
      </c>
      <c r="E500" s="18">
        <v>4185740615</v>
      </c>
      <c r="F500" s="17" t="str" cm="1">
        <f t="array" aca="1" ref="F500" ca="1">INDEX(estados_cidades_bairros!$B$2:$E$2701,RANDBETWEEN(1,COUNTA(estados_cidades_bairros!$E$2:$E$2701)),1)</f>
        <v>Pará</v>
      </c>
      <c r="G500" s="17" t="str">
        <f ca="1">VLOOKUP(F500,estados_cidades_bairros!$B$2:$E$2701,2,0)</f>
        <v>PA</v>
      </c>
      <c r="H500" s="17" t="str" cm="1">
        <f t="array" aca="1" ref="H500" ca="1">INDEX(estados_cidades_bairros!$C$2:$E$2701,SUM(MATCH(G500,estados_cidades_bairros!$C:$C,0)+RANDBETWEEN(1,100)),2)</f>
        <v>Ferreira da Mata</v>
      </c>
      <c r="I500" s="17" t="str" cm="1">
        <f t="array" aca="1" ref="I500" ca="1">INDEX(estados_cidades_bairros!$D$2:$E$2701,SUM(MATCH(H500,estados_cidades_bairros!$D$2:$D$2701,0)+RANDBETWEEN(1,5)),2)</f>
        <v>Núcleo Enzo Vieira</v>
      </c>
      <c r="J500" s="28"/>
      <c r="K500" s="17">
        <v>17</v>
      </c>
      <c r="L500" s="17" t="s">
        <v>2572</v>
      </c>
      <c r="M500" s="17" t="str" cm="1">
        <f t="array" aca="1" ref="M500" ca="1">INDEX(estados_cidades_bairros!$B$2:$E$2701,RANDBETWEEN(1,COUNTA(estados_cidades_bairros!$E$2:$E$2701)),1)</f>
        <v>Pernambuco</v>
      </c>
      <c r="N500" s="17" t="str">
        <f ca="1">VLOOKUP(M500,estados_cidades_bairros!$B$2:$E$2701,2,0)</f>
        <v>PE</v>
      </c>
      <c r="O500" s="17" t="str" cm="1">
        <f t="array" aca="1" ref="O500" ca="1">INDEX(estados_cidades_bairros!$C$2:$E$2701,SUM(MATCH(N500,estados_cidades_bairros!$C:$C,0)+RANDBETWEEN(1,100)),2)</f>
        <v>Rodrigues</v>
      </c>
      <c r="P500" s="17" t="str" cm="1">
        <f t="array" aca="1" ref="P500" ca="1">INDEX(estados_cidades_bairros!$D$2:$E$2701,SUM(MATCH(O500,estados_cidades_bairros!$D$2:$D$2701,0)+RANDBETWEEN(1,5)),2)</f>
        <v>Largo de Fogaça</v>
      </c>
      <c r="Q500" s="26" t="s">
        <v>41</v>
      </c>
      <c r="R500" s="17">
        <v>3</v>
      </c>
      <c r="S500" s="3">
        <v>499</v>
      </c>
      <c r="T500" s="3">
        <v>499</v>
      </c>
      <c r="U500" s="3">
        <v>17</v>
      </c>
      <c r="V500">
        <v>15</v>
      </c>
      <c r="W500" s="3" t="str">
        <f>VLOOKUP(V500,produtos!$A$2:$E$49,2,0)</f>
        <v>Kindle Paperwhite 11ª Geração</v>
      </c>
      <c r="X500" s="12">
        <f>VLOOKUP(V500,produtos!$A$2:$E$49,4,0)</f>
        <v>302</v>
      </c>
      <c r="Y500">
        <v>5</v>
      </c>
      <c r="Z500" s="12">
        <f t="shared" si="7"/>
        <v>1510</v>
      </c>
      <c r="AA500" s="4">
        <v>45675</v>
      </c>
      <c r="AB500" s="3" t="s">
        <v>115</v>
      </c>
      <c r="AC500" s="3">
        <v>499</v>
      </c>
      <c r="AD500">
        <v>6056</v>
      </c>
      <c r="AE500" s="3" t="str">
        <f>VLOOKUP(AD500,'Formas de pagamentos'!$A$2:$B$7,2,0)</f>
        <v>Cheque</v>
      </c>
      <c r="AF500" s="3" t="s">
        <v>116</v>
      </c>
      <c r="AG500" s="3" t="s">
        <v>247</v>
      </c>
      <c r="AH500" s="3">
        <v>4990</v>
      </c>
      <c r="AI500" s="3">
        <v>4990</v>
      </c>
      <c r="AJ500" s="3" t="s">
        <v>117</v>
      </c>
      <c r="AK500" s="5" t="s">
        <v>212</v>
      </c>
    </row>
    <row r="501" spans="1:37" x14ac:dyDescent="0.25">
      <c r="A501" s="22">
        <v>500</v>
      </c>
      <c r="B501" s="23" t="s">
        <v>155</v>
      </c>
      <c r="C501" s="23" t="s">
        <v>254</v>
      </c>
      <c r="D501" s="23" t="s">
        <v>2574</v>
      </c>
      <c r="E501" s="24" t="s">
        <v>2575</v>
      </c>
      <c r="F501" s="17" t="str" cm="1">
        <f t="array" aca="1" ref="F501" ca="1">INDEX(estados_cidades_bairros!$B$2:$E$2701,RANDBETWEEN(1,COUNTA(estados_cidades_bairros!$E$2:$E$2701)),1)</f>
        <v>Piauí</v>
      </c>
      <c r="G501" s="17" t="str">
        <f ca="1">VLOOKUP(F501,estados_cidades_bairros!$B$2:$E$2701,2,0)</f>
        <v>PI</v>
      </c>
      <c r="H501" s="17" t="str" cm="1">
        <f t="array" aca="1" ref="H501" ca="1">INDEX(estados_cidades_bairros!$C$2:$E$2701,SUM(MATCH(G501,estados_cidades_bairros!$C:$C,0)+RANDBETWEEN(1,100)),2)</f>
        <v>Santos da Serra</v>
      </c>
      <c r="I501" s="17" t="str" cm="1">
        <f t="array" aca="1" ref="I501" ca="1">INDEX(estados_cidades_bairros!$D$2:$E$2701,SUM(MATCH(H501,estados_cidades_bairros!$D$2:$D$2701,0)+RANDBETWEEN(1,5)),2)</f>
        <v>Lago Cardoso</v>
      </c>
      <c r="J501" s="28"/>
      <c r="K501" s="23">
        <v>13</v>
      </c>
      <c r="L501" s="23" t="s">
        <v>2577</v>
      </c>
      <c r="M501" s="17" t="str" cm="1">
        <f t="array" aca="1" ref="M501" ca="1">INDEX(estados_cidades_bairros!$B$2:$E$2701,RANDBETWEEN(1,COUNTA(estados_cidades_bairros!$E$2:$E$2701)),1)</f>
        <v>Tocantins</v>
      </c>
      <c r="N501" s="17" t="str">
        <f ca="1">VLOOKUP(M501,estados_cidades_bairros!$B$2:$E$2701,2,0)</f>
        <v>TO</v>
      </c>
      <c r="O501" s="17" t="str" cm="1">
        <f t="array" aca="1" ref="O501" ca="1">INDEX(estados_cidades_bairros!$C$2:$E$2701,SUM(MATCH(N501,estados_cidades_bairros!$C:$C,0)+RANDBETWEEN(1,100)),2)</f>
        <v>da Mata</v>
      </c>
      <c r="P501" s="17" t="str" cm="1">
        <f t="array" aca="1" ref="P501" ca="1">INDEX(estados_cidades_bairros!$D$2:$E$2701,SUM(MATCH(O501,estados_cidades_bairros!$D$2:$D$2701,0)+RANDBETWEEN(1,5)),2)</f>
        <v>Chácara de Farias</v>
      </c>
      <c r="Q501" s="39" t="s">
        <v>47</v>
      </c>
      <c r="R501" s="23">
        <v>2</v>
      </c>
      <c r="S501" s="9">
        <v>500</v>
      </c>
      <c r="T501" s="9">
        <v>500</v>
      </c>
      <c r="U501" s="9">
        <v>13</v>
      </c>
      <c r="V501">
        <v>35</v>
      </c>
      <c r="W501" s="3" t="str">
        <f>VLOOKUP(V501,produtos!$A$2:$E$49,2,0)</f>
        <v>Cômoda 5 Gavetas</v>
      </c>
      <c r="X501" s="12">
        <f>VLOOKUP(V501,produtos!$A$2:$E$49,4,0)</f>
        <v>3975</v>
      </c>
      <c r="Y501">
        <v>1</v>
      </c>
      <c r="Z501" s="12">
        <f t="shared" si="7"/>
        <v>3975</v>
      </c>
      <c r="AA501" s="10">
        <v>45680</v>
      </c>
      <c r="AB501" s="9" t="s">
        <v>88</v>
      </c>
      <c r="AC501" s="9">
        <v>500</v>
      </c>
      <c r="AD501">
        <v>1969</v>
      </c>
      <c r="AE501" s="3" t="str">
        <f>VLOOKUP(AD501,'Formas de pagamentos'!$A$2:$B$7,2,0)</f>
        <v>Cartão Crédito</v>
      </c>
      <c r="AF501" s="9" t="s">
        <v>48</v>
      </c>
      <c r="AG501" s="9" t="s">
        <v>50</v>
      </c>
      <c r="AH501" s="9"/>
      <c r="AI501" s="9"/>
      <c r="AJ501" s="9"/>
      <c r="AK501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2C59-99CC-4E57-A281-8C7C21B8F030}">
  <sheetPr codeName="Planilha2"/>
  <dimension ref="A1:E2701"/>
  <sheetViews>
    <sheetView workbookViewId="0">
      <selection activeCell="E1" sqref="E1:E1048576"/>
    </sheetView>
  </sheetViews>
  <sheetFormatPr defaultRowHeight="15" x14ac:dyDescent="0.25"/>
  <cols>
    <col min="2" max="2" width="19" bestFit="1" customWidth="1"/>
    <col min="3" max="3" width="11.42578125" bestFit="1" customWidth="1"/>
    <col min="4" max="4" width="23.85546875" bestFit="1" customWidth="1"/>
    <col min="5" max="5" width="33.85546875" bestFit="1" customWidth="1"/>
  </cols>
  <sheetData>
    <row r="1" spans="1:5" x14ac:dyDescent="0.25">
      <c r="A1" s="40" t="s">
        <v>4514</v>
      </c>
      <c r="B1" s="84" t="s">
        <v>2580</v>
      </c>
      <c r="C1" s="85" t="s">
        <v>5</v>
      </c>
      <c r="D1" s="85" t="s">
        <v>6</v>
      </c>
      <c r="E1" s="86" t="s">
        <v>2581</v>
      </c>
    </row>
    <row r="2" spans="1:5" x14ac:dyDescent="0.25">
      <c r="A2">
        <v>1</v>
      </c>
      <c r="B2" s="81" t="s">
        <v>184</v>
      </c>
      <c r="C2" s="82" t="s">
        <v>185</v>
      </c>
      <c r="D2" s="82" t="s">
        <v>427</v>
      </c>
      <c r="E2" s="83" t="s">
        <v>2582</v>
      </c>
    </row>
    <row r="3" spans="1:5" x14ac:dyDescent="0.25">
      <c r="A3">
        <v>2</v>
      </c>
      <c r="B3" s="62" t="s">
        <v>184</v>
      </c>
      <c r="C3" s="79" t="s">
        <v>185</v>
      </c>
      <c r="D3" s="79" t="s">
        <v>427</v>
      </c>
      <c r="E3" s="80" t="s">
        <v>2583</v>
      </c>
    </row>
    <row r="4" spans="1:5" x14ac:dyDescent="0.25">
      <c r="A4">
        <v>3</v>
      </c>
      <c r="B4" s="81" t="s">
        <v>184</v>
      </c>
      <c r="C4" s="82" t="s">
        <v>185</v>
      </c>
      <c r="D4" s="82" t="s">
        <v>427</v>
      </c>
      <c r="E4" s="83" t="s">
        <v>2584</v>
      </c>
    </row>
    <row r="5" spans="1:5" x14ac:dyDescent="0.25">
      <c r="A5">
        <v>4</v>
      </c>
      <c r="B5" s="62" t="s">
        <v>184</v>
      </c>
      <c r="C5" s="79" t="s">
        <v>185</v>
      </c>
      <c r="D5" s="79" t="s">
        <v>427</v>
      </c>
      <c r="E5" s="80" t="s">
        <v>428</v>
      </c>
    </row>
    <row r="6" spans="1:5" x14ac:dyDescent="0.25">
      <c r="A6">
        <v>5</v>
      </c>
      <c r="B6" s="81" t="s">
        <v>184</v>
      </c>
      <c r="C6" s="82" t="s">
        <v>185</v>
      </c>
      <c r="D6" s="82" t="s">
        <v>427</v>
      </c>
      <c r="E6" s="83" t="s">
        <v>2325</v>
      </c>
    </row>
    <row r="7" spans="1:5" x14ac:dyDescent="0.25">
      <c r="A7">
        <v>6</v>
      </c>
      <c r="B7" s="62" t="s">
        <v>184</v>
      </c>
      <c r="C7" s="79" t="s">
        <v>185</v>
      </c>
      <c r="D7" s="79" t="s">
        <v>39</v>
      </c>
      <c r="E7" s="80" t="s">
        <v>2585</v>
      </c>
    </row>
    <row r="8" spans="1:5" x14ac:dyDescent="0.25">
      <c r="A8">
        <v>7</v>
      </c>
      <c r="B8" s="81" t="s">
        <v>184</v>
      </c>
      <c r="C8" s="82" t="s">
        <v>185</v>
      </c>
      <c r="D8" s="82" t="s">
        <v>39</v>
      </c>
      <c r="E8" s="83" t="s">
        <v>2052</v>
      </c>
    </row>
    <row r="9" spans="1:5" x14ac:dyDescent="0.25">
      <c r="A9">
        <v>8</v>
      </c>
      <c r="B9" s="62" t="s">
        <v>184</v>
      </c>
      <c r="C9" s="79" t="s">
        <v>185</v>
      </c>
      <c r="D9" s="79" t="s">
        <v>39</v>
      </c>
      <c r="E9" s="80" t="s">
        <v>2586</v>
      </c>
    </row>
    <row r="10" spans="1:5" x14ac:dyDescent="0.25">
      <c r="A10">
        <v>9</v>
      </c>
      <c r="B10" s="81" t="s">
        <v>184</v>
      </c>
      <c r="C10" s="82" t="s">
        <v>185</v>
      </c>
      <c r="D10" s="82" t="s">
        <v>39</v>
      </c>
      <c r="E10" s="83" t="s">
        <v>341</v>
      </c>
    </row>
    <row r="11" spans="1:5" x14ac:dyDescent="0.25">
      <c r="A11">
        <v>10</v>
      </c>
      <c r="B11" s="62" t="s">
        <v>184</v>
      </c>
      <c r="C11" s="79" t="s">
        <v>185</v>
      </c>
      <c r="D11" s="79" t="s">
        <v>39</v>
      </c>
      <c r="E11" s="80" t="s">
        <v>40</v>
      </c>
    </row>
    <row r="12" spans="1:5" x14ac:dyDescent="0.25">
      <c r="A12">
        <v>11</v>
      </c>
      <c r="B12" s="81" t="s">
        <v>184</v>
      </c>
      <c r="C12" s="82" t="s">
        <v>185</v>
      </c>
      <c r="D12" s="82" t="s">
        <v>289</v>
      </c>
      <c r="E12" s="83" t="s">
        <v>697</v>
      </c>
    </row>
    <row r="13" spans="1:5" x14ac:dyDescent="0.25">
      <c r="A13">
        <v>12</v>
      </c>
      <c r="B13" s="62" t="s">
        <v>184</v>
      </c>
      <c r="C13" s="79" t="s">
        <v>185</v>
      </c>
      <c r="D13" s="79" t="s">
        <v>289</v>
      </c>
      <c r="E13" s="80" t="s">
        <v>1221</v>
      </c>
    </row>
    <row r="14" spans="1:5" x14ac:dyDescent="0.25">
      <c r="A14">
        <v>13</v>
      </c>
      <c r="B14" s="81" t="s">
        <v>184</v>
      </c>
      <c r="C14" s="82" t="s">
        <v>185</v>
      </c>
      <c r="D14" s="82" t="s">
        <v>289</v>
      </c>
      <c r="E14" s="83" t="s">
        <v>1984</v>
      </c>
    </row>
    <row r="15" spans="1:5" x14ac:dyDescent="0.25">
      <c r="A15">
        <v>14</v>
      </c>
      <c r="B15" s="62" t="s">
        <v>184</v>
      </c>
      <c r="C15" s="79" t="s">
        <v>185</v>
      </c>
      <c r="D15" s="79" t="s">
        <v>289</v>
      </c>
      <c r="E15" s="80" t="s">
        <v>2017</v>
      </c>
    </row>
    <row r="16" spans="1:5" x14ac:dyDescent="0.25">
      <c r="A16">
        <v>15</v>
      </c>
      <c r="B16" s="81" t="s">
        <v>184</v>
      </c>
      <c r="C16" s="82" t="s">
        <v>185</v>
      </c>
      <c r="D16" s="82" t="s">
        <v>289</v>
      </c>
      <c r="E16" s="83" t="s">
        <v>421</v>
      </c>
    </row>
    <row r="17" spans="1:5" x14ac:dyDescent="0.25">
      <c r="A17">
        <v>16</v>
      </c>
      <c r="B17" s="62" t="s">
        <v>184</v>
      </c>
      <c r="C17" s="79" t="s">
        <v>185</v>
      </c>
      <c r="D17" s="79" t="s">
        <v>2587</v>
      </c>
      <c r="E17" s="80" t="s">
        <v>1476</v>
      </c>
    </row>
    <row r="18" spans="1:5" x14ac:dyDescent="0.25">
      <c r="A18">
        <v>17</v>
      </c>
      <c r="B18" s="81" t="s">
        <v>184</v>
      </c>
      <c r="C18" s="82" t="s">
        <v>185</v>
      </c>
      <c r="D18" s="82" t="s">
        <v>2587</v>
      </c>
      <c r="E18" s="83" t="s">
        <v>870</v>
      </c>
    </row>
    <row r="19" spans="1:5" x14ac:dyDescent="0.25">
      <c r="A19">
        <v>18</v>
      </c>
      <c r="B19" s="62" t="s">
        <v>184</v>
      </c>
      <c r="C19" s="79" t="s">
        <v>185</v>
      </c>
      <c r="D19" s="79" t="s">
        <v>2587</v>
      </c>
      <c r="E19" s="80" t="s">
        <v>1790</v>
      </c>
    </row>
    <row r="20" spans="1:5" x14ac:dyDescent="0.25">
      <c r="A20">
        <v>19</v>
      </c>
      <c r="B20" s="81" t="s">
        <v>184</v>
      </c>
      <c r="C20" s="82" t="s">
        <v>185</v>
      </c>
      <c r="D20" s="82" t="s">
        <v>2587</v>
      </c>
      <c r="E20" s="83" t="s">
        <v>2588</v>
      </c>
    </row>
    <row r="21" spans="1:5" x14ac:dyDescent="0.25">
      <c r="A21">
        <v>20</v>
      </c>
      <c r="B21" s="62" t="s">
        <v>184</v>
      </c>
      <c r="C21" s="79" t="s">
        <v>185</v>
      </c>
      <c r="D21" s="79" t="s">
        <v>2587</v>
      </c>
      <c r="E21" s="80" t="s">
        <v>2589</v>
      </c>
    </row>
    <row r="22" spans="1:5" x14ac:dyDescent="0.25">
      <c r="A22">
        <v>21</v>
      </c>
      <c r="B22" s="81" t="s">
        <v>184</v>
      </c>
      <c r="C22" s="82" t="s">
        <v>185</v>
      </c>
      <c r="D22" s="82" t="s">
        <v>1577</v>
      </c>
      <c r="E22" s="83" t="s">
        <v>2590</v>
      </c>
    </row>
    <row r="23" spans="1:5" x14ac:dyDescent="0.25">
      <c r="A23">
        <v>22</v>
      </c>
      <c r="B23" s="62" t="s">
        <v>184</v>
      </c>
      <c r="C23" s="79" t="s">
        <v>185</v>
      </c>
      <c r="D23" s="79" t="s">
        <v>1577</v>
      </c>
      <c r="E23" s="80" t="s">
        <v>2591</v>
      </c>
    </row>
    <row r="24" spans="1:5" x14ac:dyDescent="0.25">
      <c r="A24">
        <v>23</v>
      </c>
      <c r="B24" s="81" t="s">
        <v>184</v>
      </c>
      <c r="C24" s="82" t="s">
        <v>185</v>
      </c>
      <c r="D24" s="82" t="s">
        <v>1577</v>
      </c>
      <c r="E24" s="83" t="s">
        <v>2592</v>
      </c>
    </row>
    <row r="25" spans="1:5" x14ac:dyDescent="0.25">
      <c r="A25">
        <v>24</v>
      </c>
      <c r="B25" s="62" t="s">
        <v>184</v>
      </c>
      <c r="C25" s="79" t="s">
        <v>185</v>
      </c>
      <c r="D25" s="79" t="s">
        <v>1577</v>
      </c>
      <c r="E25" s="80" t="s">
        <v>2593</v>
      </c>
    </row>
    <row r="26" spans="1:5" x14ac:dyDescent="0.25">
      <c r="A26">
        <v>25</v>
      </c>
      <c r="B26" s="81" t="s">
        <v>184</v>
      </c>
      <c r="C26" s="82" t="s">
        <v>185</v>
      </c>
      <c r="D26" s="82" t="s">
        <v>1577</v>
      </c>
      <c r="E26" s="83" t="s">
        <v>2594</v>
      </c>
    </row>
    <row r="27" spans="1:5" x14ac:dyDescent="0.25">
      <c r="A27">
        <v>26</v>
      </c>
      <c r="B27" s="62" t="s">
        <v>184</v>
      </c>
      <c r="C27" s="79" t="s">
        <v>185</v>
      </c>
      <c r="D27" s="79" t="s">
        <v>186</v>
      </c>
      <c r="E27" s="80" t="s">
        <v>2595</v>
      </c>
    </row>
    <row r="28" spans="1:5" x14ac:dyDescent="0.25">
      <c r="A28">
        <v>27</v>
      </c>
      <c r="B28" s="81" t="s">
        <v>184</v>
      </c>
      <c r="C28" s="82" t="s">
        <v>185</v>
      </c>
      <c r="D28" s="82" t="s">
        <v>186</v>
      </c>
      <c r="E28" s="83" t="s">
        <v>1578</v>
      </c>
    </row>
    <row r="29" spans="1:5" x14ac:dyDescent="0.25">
      <c r="A29">
        <v>28</v>
      </c>
      <c r="B29" s="62" t="s">
        <v>184</v>
      </c>
      <c r="C29" s="79" t="s">
        <v>185</v>
      </c>
      <c r="D29" s="79" t="s">
        <v>186</v>
      </c>
      <c r="E29" s="80" t="s">
        <v>2596</v>
      </c>
    </row>
    <row r="30" spans="1:5" x14ac:dyDescent="0.25">
      <c r="A30">
        <v>29</v>
      </c>
      <c r="B30" s="81" t="s">
        <v>184</v>
      </c>
      <c r="C30" s="82" t="s">
        <v>185</v>
      </c>
      <c r="D30" s="82" t="s">
        <v>186</v>
      </c>
      <c r="E30" s="83" t="s">
        <v>187</v>
      </c>
    </row>
    <row r="31" spans="1:5" x14ac:dyDescent="0.25">
      <c r="A31">
        <v>30</v>
      </c>
      <c r="B31" s="62" t="s">
        <v>184</v>
      </c>
      <c r="C31" s="79" t="s">
        <v>185</v>
      </c>
      <c r="D31" s="79" t="s">
        <v>186</v>
      </c>
      <c r="E31" s="80" t="s">
        <v>2597</v>
      </c>
    </row>
    <row r="32" spans="1:5" x14ac:dyDescent="0.25">
      <c r="A32">
        <v>31</v>
      </c>
      <c r="B32" s="81" t="s">
        <v>184</v>
      </c>
      <c r="C32" s="82" t="s">
        <v>185</v>
      </c>
      <c r="D32" s="82" t="s">
        <v>711</v>
      </c>
      <c r="E32" s="83" t="s">
        <v>589</v>
      </c>
    </row>
    <row r="33" spans="1:5" x14ac:dyDescent="0.25">
      <c r="A33">
        <v>32</v>
      </c>
      <c r="B33" s="62" t="s">
        <v>184</v>
      </c>
      <c r="C33" s="79" t="s">
        <v>185</v>
      </c>
      <c r="D33" s="79" t="s">
        <v>711</v>
      </c>
      <c r="E33" s="80" t="s">
        <v>1851</v>
      </c>
    </row>
    <row r="34" spans="1:5" x14ac:dyDescent="0.25">
      <c r="A34">
        <v>33</v>
      </c>
      <c r="B34" s="81" t="s">
        <v>184</v>
      </c>
      <c r="C34" s="82" t="s">
        <v>185</v>
      </c>
      <c r="D34" s="82" t="s">
        <v>711</v>
      </c>
      <c r="E34" s="83" t="s">
        <v>904</v>
      </c>
    </row>
    <row r="35" spans="1:5" x14ac:dyDescent="0.25">
      <c r="A35">
        <v>34</v>
      </c>
      <c r="B35" s="62" t="s">
        <v>184</v>
      </c>
      <c r="C35" s="79" t="s">
        <v>185</v>
      </c>
      <c r="D35" s="79" t="s">
        <v>711</v>
      </c>
      <c r="E35" s="80" t="s">
        <v>712</v>
      </c>
    </row>
    <row r="36" spans="1:5" x14ac:dyDescent="0.25">
      <c r="A36">
        <v>35</v>
      </c>
      <c r="B36" s="81" t="s">
        <v>184</v>
      </c>
      <c r="C36" s="82" t="s">
        <v>185</v>
      </c>
      <c r="D36" s="82" t="s">
        <v>711</v>
      </c>
      <c r="E36" s="83" t="s">
        <v>1713</v>
      </c>
    </row>
    <row r="37" spans="1:5" x14ac:dyDescent="0.25">
      <c r="A37">
        <v>36</v>
      </c>
      <c r="B37" s="62" t="s">
        <v>184</v>
      </c>
      <c r="C37" s="79" t="s">
        <v>185</v>
      </c>
      <c r="D37" s="79" t="s">
        <v>199</v>
      </c>
      <c r="E37" s="80" t="s">
        <v>2598</v>
      </c>
    </row>
    <row r="38" spans="1:5" x14ac:dyDescent="0.25">
      <c r="A38">
        <v>37</v>
      </c>
      <c r="B38" s="81" t="s">
        <v>184</v>
      </c>
      <c r="C38" s="82" t="s">
        <v>185</v>
      </c>
      <c r="D38" s="82" t="s">
        <v>199</v>
      </c>
      <c r="E38" s="83" t="s">
        <v>2331</v>
      </c>
    </row>
    <row r="39" spans="1:5" x14ac:dyDescent="0.25">
      <c r="A39">
        <v>38</v>
      </c>
      <c r="B39" s="62" t="s">
        <v>184</v>
      </c>
      <c r="C39" s="79" t="s">
        <v>185</v>
      </c>
      <c r="D39" s="79" t="s">
        <v>199</v>
      </c>
      <c r="E39" s="80" t="s">
        <v>857</v>
      </c>
    </row>
    <row r="40" spans="1:5" x14ac:dyDescent="0.25">
      <c r="A40">
        <v>39</v>
      </c>
      <c r="B40" s="81" t="s">
        <v>184</v>
      </c>
      <c r="C40" s="82" t="s">
        <v>185</v>
      </c>
      <c r="D40" s="82" t="s">
        <v>199</v>
      </c>
      <c r="E40" s="83" t="s">
        <v>2524</v>
      </c>
    </row>
    <row r="41" spans="1:5" x14ac:dyDescent="0.25">
      <c r="A41">
        <v>40</v>
      </c>
      <c r="B41" s="62" t="s">
        <v>184</v>
      </c>
      <c r="C41" s="79" t="s">
        <v>185</v>
      </c>
      <c r="D41" s="79" t="s">
        <v>199</v>
      </c>
      <c r="E41" s="80" t="s">
        <v>2599</v>
      </c>
    </row>
    <row r="42" spans="1:5" x14ac:dyDescent="0.25">
      <c r="A42">
        <v>41</v>
      </c>
      <c r="B42" s="81" t="s">
        <v>184</v>
      </c>
      <c r="C42" s="82" t="s">
        <v>185</v>
      </c>
      <c r="D42" s="82" t="s">
        <v>2035</v>
      </c>
      <c r="E42" s="83" t="s">
        <v>2600</v>
      </c>
    </row>
    <row r="43" spans="1:5" x14ac:dyDescent="0.25">
      <c r="A43">
        <v>42</v>
      </c>
      <c r="B43" s="62" t="s">
        <v>184</v>
      </c>
      <c r="C43" s="79" t="s">
        <v>185</v>
      </c>
      <c r="D43" s="79" t="s">
        <v>2035</v>
      </c>
      <c r="E43" s="80" t="s">
        <v>679</v>
      </c>
    </row>
    <row r="44" spans="1:5" x14ac:dyDescent="0.25">
      <c r="A44">
        <v>43</v>
      </c>
      <c r="B44" s="81" t="s">
        <v>184</v>
      </c>
      <c r="C44" s="82" t="s">
        <v>185</v>
      </c>
      <c r="D44" s="82" t="s">
        <v>2035</v>
      </c>
      <c r="E44" s="83" t="s">
        <v>200</v>
      </c>
    </row>
    <row r="45" spans="1:5" x14ac:dyDescent="0.25">
      <c r="A45">
        <v>44</v>
      </c>
      <c r="B45" s="62" t="s">
        <v>184</v>
      </c>
      <c r="C45" s="79" t="s">
        <v>185</v>
      </c>
      <c r="D45" s="79" t="s">
        <v>2035</v>
      </c>
      <c r="E45" s="80" t="s">
        <v>2601</v>
      </c>
    </row>
    <row r="46" spans="1:5" x14ac:dyDescent="0.25">
      <c r="A46">
        <v>45</v>
      </c>
      <c r="B46" s="81" t="s">
        <v>184</v>
      </c>
      <c r="C46" s="82" t="s">
        <v>185</v>
      </c>
      <c r="D46" s="82" t="s">
        <v>2035</v>
      </c>
      <c r="E46" s="83" t="s">
        <v>2101</v>
      </c>
    </row>
    <row r="47" spans="1:5" x14ac:dyDescent="0.25">
      <c r="A47">
        <v>46</v>
      </c>
      <c r="B47" s="62" t="s">
        <v>184</v>
      </c>
      <c r="C47" s="79" t="s">
        <v>185</v>
      </c>
      <c r="D47" s="79" t="s">
        <v>443</v>
      </c>
      <c r="E47" s="80" t="s">
        <v>2602</v>
      </c>
    </row>
    <row r="48" spans="1:5" x14ac:dyDescent="0.25">
      <c r="A48">
        <v>47</v>
      </c>
      <c r="B48" s="81" t="s">
        <v>184</v>
      </c>
      <c r="C48" s="82" t="s">
        <v>185</v>
      </c>
      <c r="D48" s="82" t="s">
        <v>443</v>
      </c>
      <c r="E48" s="83" t="s">
        <v>2513</v>
      </c>
    </row>
    <row r="49" spans="1:5" x14ac:dyDescent="0.25">
      <c r="A49">
        <v>48</v>
      </c>
      <c r="B49" s="62" t="s">
        <v>184</v>
      </c>
      <c r="C49" s="79" t="s">
        <v>185</v>
      </c>
      <c r="D49" s="79" t="s">
        <v>443</v>
      </c>
      <c r="E49" s="80" t="s">
        <v>2036</v>
      </c>
    </row>
    <row r="50" spans="1:5" x14ac:dyDescent="0.25">
      <c r="A50">
        <v>49</v>
      </c>
      <c r="B50" s="81" t="s">
        <v>184</v>
      </c>
      <c r="C50" s="82" t="s">
        <v>185</v>
      </c>
      <c r="D50" s="82" t="s">
        <v>443</v>
      </c>
      <c r="E50" s="83" t="s">
        <v>1045</v>
      </c>
    </row>
    <row r="51" spans="1:5" x14ac:dyDescent="0.25">
      <c r="A51">
        <v>50</v>
      </c>
      <c r="B51" s="62" t="s">
        <v>184</v>
      </c>
      <c r="C51" s="79" t="s">
        <v>185</v>
      </c>
      <c r="D51" s="79" t="s">
        <v>443</v>
      </c>
      <c r="E51" s="80" t="s">
        <v>740</v>
      </c>
    </row>
    <row r="52" spans="1:5" x14ac:dyDescent="0.25">
      <c r="A52">
        <v>51</v>
      </c>
      <c r="B52" s="81" t="s">
        <v>184</v>
      </c>
      <c r="C52" s="82" t="s">
        <v>185</v>
      </c>
      <c r="D52" s="82" t="s">
        <v>168</v>
      </c>
      <c r="E52" s="83" t="s">
        <v>625</v>
      </c>
    </row>
    <row r="53" spans="1:5" x14ac:dyDescent="0.25">
      <c r="A53">
        <v>52</v>
      </c>
      <c r="B53" s="62" t="s">
        <v>184</v>
      </c>
      <c r="C53" s="79" t="s">
        <v>185</v>
      </c>
      <c r="D53" s="79" t="s">
        <v>168</v>
      </c>
      <c r="E53" s="80" t="s">
        <v>1066</v>
      </c>
    </row>
    <row r="54" spans="1:5" x14ac:dyDescent="0.25">
      <c r="A54">
        <v>53</v>
      </c>
      <c r="B54" s="81" t="s">
        <v>184</v>
      </c>
      <c r="C54" s="82" t="s">
        <v>185</v>
      </c>
      <c r="D54" s="82" t="s">
        <v>168</v>
      </c>
      <c r="E54" s="83" t="s">
        <v>2603</v>
      </c>
    </row>
    <row r="55" spans="1:5" x14ac:dyDescent="0.25">
      <c r="A55">
        <v>54</v>
      </c>
      <c r="B55" s="62" t="s">
        <v>184</v>
      </c>
      <c r="C55" s="79" t="s">
        <v>185</v>
      </c>
      <c r="D55" s="79" t="s">
        <v>168</v>
      </c>
      <c r="E55" s="80" t="s">
        <v>778</v>
      </c>
    </row>
    <row r="56" spans="1:5" x14ac:dyDescent="0.25">
      <c r="A56">
        <v>55</v>
      </c>
      <c r="B56" s="81" t="s">
        <v>184</v>
      </c>
      <c r="C56" s="82" t="s">
        <v>185</v>
      </c>
      <c r="D56" s="82" t="s">
        <v>168</v>
      </c>
      <c r="E56" s="83" t="s">
        <v>392</v>
      </c>
    </row>
    <row r="57" spans="1:5" x14ac:dyDescent="0.25">
      <c r="A57">
        <v>56</v>
      </c>
      <c r="B57" s="62" t="s">
        <v>184</v>
      </c>
      <c r="C57" s="79" t="s">
        <v>185</v>
      </c>
      <c r="D57" s="79" t="s">
        <v>45</v>
      </c>
      <c r="E57" s="80" t="s">
        <v>982</v>
      </c>
    </row>
    <row r="58" spans="1:5" x14ac:dyDescent="0.25">
      <c r="A58">
        <v>57</v>
      </c>
      <c r="B58" s="81" t="s">
        <v>184</v>
      </c>
      <c r="C58" s="82" t="s">
        <v>185</v>
      </c>
      <c r="D58" s="82" t="s">
        <v>45</v>
      </c>
      <c r="E58" s="83" t="s">
        <v>2604</v>
      </c>
    </row>
    <row r="59" spans="1:5" x14ac:dyDescent="0.25">
      <c r="A59">
        <v>58</v>
      </c>
      <c r="B59" s="62" t="s">
        <v>184</v>
      </c>
      <c r="C59" s="79" t="s">
        <v>185</v>
      </c>
      <c r="D59" s="79" t="s">
        <v>45</v>
      </c>
      <c r="E59" s="80" t="s">
        <v>2605</v>
      </c>
    </row>
    <row r="60" spans="1:5" x14ac:dyDescent="0.25">
      <c r="A60">
        <v>59</v>
      </c>
      <c r="B60" s="81" t="s">
        <v>184</v>
      </c>
      <c r="C60" s="82" t="s">
        <v>185</v>
      </c>
      <c r="D60" s="82" t="s">
        <v>45</v>
      </c>
      <c r="E60" s="83" t="s">
        <v>202</v>
      </c>
    </row>
    <row r="61" spans="1:5" x14ac:dyDescent="0.25">
      <c r="A61">
        <v>60</v>
      </c>
      <c r="B61" s="62" t="s">
        <v>184</v>
      </c>
      <c r="C61" s="79" t="s">
        <v>185</v>
      </c>
      <c r="D61" s="79" t="s">
        <v>45</v>
      </c>
      <c r="E61" s="80" t="s">
        <v>1615</v>
      </c>
    </row>
    <row r="62" spans="1:5" x14ac:dyDescent="0.25">
      <c r="A62">
        <v>61</v>
      </c>
      <c r="B62" s="81" t="s">
        <v>184</v>
      </c>
      <c r="C62" s="82" t="s">
        <v>185</v>
      </c>
      <c r="D62" s="82" t="s">
        <v>2606</v>
      </c>
      <c r="E62" s="83" t="s">
        <v>632</v>
      </c>
    </row>
    <row r="63" spans="1:5" x14ac:dyDescent="0.25">
      <c r="A63">
        <v>62</v>
      </c>
      <c r="B63" s="62" t="s">
        <v>184</v>
      </c>
      <c r="C63" s="79" t="s">
        <v>185</v>
      </c>
      <c r="D63" s="79" t="s">
        <v>2606</v>
      </c>
      <c r="E63" s="80" t="s">
        <v>252</v>
      </c>
    </row>
    <row r="64" spans="1:5" x14ac:dyDescent="0.25">
      <c r="A64">
        <v>63</v>
      </c>
      <c r="B64" s="81" t="s">
        <v>184</v>
      </c>
      <c r="C64" s="82" t="s">
        <v>185</v>
      </c>
      <c r="D64" s="82" t="s">
        <v>2606</v>
      </c>
      <c r="E64" s="83" t="s">
        <v>46</v>
      </c>
    </row>
    <row r="65" spans="1:5" x14ac:dyDescent="0.25">
      <c r="A65">
        <v>64</v>
      </c>
      <c r="B65" s="62" t="s">
        <v>184</v>
      </c>
      <c r="C65" s="79" t="s">
        <v>185</v>
      </c>
      <c r="D65" s="79" t="s">
        <v>2606</v>
      </c>
      <c r="E65" s="80" t="s">
        <v>2607</v>
      </c>
    </row>
    <row r="66" spans="1:5" x14ac:dyDescent="0.25">
      <c r="A66">
        <v>65</v>
      </c>
      <c r="B66" s="81" t="s">
        <v>184</v>
      </c>
      <c r="C66" s="82" t="s">
        <v>185</v>
      </c>
      <c r="D66" s="82" t="s">
        <v>2606</v>
      </c>
      <c r="E66" s="83" t="s">
        <v>2608</v>
      </c>
    </row>
    <row r="67" spans="1:5" x14ac:dyDescent="0.25">
      <c r="A67">
        <v>66</v>
      </c>
      <c r="B67" s="62" t="s">
        <v>184</v>
      </c>
      <c r="C67" s="79" t="s">
        <v>185</v>
      </c>
      <c r="D67" s="79" t="s">
        <v>2609</v>
      </c>
      <c r="E67" s="80" t="s">
        <v>2610</v>
      </c>
    </row>
    <row r="68" spans="1:5" x14ac:dyDescent="0.25">
      <c r="A68">
        <v>67</v>
      </c>
      <c r="B68" s="81" t="s">
        <v>184</v>
      </c>
      <c r="C68" s="82" t="s">
        <v>185</v>
      </c>
      <c r="D68" s="82" t="s">
        <v>2609</v>
      </c>
      <c r="E68" s="83" t="s">
        <v>2611</v>
      </c>
    </row>
    <row r="69" spans="1:5" x14ac:dyDescent="0.25">
      <c r="A69">
        <v>68</v>
      </c>
      <c r="B69" s="62" t="s">
        <v>184</v>
      </c>
      <c r="C69" s="79" t="s">
        <v>185</v>
      </c>
      <c r="D69" s="79" t="s">
        <v>2609</v>
      </c>
      <c r="E69" s="80" t="s">
        <v>2612</v>
      </c>
    </row>
    <row r="70" spans="1:5" x14ac:dyDescent="0.25">
      <c r="A70">
        <v>69</v>
      </c>
      <c r="B70" s="81" t="s">
        <v>184</v>
      </c>
      <c r="C70" s="82" t="s">
        <v>185</v>
      </c>
      <c r="D70" s="82" t="s">
        <v>2609</v>
      </c>
      <c r="E70" s="83" t="s">
        <v>2613</v>
      </c>
    </row>
    <row r="71" spans="1:5" x14ac:dyDescent="0.25">
      <c r="A71">
        <v>70</v>
      </c>
      <c r="B71" s="62" t="s">
        <v>184</v>
      </c>
      <c r="C71" s="79" t="s">
        <v>185</v>
      </c>
      <c r="D71" s="79" t="s">
        <v>2609</v>
      </c>
      <c r="E71" s="80" t="s">
        <v>2614</v>
      </c>
    </row>
    <row r="72" spans="1:5" x14ac:dyDescent="0.25">
      <c r="A72">
        <v>71</v>
      </c>
      <c r="B72" s="81" t="s">
        <v>184</v>
      </c>
      <c r="C72" s="82" t="s">
        <v>185</v>
      </c>
      <c r="D72" s="82" t="s">
        <v>2497</v>
      </c>
      <c r="E72" s="83" t="s">
        <v>2615</v>
      </c>
    </row>
    <row r="73" spans="1:5" x14ac:dyDescent="0.25">
      <c r="A73">
        <v>72</v>
      </c>
      <c r="B73" s="62" t="s">
        <v>184</v>
      </c>
      <c r="C73" s="79" t="s">
        <v>185</v>
      </c>
      <c r="D73" s="79" t="s">
        <v>2497</v>
      </c>
      <c r="E73" s="80" t="s">
        <v>2616</v>
      </c>
    </row>
    <row r="74" spans="1:5" x14ac:dyDescent="0.25">
      <c r="A74">
        <v>73</v>
      </c>
      <c r="B74" s="81" t="s">
        <v>184</v>
      </c>
      <c r="C74" s="82" t="s">
        <v>185</v>
      </c>
      <c r="D74" s="82" t="s">
        <v>2497</v>
      </c>
      <c r="E74" s="83" t="s">
        <v>2617</v>
      </c>
    </row>
    <row r="75" spans="1:5" x14ac:dyDescent="0.25">
      <c r="A75">
        <v>74</v>
      </c>
      <c r="B75" s="62" t="s">
        <v>184</v>
      </c>
      <c r="C75" s="79" t="s">
        <v>185</v>
      </c>
      <c r="D75" s="79" t="s">
        <v>2497</v>
      </c>
      <c r="E75" s="80" t="s">
        <v>2618</v>
      </c>
    </row>
    <row r="76" spans="1:5" x14ac:dyDescent="0.25">
      <c r="A76">
        <v>75</v>
      </c>
      <c r="B76" s="81" t="s">
        <v>184</v>
      </c>
      <c r="C76" s="82" t="s">
        <v>185</v>
      </c>
      <c r="D76" s="82" t="s">
        <v>2497</v>
      </c>
      <c r="E76" s="83" t="s">
        <v>2619</v>
      </c>
    </row>
    <row r="77" spans="1:5" x14ac:dyDescent="0.25">
      <c r="A77">
        <v>76</v>
      </c>
      <c r="B77" s="62" t="s">
        <v>184</v>
      </c>
      <c r="C77" s="79" t="s">
        <v>185</v>
      </c>
      <c r="D77" s="79" t="s">
        <v>289</v>
      </c>
      <c r="E77" s="80" t="s">
        <v>2620</v>
      </c>
    </row>
    <row r="78" spans="1:5" x14ac:dyDescent="0.25">
      <c r="A78">
        <v>77</v>
      </c>
      <c r="B78" s="81" t="s">
        <v>184</v>
      </c>
      <c r="C78" s="82" t="s">
        <v>185</v>
      </c>
      <c r="D78" s="82" t="s">
        <v>289</v>
      </c>
      <c r="E78" s="83" t="s">
        <v>2498</v>
      </c>
    </row>
    <row r="79" spans="1:5" x14ac:dyDescent="0.25">
      <c r="A79">
        <v>78</v>
      </c>
      <c r="B79" s="62" t="s">
        <v>184</v>
      </c>
      <c r="C79" s="79" t="s">
        <v>185</v>
      </c>
      <c r="D79" s="79" t="s">
        <v>289</v>
      </c>
      <c r="E79" s="80" t="s">
        <v>2621</v>
      </c>
    </row>
    <row r="80" spans="1:5" x14ac:dyDescent="0.25">
      <c r="A80">
        <v>79</v>
      </c>
      <c r="B80" s="81" t="s">
        <v>184</v>
      </c>
      <c r="C80" s="82" t="s">
        <v>185</v>
      </c>
      <c r="D80" s="82" t="s">
        <v>289</v>
      </c>
      <c r="E80" s="83" t="s">
        <v>2622</v>
      </c>
    </row>
    <row r="81" spans="1:5" x14ac:dyDescent="0.25">
      <c r="A81">
        <v>80</v>
      </c>
      <c r="B81" s="62" t="s">
        <v>184</v>
      </c>
      <c r="C81" s="79" t="s">
        <v>185</v>
      </c>
      <c r="D81" s="79" t="s">
        <v>289</v>
      </c>
      <c r="E81" s="80" t="s">
        <v>2623</v>
      </c>
    </row>
    <row r="82" spans="1:5" x14ac:dyDescent="0.25">
      <c r="A82">
        <v>81</v>
      </c>
      <c r="B82" s="81" t="s">
        <v>184</v>
      </c>
      <c r="C82" s="82" t="s">
        <v>185</v>
      </c>
      <c r="D82" s="82" t="s">
        <v>2624</v>
      </c>
      <c r="E82" s="83" t="s">
        <v>2625</v>
      </c>
    </row>
    <row r="83" spans="1:5" x14ac:dyDescent="0.25">
      <c r="A83">
        <v>82</v>
      </c>
      <c r="B83" s="62" t="s">
        <v>184</v>
      </c>
      <c r="C83" s="79" t="s">
        <v>185</v>
      </c>
      <c r="D83" s="79" t="s">
        <v>2624</v>
      </c>
      <c r="E83" s="80" t="s">
        <v>2626</v>
      </c>
    </row>
    <row r="84" spans="1:5" x14ac:dyDescent="0.25">
      <c r="A84">
        <v>83</v>
      </c>
      <c r="B84" s="81" t="s">
        <v>184</v>
      </c>
      <c r="C84" s="82" t="s">
        <v>185</v>
      </c>
      <c r="D84" s="82" t="s">
        <v>2624</v>
      </c>
      <c r="E84" s="83" t="s">
        <v>2627</v>
      </c>
    </row>
    <row r="85" spans="1:5" x14ac:dyDescent="0.25">
      <c r="A85">
        <v>84</v>
      </c>
      <c r="B85" s="62" t="s">
        <v>184</v>
      </c>
      <c r="C85" s="79" t="s">
        <v>185</v>
      </c>
      <c r="D85" s="79" t="s">
        <v>2624</v>
      </c>
      <c r="E85" s="80" t="s">
        <v>2628</v>
      </c>
    </row>
    <row r="86" spans="1:5" x14ac:dyDescent="0.25">
      <c r="A86">
        <v>85</v>
      </c>
      <c r="B86" s="81" t="s">
        <v>184</v>
      </c>
      <c r="C86" s="82" t="s">
        <v>185</v>
      </c>
      <c r="D86" s="82" t="s">
        <v>2624</v>
      </c>
      <c r="E86" s="83" t="s">
        <v>2629</v>
      </c>
    </row>
    <row r="87" spans="1:5" x14ac:dyDescent="0.25">
      <c r="A87">
        <v>86</v>
      </c>
      <c r="B87" s="62" t="s">
        <v>184</v>
      </c>
      <c r="C87" s="79" t="s">
        <v>185</v>
      </c>
      <c r="D87" s="79" t="s">
        <v>1946</v>
      </c>
      <c r="E87" s="80" t="s">
        <v>2630</v>
      </c>
    </row>
    <row r="88" spans="1:5" x14ac:dyDescent="0.25">
      <c r="A88">
        <v>87</v>
      </c>
      <c r="B88" s="81" t="s">
        <v>184</v>
      </c>
      <c r="C88" s="82" t="s">
        <v>185</v>
      </c>
      <c r="D88" s="82" t="s">
        <v>1946</v>
      </c>
      <c r="E88" s="83" t="s">
        <v>2631</v>
      </c>
    </row>
    <row r="89" spans="1:5" x14ac:dyDescent="0.25">
      <c r="A89">
        <v>88</v>
      </c>
      <c r="B89" s="62" t="s">
        <v>184</v>
      </c>
      <c r="C89" s="79" t="s">
        <v>185</v>
      </c>
      <c r="D89" s="79" t="s">
        <v>1946</v>
      </c>
      <c r="E89" s="80" t="s">
        <v>2632</v>
      </c>
    </row>
    <row r="90" spans="1:5" x14ac:dyDescent="0.25">
      <c r="A90">
        <v>89</v>
      </c>
      <c r="B90" s="81" t="s">
        <v>184</v>
      </c>
      <c r="C90" s="82" t="s">
        <v>185</v>
      </c>
      <c r="D90" s="82" t="s">
        <v>1946</v>
      </c>
      <c r="E90" s="83" t="s">
        <v>2633</v>
      </c>
    </row>
    <row r="91" spans="1:5" x14ac:dyDescent="0.25">
      <c r="A91">
        <v>90</v>
      </c>
      <c r="B91" s="62" t="s">
        <v>184</v>
      </c>
      <c r="C91" s="79" t="s">
        <v>185</v>
      </c>
      <c r="D91" s="79" t="s">
        <v>1946</v>
      </c>
      <c r="E91" s="80" t="s">
        <v>2634</v>
      </c>
    </row>
    <row r="92" spans="1:5" x14ac:dyDescent="0.25">
      <c r="A92">
        <v>91</v>
      </c>
      <c r="B92" s="81" t="s">
        <v>184</v>
      </c>
      <c r="C92" s="82" t="s">
        <v>185</v>
      </c>
      <c r="D92" s="82" t="s">
        <v>343</v>
      </c>
      <c r="E92" s="83" t="s">
        <v>1947</v>
      </c>
    </row>
    <row r="93" spans="1:5" x14ac:dyDescent="0.25">
      <c r="A93">
        <v>92</v>
      </c>
      <c r="B93" s="62" t="s">
        <v>184</v>
      </c>
      <c r="C93" s="79" t="s">
        <v>185</v>
      </c>
      <c r="D93" s="79" t="s">
        <v>343</v>
      </c>
      <c r="E93" s="80" t="s">
        <v>2635</v>
      </c>
    </row>
    <row r="94" spans="1:5" x14ac:dyDescent="0.25">
      <c r="A94">
        <v>93</v>
      </c>
      <c r="B94" s="81" t="s">
        <v>184</v>
      </c>
      <c r="C94" s="82" t="s">
        <v>185</v>
      </c>
      <c r="D94" s="82" t="s">
        <v>343</v>
      </c>
      <c r="E94" s="83" t="s">
        <v>2636</v>
      </c>
    </row>
    <row r="95" spans="1:5" x14ac:dyDescent="0.25">
      <c r="A95">
        <v>94</v>
      </c>
      <c r="B95" s="62" t="s">
        <v>184</v>
      </c>
      <c r="C95" s="79" t="s">
        <v>185</v>
      </c>
      <c r="D95" s="79" t="s">
        <v>343</v>
      </c>
      <c r="E95" s="80" t="s">
        <v>2637</v>
      </c>
    </row>
    <row r="96" spans="1:5" x14ac:dyDescent="0.25">
      <c r="A96">
        <v>95</v>
      </c>
      <c r="B96" s="81" t="s">
        <v>184</v>
      </c>
      <c r="C96" s="82" t="s">
        <v>185</v>
      </c>
      <c r="D96" s="82" t="s">
        <v>343</v>
      </c>
      <c r="E96" s="83" t="s">
        <v>2638</v>
      </c>
    </row>
    <row r="97" spans="1:5" x14ac:dyDescent="0.25">
      <c r="A97">
        <v>96</v>
      </c>
      <c r="B97" s="62" t="s">
        <v>184</v>
      </c>
      <c r="C97" s="79" t="s">
        <v>185</v>
      </c>
      <c r="D97" s="79" t="s">
        <v>45</v>
      </c>
      <c r="E97" s="80" t="s">
        <v>344</v>
      </c>
    </row>
    <row r="98" spans="1:5" x14ac:dyDescent="0.25">
      <c r="A98">
        <v>97</v>
      </c>
      <c r="B98" s="81" t="s">
        <v>184</v>
      </c>
      <c r="C98" s="82" t="s">
        <v>185</v>
      </c>
      <c r="D98" s="82" t="s">
        <v>45</v>
      </c>
      <c r="E98" s="83" t="s">
        <v>2639</v>
      </c>
    </row>
    <row r="99" spans="1:5" x14ac:dyDescent="0.25">
      <c r="A99">
        <v>98</v>
      </c>
      <c r="B99" s="62" t="s">
        <v>184</v>
      </c>
      <c r="C99" s="79" t="s">
        <v>185</v>
      </c>
      <c r="D99" s="79" t="s">
        <v>45</v>
      </c>
      <c r="E99" s="80" t="s">
        <v>2640</v>
      </c>
    </row>
    <row r="100" spans="1:5" x14ac:dyDescent="0.25">
      <c r="A100">
        <v>99</v>
      </c>
      <c r="B100" s="81" t="s">
        <v>184</v>
      </c>
      <c r="C100" s="82" t="s">
        <v>185</v>
      </c>
      <c r="D100" s="82" t="s">
        <v>45</v>
      </c>
      <c r="E100" s="83" t="s">
        <v>2641</v>
      </c>
    </row>
    <row r="101" spans="1:5" x14ac:dyDescent="0.25">
      <c r="A101">
        <v>100</v>
      </c>
      <c r="B101" s="62" t="s">
        <v>184</v>
      </c>
      <c r="C101" s="79" t="s">
        <v>185</v>
      </c>
      <c r="D101" s="79" t="s">
        <v>45</v>
      </c>
      <c r="E101" s="80" t="s">
        <v>2642</v>
      </c>
    </row>
    <row r="102" spans="1:5" x14ac:dyDescent="0.25">
      <c r="A102">
        <v>101</v>
      </c>
      <c r="B102" s="81" t="s">
        <v>137</v>
      </c>
      <c r="C102" s="82" t="s">
        <v>138</v>
      </c>
      <c r="D102" s="82" t="s">
        <v>312</v>
      </c>
      <c r="E102" s="83" t="s">
        <v>2643</v>
      </c>
    </row>
    <row r="103" spans="1:5" x14ac:dyDescent="0.25">
      <c r="A103">
        <v>102</v>
      </c>
      <c r="B103" s="62" t="s">
        <v>137</v>
      </c>
      <c r="C103" s="79" t="s">
        <v>138</v>
      </c>
      <c r="D103" s="79" t="s">
        <v>312</v>
      </c>
      <c r="E103" s="80" t="s">
        <v>2644</v>
      </c>
    </row>
    <row r="104" spans="1:5" x14ac:dyDescent="0.25">
      <c r="A104">
        <v>103</v>
      </c>
      <c r="B104" s="81" t="s">
        <v>137</v>
      </c>
      <c r="C104" s="82" t="s">
        <v>138</v>
      </c>
      <c r="D104" s="82" t="s">
        <v>312</v>
      </c>
      <c r="E104" s="83" t="s">
        <v>2645</v>
      </c>
    </row>
    <row r="105" spans="1:5" x14ac:dyDescent="0.25">
      <c r="A105">
        <v>104</v>
      </c>
      <c r="B105" s="62" t="s">
        <v>137</v>
      </c>
      <c r="C105" s="79" t="s">
        <v>138</v>
      </c>
      <c r="D105" s="79" t="s">
        <v>312</v>
      </c>
      <c r="E105" s="80" t="s">
        <v>2043</v>
      </c>
    </row>
    <row r="106" spans="1:5" x14ac:dyDescent="0.25">
      <c r="A106">
        <v>105</v>
      </c>
      <c r="B106" s="81" t="s">
        <v>137</v>
      </c>
      <c r="C106" s="82" t="s">
        <v>138</v>
      </c>
      <c r="D106" s="82" t="s">
        <v>312</v>
      </c>
      <c r="E106" s="83" t="s">
        <v>1987</v>
      </c>
    </row>
    <row r="107" spans="1:5" x14ac:dyDescent="0.25">
      <c r="A107">
        <v>106</v>
      </c>
      <c r="B107" s="62" t="s">
        <v>137</v>
      </c>
      <c r="C107" s="79" t="s">
        <v>138</v>
      </c>
      <c r="D107" s="79" t="s">
        <v>2646</v>
      </c>
      <c r="E107" s="80" t="s">
        <v>1311</v>
      </c>
    </row>
    <row r="108" spans="1:5" x14ac:dyDescent="0.25">
      <c r="A108">
        <v>107</v>
      </c>
      <c r="B108" s="81" t="s">
        <v>137</v>
      </c>
      <c r="C108" s="82" t="s">
        <v>138</v>
      </c>
      <c r="D108" s="82" t="s">
        <v>2646</v>
      </c>
      <c r="E108" s="83" t="s">
        <v>1934</v>
      </c>
    </row>
    <row r="109" spans="1:5" x14ac:dyDescent="0.25">
      <c r="A109">
        <v>108</v>
      </c>
      <c r="B109" s="62" t="s">
        <v>137</v>
      </c>
      <c r="C109" s="79" t="s">
        <v>138</v>
      </c>
      <c r="D109" s="79" t="s">
        <v>2646</v>
      </c>
      <c r="E109" s="80" t="s">
        <v>1370</v>
      </c>
    </row>
    <row r="110" spans="1:5" x14ac:dyDescent="0.25">
      <c r="A110">
        <v>109</v>
      </c>
      <c r="B110" s="81" t="s">
        <v>137</v>
      </c>
      <c r="C110" s="82" t="s">
        <v>138</v>
      </c>
      <c r="D110" s="82" t="s">
        <v>2646</v>
      </c>
      <c r="E110" s="83" t="s">
        <v>2647</v>
      </c>
    </row>
    <row r="111" spans="1:5" x14ac:dyDescent="0.25">
      <c r="A111">
        <v>110</v>
      </c>
      <c r="B111" s="62" t="s">
        <v>137</v>
      </c>
      <c r="C111" s="79" t="s">
        <v>138</v>
      </c>
      <c r="D111" s="79" t="s">
        <v>2646</v>
      </c>
      <c r="E111" s="80" t="s">
        <v>2648</v>
      </c>
    </row>
    <row r="112" spans="1:5" x14ac:dyDescent="0.25">
      <c r="A112">
        <v>111</v>
      </c>
      <c r="B112" s="81" t="s">
        <v>137</v>
      </c>
      <c r="C112" s="82" t="s">
        <v>138</v>
      </c>
      <c r="D112" s="82" t="s">
        <v>144</v>
      </c>
      <c r="E112" s="83" t="s">
        <v>2649</v>
      </c>
    </row>
    <row r="113" spans="1:5" x14ac:dyDescent="0.25">
      <c r="A113">
        <v>112</v>
      </c>
      <c r="B113" s="62" t="s">
        <v>137</v>
      </c>
      <c r="C113" s="79" t="s">
        <v>138</v>
      </c>
      <c r="D113" s="79" t="s">
        <v>144</v>
      </c>
      <c r="E113" s="80" t="s">
        <v>2650</v>
      </c>
    </row>
    <row r="114" spans="1:5" x14ac:dyDescent="0.25">
      <c r="A114">
        <v>113</v>
      </c>
      <c r="B114" s="81" t="s">
        <v>137</v>
      </c>
      <c r="C114" s="82" t="s">
        <v>138</v>
      </c>
      <c r="D114" s="82" t="s">
        <v>144</v>
      </c>
      <c r="E114" s="83" t="s">
        <v>2651</v>
      </c>
    </row>
    <row r="115" spans="1:5" x14ac:dyDescent="0.25">
      <c r="A115">
        <v>114</v>
      </c>
      <c r="B115" s="62" t="s">
        <v>137</v>
      </c>
      <c r="C115" s="79" t="s">
        <v>138</v>
      </c>
      <c r="D115" s="79" t="s">
        <v>144</v>
      </c>
      <c r="E115" s="80" t="s">
        <v>2652</v>
      </c>
    </row>
    <row r="116" spans="1:5" x14ac:dyDescent="0.25">
      <c r="A116">
        <v>115</v>
      </c>
      <c r="B116" s="81" t="s">
        <v>137</v>
      </c>
      <c r="C116" s="82" t="s">
        <v>138</v>
      </c>
      <c r="D116" s="82" t="s">
        <v>144</v>
      </c>
      <c r="E116" s="83" t="s">
        <v>365</v>
      </c>
    </row>
    <row r="117" spans="1:5" x14ac:dyDescent="0.25">
      <c r="A117">
        <v>116</v>
      </c>
      <c r="B117" s="62" t="s">
        <v>137</v>
      </c>
      <c r="C117" s="79" t="s">
        <v>138</v>
      </c>
      <c r="D117" s="79" t="s">
        <v>2653</v>
      </c>
      <c r="E117" s="80" t="s">
        <v>2179</v>
      </c>
    </row>
    <row r="118" spans="1:5" x14ac:dyDescent="0.25">
      <c r="A118">
        <v>117</v>
      </c>
      <c r="B118" s="81" t="s">
        <v>137</v>
      </c>
      <c r="C118" s="82" t="s">
        <v>138</v>
      </c>
      <c r="D118" s="82" t="s">
        <v>2653</v>
      </c>
      <c r="E118" s="83" t="s">
        <v>145</v>
      </c>
    </row>
    <row r="119" spans="1:5" x14ac:dyDescent="0.25">
      <c r="A119">
        <v>118</v>
      </c>
      <c r="B119" s="62" t="s">
        <v>137</v>
      </c>
      <c r="C119" s="79" t="s">
        <v>138</v>
      </c>
      <c r="D119" s="79" t="s">
        <v>2653</v>
      </c>
      <c r="E119" s="80" t="s">
        <v>1228</v>
      </c>
    </row>
    <row r="120" spans="1:5" x14ac:dyDescent="0.25">
      <c r="A120">
        <v>119</v>
      </c>
      <c r="B120" s="81" t="s">
        <v>137</v>
      </c>
      <c r="C120" s="82" t="s">
        <v>138</v>
      </c>
      <c r="D120" s="82" t="s">
        <v>2653</v>
      </c>
      <c r="E120" s="83" t="s">
        <v>2654</v>
      </c>
    </row>
    <row r="121" spans="1:5" x14ac:dyDescent="0.25">
      <c r="A121">
        <v>120</v>
      </c>
      <c r="B121" s="62" t="s">
        <v>137</v>
      </c>
      <c r="C121" s="79" t="s">
        <v>138</v>
      </c>
      <c r="D121" s="79" t="s">
        <v>2653</v>
      </c>
      <c r="E121" s="80" t="s">
        <v>2655</v>
      </c>
    </row>
    <row r="122" spans="1:5" x14ac:dyDescent="0.25">
      <c r="A122">
        <v>121</v>
      </c>
      <c r="B122" s="81" t="s">
        <v>137</v>
      </c>
      <c r="C122" s="82" t="s">
        <v>138</v>
      </c>
      <c r="D122" s="82" t="s">
        <v>1649</v>
      </c>
      <c r="E122" s="83" t="s">
        <v>2656</v>
      </c>
    </row>
    <row r="123" spans="1:5" x14ac:dyDescent="0.25">
      <c r="A123">
        <v>122</v>
      </c>
      <c r="B123" s="62" t="s">
        <v>137</v>
      </c>
      <c r="C123" s="79" t="s">
        <v>138</v>
      </c>
      <c r="D123" s="79" t="s">
        <v>1649</v>
      </c>
      <c r="E123" s="80" t="s">
        <v>2657</v>
      </c>
    </row>
    <row r="124" spans="1:5" x14ac:dyDescent="0.25">
      <c r="A124">
        <v>123</v>
      </c>
      <c r="B124" s="81" t="s">
        <v>137</v>
      </c>
      <c r="C124" s="82" t="s">
        <v>138</v>
      </c>
      <c r="D124" s="82" t="s">
        <v>1649</v>
      </c>
      <c r="E124" s="83" t="s">
        <v>2658</v>
      </c>
    </row>
    <row r="125" spans="1:5" x14ac:dyDescent="0.25">
      <c r="A125">
        <v>124</v>
      </c>
      <c r="B125" s="62" t="s">
        <v>137</v>
      </c>
      <c r="C125" s="79" t="s">
        <v>138</v>
      </c>
      <c r="D125" s="79" t="s">
        <v>1649</v>
      </c>
      <c r="E125" s="80" t="s">
        <v>2659</v>
      </c>
    </row>
    <row r="126" spans="1:5" x14ac:dyDescent="0.25">
      <c r="A126">
        <v>125</v>
      </c>
      <c r="B126" s="81" t="s">
        <v>137</v>
      </c>
      <c r="C126" s="82" t="s">
        <v>138</v>
      </c>
      <c r="D126" s="82" t="s">
        <v>1649</v>
      </c>
      <c r="E126" s="83" t="s">
        <v>2660</v>
      </c>
    </row>
    <row r="127" spans="1:5" x14ac:dyDescent="0.25">
      <c r="A127">
        <v>126</v>
      </c>
      <c r="B127" s="62" t="s">
        <v>137</v>
      </c>
      <c r="C127" s="79" t="s">
        <v>138</v>
      </c>
      <c r="D127" s="79" t="s">
        <v>1152</v>
      </c>
      <c r="E127" s="80" t="s">
        <v>1650</v>
      </c>
    </row>
    <row r="128" spans="1:5" x14ac:dyDescent="0.25">
      <c r="A128">
        <v>127</v>
      </c>
      <c r="B128" s="81" t="s">
        <v>137</v>
      </c>
      <c r="C128" s="82" t="s">
        <v>138</v>
      </c>
      <c r="D128" s="82" t="s">
        <v>1152</v>
      </c>
      <c r="E128" s="83" t="s">
        <v>2661</v>
      </c>
    </row>
    <row r="129" spans="1:5" x14ac:dyDescent="0.25">
      <c r="A129">
        <v>128</v>
      </c>
      <c r="B129" s="62" t="s">
        <v>137</v>
      </c>
      <c r="C129" s="79" t="s">
        <v>138</v>
      </c>
      <c r="D129" s="79" t="s">
        <v>1152</v>
      </c>
      <c r="E129" s="80" t="s">
        <v>2662</v>
      </c>
    </row>
    <row r="130" spans="1:5" x14ac:dyDescent="0.25">
      <c r="A130">
        <v>129</v>
      </c>
      <c r="B130" s="81" t="s">
        <v>137</v>
      </c>
      <c r="C130" s="82" t="s">
        <v>138</v>
      </c>
      <c r="D130" s="82" t="s">
        <v>1152</v>
      </c>
      <c r="E130" s="83" t="s">
        <v>2663</v>
      </c>
    </row>
    <row r="131" spans="1:5" x14ac:dyDescent="0.25">
      <c r="A131">
        <v>130</v>
      </c>
      <c r="B131" s="62" t="s">
        <v>137</v>
      </c>
      <c r="C131" s="79" t="s">
        <v>138</v>
      </c>
      <c r="D131" s="79" t="s">
        <v>1152</v>
      </c>
      <c r="E131" s="80" t="s">
        <v>1153</v>
      </c>
    </row>
    <row r="132" spans="1:5" x14ac:dyDescent="0.25">
      <c r="A132">
        <v>131</v>
      </c>
      <c r="B132" s="81" t="s">
        <v>137</v>
      </c>
      <c r="C132" s="82" t="s">
        <v>138</v>
      </c>
      <c r="D132" s="82" t="s">
        <v>76</v>
      </c>
      <c r="E132" s="83" t="s">
        <v>2664</v>
      </c>
    </row>
    <row r="133" spans="1:5" x14ac:dyDescent="0.25">
      <c r="A133">
        <v>132</v>
      </c>
      <c r="B133" s="62" t="s">
        <v>137</v>
      </c>
      <c r="C133" s="79" t="s">
        <v>138</v>
      </c>
      <c r="D133" s="79" t="s">
        <v>76</v>
      </c>
      <c r="E133" s="80" t="s">
        <v>2665</v>
      </c>
    </row>
    <row r="134" spans="1:5" x14ac:dyDescent="0.25">
      <c r="A134">
        <v>133</v>
      </c>
      <c r="B134" s="81" t="s">
        <v>137</v>
      </c>
      <c r="C134" s="82" t="s">
        <v>138</v>
      </c>
      <c r="D134" s="82" t="s">
        <v>76</v>
      </c>
      <c r="E134" s="83" t="s">
        <v>2666</v>
      </c>
    </row>
    <row r="135" spans="1:5" x14ac:dyDescent="0.25">
      <c r="A135">
        <v>134</v>
      </c>
      <c r="B135" s="62" t="s">
        <v>137</v>
      </c>
      <c r="C135" s="79" t="s">
        <v>138</v>
      </c>
      <c r="D135" s="79" t="s">
        <v>76</v>
      </c>
      <c r="E135" s="80" t="s">
        <v>77</v>
      </c>
    </row>
    <row r="136" spans="1:5" x14ac:dyDescent="0.25">
      <c r="A136">
        <v>135</v>
      </c>
      <c r="B136" s="81" t="s">
        <v>137</v>
      </c>
      <c r="C136" s="82" t="s">
        <v>138</v>
      </c>
      <c r="D136" s="82" t="s">
        <v>76</v>
      </c>
      <c r="E136" s="83" t="s">
        <v>1461</v>
      </c>
    </row>
    <row r="137" spans="1:5" x14ac:dyDescent="0.25">
      <c r="A137">
        <v>136</v>
      </c>
      <c r="B137" s="62" t="s">
        <v>137</v>
      </c>
      <c r="C137" s="79" t="s">
        <v>138</v>
      </c>
      <c r="D137" s="79" t="s">
        <v>2667</v>
      </c>
      <c r="E137" s="80" t="s">
        <v>1169</v>
      </c>
    </row>
    <row r="138" spans="1:5" x14ac:dyDescent="0.25">
      <c r="A138">
        <v>137</v>
      </c>
      <c r="B138" s="81" t="s">
        <v>137</v>
      </c>
      <c r="C138" s="82" t="s">
        <v>138</v>
      </c>
      <c r="D138" s="82" t="s">
        <v>2667</v>
      </c>
      <c r="E138" s="83" t="s">
        <v>1057</v>
      </c>
    </row>
    <row r="139" spans="1:5" x14ac:dyDescent="0.25">
      <c r="A139">
        <v>138</v>
      </c>
      <c r="B139" s="62" t="s">
        <v>137</v>
      </c>
      <c r="C139" s="79" t="s">
        <v>138</v>
      </c>
      <c r="D139" s="79" t="s">
        <v>2667</v>
      </c>
      <c r="E139" s="80" t="s">
        <v>2668</v>
      </c>
    </row>
    <row r="140" spans="1:5" x14ac:dyDescent="0.25">
      <c r="A140">
        <v>139</v>
      </c>
      <c r="B140" s="81" t="s">
        <v>137</v>
      </c>
      <c r="C140" s="82" t="s">
        <v>138</v>
      </c>
      <c r="D140" s="82" t="s">
        <v>2667</v>
      </c>
      <c r="E140" s="83" t="s">
        <v>2669</v>
      </c>
    </row>
    <row r="141" spans="1:5" x14ac:dyDescent="0.25">
      <c r="A141">
        <v>140</v>
      </c>
      <c r="B141" s="62" t="s">
        <v>137</v>
      </c>
      <c r="C141" s="79" t="s">
        <v>138</v>
      </c>
      <c r="D141" s="79" t="s">
        <v>2667</v>
      </c>
      <c r="E141" s="80" t="s">
        <v>2670</v>
      </c>
    </row>
    <row r="142" spans="1:5" x14ac:dyDescent="0.25">
      <c r="A142">
        <v>141</v>
      </c>
      <c r="B142" s="81" t="s">
        <v>137</v>
      </c>
      <c r="C142" s="82" t="s">
        <v>138</v>
      </c>
      <c r="D142" s="82" t="s">
        <v>459</v>
      </c>
      <c r="E142" s="83" t="s">
        <v>1857</v>
      </c>
    </row>
    <row r="143" spans="1:5" x14ac:dyDescent="0.25">
      <c r="A143">
        <v>142</v>
      </c>
      <c r="B143" s="62" t="s">
        <v>137</v>
      </c>
      <c r="C143" s="79" t="s">
        <v>138</v>
      </c>
      <c r="D143" s="79" t="s">
        <v>459</v>
      </c>
      <c r="E143" s="80" t="s">
        <v>2671</v>
      </c>
    </row>
    <row r="144" spans="1:5" x14ac:dyDescent="0.25">
      <c r="A144">
        <v>143</v>
      </c>
      <c r="B144" s="81" t="s">
        <v>137</v>
      </c>
      <c r="C144" s="82" t="s">
        <v>138</v>
      </c>
      <c r="D144" s="82" t="s">
        <v>459</v>
      </c>
      <c r="E144" s="83" t="s">
        <v>2672</v>
      </c>
    </row>
    <row r="145" spans="1:5" x14ac:dyDescent="0.25">
      <c r="A145">
        <v>144</v>
      </c>
      <c r="B145" s="62" t="s">
        <v>137</v>
      </c>
      <c r="C145" s="79" t="s">
        <v>138</v>
      </c>
      <c r="D145" s="79" t="s">
        <v>459</v>
      </c>
      <c r="E145" s="80" t="s">
        <v>1360</v>
      </c>
    </row>
    <row r="146" spans="1:5" x14ac:dyDescent="0.25">
      <c r="A146">
        <v>145</v>
      </c>
      <c r="B146" s="81" t="s">
        <v>137</v>
      </c>
      <c r="C146" s="82" t="s">
        <v>138</v>
      </c>
      <c r="D146" s="82" t="s">
        <v>459</v>
      </c>
      <c r="E146" s="83" t="s">
        <v>2673</v>
      </c>
    </row>
    <row r="147" spans="1:5" x14ac:dyDescent="0.25">
      <c r="A147">
        <v>146</v>
      </c>
      <c r="B147" s="62" t="s">
        <v>137</v>
      </c>
      <c r="C147" s="79" t="s">
        <v>138</v>
      </c>
      <c r="D147" s="79" t="s">
        <v>915</v>
      </c>
      <c r="E147" s="80" t="s">
        <v>2674</v>
      </c>
    </row>
    <row r="148" spans="1:5" x14ac:dyDescent="0.25">
      <c r="A148">
        <v>147</v>
      </c>
      <c r="B148" s="81" t="s">
        <v>137</v>
      </c>
      <c r="C148" s="82" t="s">
        <v>138</v>
      </c>
      <c r="D148" s="82" t="s">
        <v>915</v>
      </c>
      <c r="E148" s="83" t="s">
        <v>460</v>
      </c>
    </row>
    <row r="149" spans="1:5" x14ac:dyDescent="0.25">
      <c r="A149">
        <v>148</v>
      </c>
      <c r="B149" s="62" t="s">
        <v>137</v>
      </c>
      <c r="C149" s="79" t="s">
        <v>138</v>
      </c>
      <c r="D149" s="79" t="s">
        <v>915</v>
      </c>
      <c r="E149" s="80" t="s">
        <v>2675</v>
      </c>
    </row>
    <row r="150" spans="1:5" x14ac:dyDescent="0.25">
      <c r="A150">
        <v>149</v>
      </c>
      <c r="B150" s="81" t="s">
        <v>137</v>
      </c>
      <c r="C150" s="82" t="s">
        <v>138</v>
      </c>
      <c r="D150" s="82" t="s">
        <v>915</v>
      </c>
      <c r="E150" s="83" t="s">
        <v>2676</v>
      </c>
    </row>
    <row r="151" spans="1:5" x14ac:dyDescent="0.25">
      <c r="A151">
        <v>150</v>
      </c>
      <c r="B151" s="62" t="s">
        <v>137</v>
      </c>
      <c r="C151" s="79" t="s">
        <v>138</v>
      </c>
      <c r="D151" s="79" t="s">
        <v>915</v>
      </c>
      <c r="E151" s="80" t="s">
        <v>2677</v>
      </c>
    </row>
    <row r="152" spans="1:5" x14ac:dyDescent="0.25">
      <c r="A152">
        <v>151</v>
      </c>
      <c r="B152" s="81" t="s">
        <v>137</v>
      </c>
      <c r="C152" s="82" t="s">
        <v>138</v>
      </c>
      <c r="D152" s="82" t="s">
        <v>799</v>
      </c>
      <c r="E152" s="83" t="s">
        <v>2678</v>
      </c>
    </row>
    <row r="153" spans="1:5" x14ac:dyDescent="0.25">
      <c r="A153">
        <v>152</v>
      </c>
      <c r="B153" s="62" t="s">
        <v>137</v>
      </c>
      <c r="C153" s="79" t="s">
        <v>138</v>
      </c>
      <c r="D153" s="79" t="s">
        <v>799</v>
      </c>
      <c r="E153" s="80" t="s">
        <v>916</v>
      </c>
    </row>
    <row r="154" spans="1:5" x14ac:dyDescent="0.25">
      <c r="A154">
        <v>153</v>
      </c>
      <c r="B154" s="81" t="s">
        <v>137</v>
      </c>
      <c r="C154" s="82" t="s">
        <v>138</v>
      </c>
      <c r="D154" s="82" t="s">
        <v>799</v>
      </c>
      <c r="E154" s="83" t="s">
        <v>2679</v>
      </c>
    </row>
    <row r="155" spans="1:5" x14ac:dyDescent="0.25">
      <c r="A155">
        <v>154</v>
      </c>
      <c r="B155" s="62" t="s">
        <v>137</v>
      </c>
      <c r="C155" s="79" t="s">
        <v>138</v>
      </c>
      <c r="D155" s="79" t="s">
        <v>799</v>
      </c>
      <c r="E155" s="80" t="s">
        <v>800</v>
      </c>
    </row>
    <row r="156" spans="1:5" x14ac:dyDescent="0.25">
      <c r="A156">
        <v>155</v>
      </c>
      <c r="B156" s="81" t="s">
        <v>137</v>
      </c>
      <c r="C156" s="82" t="s">
        <v>138</v>
      </c>
      <c r="D156" s="82" t="s">
        <v>799</v>
      </c>
      <c r="E156" s="83" t="s">
        <v>836</v>
      </c>
    </row>
    <row r="157" spans="1:5" x14ac:dyDescent="0.25">
      <c r="A157">
        <v>156</v>
      </c>
      <c r="B157" s="62" t="s">
        <v>137</v>
      </c>
      <c r="C157" s="79" t="s">
        <v>138</v>
      </c>
      <c r="D157" s="79" t="s">
        <v>165</v>
      </c>
      <c r="E157" s="80" t="s">
        <v>868</v>
      </c>
    </row>
    <row r="158" spans="1:5" x14ac:dyDescent="0.25">
      <c r="A158">
        <v>157</v>
      </c>
      <c r="B158" s="81" t="s">
        <v>137</v>
      </c>
      <c r="C158" s="82" t="s">
        <v>138</v>
      </c>
      <c r="D158" s="82" t="s">
        <v>165</v>
      </c>
      <c r="E158" s="83" t="s">
        <v>827</v>
      </c>
    </row>
    <row r="159" spans="1:5" x14ac:dyDescent="0.25">
      <c r="A159">
        <v>158</v>
      </c>
      <c r="B159" s="62" t="s">
        <v>137</v>
      </c>
      <c r="C159" s="79" t="s">
        <v>138</v>
      </c>
      <c r="D159" s="79" t="s">
        <v>165</v>
      </c>
      <c r="E159" s="80" t="s">
        <v>1136</v>
      </c>
    </row>
    <row r="160" spans="1:5" x14ac:dyDescent="0.25">
      <c r="A160">
        <v>159</v>
      </c>
      <c r="B160" s="81" t="s">
        <v>137</v>
      </c>
      <c r="C160" s="82" t="s">
        <v>138</v>
      </c>
      <c r="D160" s="82" t="s">
        <v>165</v>
      </c>
      <c r="E160" s="83" t="s">
        <v>166</v>
      </c>
    </row>
    <row r="161" spans="1:5" x14ac:dyDescent="0.25">
      <c r="A161">
        <v>160</v>
      </c>
      <c r="B161" s="62" t="s">
        <v>137</v>
      </c>
      <c r="C161" s="79" t="s">
        <v>138</v>
      </c>
      <c r="D161" s="79" t="s">
        <v>165</v>
      </c>
      <c r="E161" s="80" t="s">
        <v>1339</v>
      </c>
    </row>
    <row r="162" spans="1:5" x14ac:dyDescent="0.25">
      <c r="A162">
        <v>161</v>
      </c>
      <c r="B162" s="81" t="s">
        <v>137</v>
      </c>
      <c r="C162" s="82" t="s">
        <v>138</v>
      </c>
      <c r="D162" s="82" t="s">
        <v>687</v>
      </c>
      <c r="E162" s="83" t="s">
        <v>596</v>
      </c>
    </row>
    <row r="163" spans="1:5" x14ac:dyDescent="0.25">
      <c r="A163">
        <v>162</v>
      </c>
      <c r="B163" s="62" t="s">
        <v>137</v>
      </c>
      <c r="C163" s="79" t="s">
        <v>138</v>
      </c>
      <c r="D163" s="79" t="s">
        <v>687</v>
      </c>
      <c r="E163" s="80" t="s">
        <v>479</v>
      </c>
    </row>
    <row r="164" spans="1:5" x14ac:dyDescent="0.25">
      <c r="A164">
        <v>163</v>
      </c>
      <c r="B164" s="81" t="s">
        <v>137</v>
      </c>
      <c r="C164" s="82" t="s">
        <v>138</v>
      </c>
      <c r="D164" s="82" t="s">
        <v>687</v>
      </c>
      <c r="E164" s="83" t="s">
        <v>567</v>
      </c>
    </row>
    <row r="165" spans="1:5" x14ac:dyDescent="0.25">
      <c r="A165">
        <v>164</v>
      </c>
      <c r="B165" s="62" t="s">
        <v>137</v>
      </c>
      <c r="C165" s="79" t="s">
        <v>138</v>
      </c>
      <c r="D165" s="79" t="s">
        <v>687</v>
      </c>
      <c r="E165" s="80" t="s">
        <v>2680</v>
      </c>
    </row>
    <row r="166" spans="1:5" x14ac:dyDescent="0.25">
      <c r="A166">
        <v>165</v>
      </c>
      <c r="B166" s="81" t="s">
        <v>137</v>
      </c>
      <c r="C166" s="82" t="s">
        <v>138</v>
      </c>
      <c r="D166" s="82" t="s">
        <v>687</v>
      </c>
      <c r="E166" s="83" t="s">
        <v>1466</v>
      </c>
    </row>
    <row r="167" spans="1:5" x14ac:dyDescent="0.25">
      <c r="A167">
        <v>166</v>
      </c>
      <c r="B167" s="62" t="s">
        <v>137</v>
      </c>
      <c r="C167" s="79" t="s">
        <v>138</v>
      </c>
      <c r="D167" s="79" t="s">
        <v>2681</v>
      </c>
      <c r="E167" s="80" t="s">
        <v>2682</v>
      </c>
    </row>
    <row r="168" spans="1:5" x14ac:dyDescent="0.25">
      <c r="A168">
        <v>167</v>
      </c>
      <c r="B168" s="81" t="s">
        <v>137</v>
      </c>
      <c r="C168" s="82" t="s">
        <v>138</v>
      </c>
      <c r="D168" s="82" t="s">
        <v>2681</v>
      </c>
      <c r="E168" s="83" t="s">
        <v>1661</v>
      </c>
    </row>
    <row r="169" spans="1:5" x14ac:dyDescent="0.25">
      <c r="A169">
        <v>168</v>
      </c>
      <c r="B169" s="62" t="s">
        <v>137</v>
      </c>
      <c r="C169" s="79" t="s">
        <v>138</v>
      </c>
      <c r="D169" s="79" t="s">
        <v>2681</v>
      </c>
      <c r="E169" s="80" t="s">
        <v>2683</v>
      </c>
    </row>
    <row r="170" spans="1:5" x14ac:dyDescent="0.25">
      <c r="A170">
        <v>169</v>
      </c>
      <c r="B170" s="81" t="s">
        <v>137</v>
      </c>
      <c r="C170" s="82" t="s">
        <v>138</v>
      </c>
      <c r="D170" s="82" t="s">
        <v>2681</v>
      </c>
      <c r="E170" s="83" t="s">
        <v>2684</v>
      </c>
    </row>
    <row r="171" spans="1:5" x14ac:dyDescent="0.25">
      <c r="A171">
        <v>170</v>
      </c>
      <c r="B171" s="62" t="s">
        <v>137</v>
      </c>
      <c r="C171" s="79" t="s">
        <v>138</v>
      </c>
      <c r="D171" s="79" t="s">
        <v>2681</v>
      </c>
      <c r="E171" s="80" t="s">
        <v>2685</v>
      </c>
    </row>
    <row r="172" spans="1:5" x14ac:dyDescent="0.25">
      <c r="A172">
        <v>171</v>
      </c>
      <c r="B172" s="81" t="s">
        <v>137</v>
      </c>
      <c r="C172" s="82" t="s">
        <v>138</v>
      </c>
      <c r="D172" s="82" t="s">
        <v>481</v>
      </c>
      <c r="E172" s="83" t="s">
        <v>2686</v>
      </c>
    </row>
    <row r="173" spans="1:5" x14ac:dyDescent="0.25">
      <c r="A173">
        <v>172</v>
      </c>
      <c r="B173" s="62" t="s">
        <v>137</v>
      </c>
      <c r="C173" s="79" t="s">
        <v>138</v>
      </c>
      <c r="D173" s="79" t="s">
        <v>481</v>
      </c>
      <c r="E173" s="80" t="s">
        <v>2687</v>
      </c>
    </row>
    <row r="174" spans="1:5" x14ac:dyDescent="0.25">
      <c r="A174">
        <v>173</v>
      </c>
      <c r="B174" s="81" t="s">
        <v>137</v>
      </c>
      <c r="C174" s="82" t="s">
        <v>138</v>
      </c>
      <c r="D174" s="82" t="s">
        <v>481</v>
      </c>
      <c r="E174" s="83" t="s">
        <v>2688</v>
      </c>
    </row>
    <row r="175" spans="1:5" x14ac:dyDescent="0.25">
      <c r="A175">
        <v>174</v>
      </c>
      <c r="B175" s="62" t="s">
        <v>137</v>
      </c>
      <c r="C175" s="79" t="s">
        <v>138</v>
      </c>
      <c r="D175" s="79" t="s">
        <v>481</v>
      </c>
      <c r="E175" s="80" t="s">
        <v>2689</v>
      </c>
    </row>
    <row r="176" spans="1:5" x14ac:dyDescent="0.25">
      <c r="A176">
        <v>175</v>
      </c>
      <c r="B176" s="81" t="s">
        <v>137</v>
      </c>
      <c r="C176" s="82" t="s">
        <v>138</v>
      </c>
      <c r="D176" s="82" t="s">
        <v>481</v>
      </c>
      <c r="E176" s="83" t="s">
        <v>482</v>
      </c>
    </row>
    <row r="177" spans="1:5" x14ac:dyDescent="0.25">
      <c r="A177">
        <v>176</v>
      </c>
      <c r="B177" s="62" t="s">
        <v>137</v>
      </c>
      <c r="C177" s="79" t="s">
        <v>138</v>
      </c>
      <c r="D177" s="79" t="s">
        <v>120</v>
      </c>
      <c r="E177" s="80" t="s">
        <v>596</v>
      </c>
    </row>
    <row r="178" spans="1:5" x14ac:dyDescent="0.25">
      <c r="A178">
        <v>177</v>
      </c>
      <c r="B178" s="81" t="s">
        <v>137</v>
      </c>
      <c r="C178" s="82" t="s">
        <v>138</v>
      </c>
      <c r="D178" s="82" t="s">
        <v>120</v>
      </c>
      <c r="E178" s="83" t="s">
        <v>2690</v>
      </c>
    </row>
    <row r="179" spans="1:5" x14ac:dyDescent="0.25">
      <c r="A179">
        <v>178</v>
      </c>
      <c r="B179" s="62" t="s">
        <v>137</v>
      </c>
      <c r="C179" s="79" t="s">
        <v>138</v>
      </c>
      <c r="D179" s="79" t="s">
        <v>120</v>
      </c>
      <c r="E179" s="80" t="s">
        <v>1004</v>
      </c>
    </row>
    <row r="180" spans="1:5" x14ac:dyDescent="0.25">
      <c r="A180">
        <v>179</v>
      </c>
      <c r="B180" s="81" t="s">
        <v>137</v>
      </c>
      <c r="C180" s="82" t="s">
        <v>138</v>
      </c>
      <c r="D180" s="82" t="s">
        <v>120</v>
      </c>
      <c r="E180" s="83" t="s">
        <v>2691</v>
      </c>
    </row>
    <row r="181" spans="1:5" x14ac:dyDescent="0.25">
      <c r="A181">
        <v>180</v>
      </c>
      <c r="B181" s="62" t="s">
        <v>137</v>
      </c>
      <c r="C181" s="79" t="s">
        <v>138</v>
      </c>
      <c r="D181" s="79" t="s">
        <v>120</v>
      </c>
      <c r="E181" s="80" t="s">
        <v>2692</v>
      </c>
    </row>
    <row r="182" spans="1:5" x14ac:dyDescent="0.25">
      <c r="A182">
        <v>181</v>
      </c>
      <c r="B182" s="81" t="s">
        <v>137</v>
      </c>
      <c r="C182" s="82" t="s">
        <v>138</v>
      </c>
      <c r="D182" s="82" t="s">
        <v>150</v>
      </c>
      <c r="E182" s="83" t="s">
        <v>2693</v>
      </c>
    </row>
    <row r="183" spans="1:5" x14ac:dyDescent="0.25">
      <c r="A183">
        <v>182</v>
      </c>
      <c r="B183" s="62" t="s">
        <v>137</v>
      </c>
      <c r="C183" s="79" t="s">
        <v>138</v>
      </c>
      <c r="D183" s="79" t="s">
        <v>150</v>
      </c>
      <c r="E183" s="80" t="s">
        <v>1104</v>
      </c>
    </row>
    <row r="184" spans="1:5" x14ac:dyDescent="0.25">
      <c r="A184">
        <v>183</v>
      </c>
      <c r="B184" s="81" t="s">
        <v>137</v>
      </c>
      <c r="C184" s="82" t="s">
        <v>138</v>
      </c>
      <c r="D184" s="82" t="s">
        <v>150</v>
      </c>
      <c r="E184" s="83" t="s">
        <v>2048</v>
      </c>
    </row>
    <row r="185" spans="1:5" x14ac:dyDescent="0.25">
      <c r="A185">
        <v>184</v>
      </c>
      <c r="B185" s="62" t="s">
        <v>137</v>
      </c>
      <c r="C185" s="79" t="s">
        <v>138</v>
      </c>
      <c r="D185" s="79" t="s">
        <v>150</v>
      </c>
      <c r="E185" s="80" t="s">
        <v>151</v>
      </c>
    </row>
    <row r="186" spans="1:5" x14ac:dyDescent="0.25">
      <c r="A186">
        <v>185</v>
      </c>
      <c r="B186" s="81" t="s">
        <v>137</v>
      </c>
      <c r="C186" s="82" t="s">
        <v>138</v>
      </c>
      <c r="D186" s="82" t="s">
        <v>150</v>
      </c>
      <c r="E186" s="83" t="s">
        <v>2694</v>
      </c>
    </row>
    <row r="187" spans="1:5" x14ac:dyDescent="0.25">
      <c r="A187">
        <v>186</v>
      </c>
      <c r="B187" s="62" t="s">
        <v>137</v>
      </c>
      <c r="C187" s="79" t="s">
        <v>138</v>
      </c>
      <c r="D187" s="79" t="s">
        <v>909</v>
      </c>
      <c r="E187" s="80" t="s">
        <v>1286</v>
      </c>
    </row>
    <row r="188" spans="1:5" x14ac:dyDescent="0.25">
      <c r="A188">
        <v>187</v>
      </c>
      <c r="B188" s="81" t="s">
        <v>137</v>
      </c>
      <c r="C188" s="82" t="s">
        <v>138</v>
      </c>
      <c r="D188" s="82" t="s">
        <v>909</v>
      </c>
      <c r="E188" s="83" t="s">
        <v>947</v>
      </c>
    </row>
    <row r="189" spans="1:5" x14ac:dyDescent="0.25">
      <c r="A189">
        <v>188</v>
      </c>
      <c r="B189" s="62" t="s">
        <v>137</v>
      </c>
      <c r="C189" s="79" t="s">
        <v>138</v>
      </c>
      <c r="D189" s="79" t="s">
        <v>909</v>
      </c>
      <c r="E189" s="80" t="s">
        <v>2695</v>
      </c>
    </row>
    <row r="190" spans="1:5" x14ac:dyDescent="0.25">
      <c r="A190">
        <v>189</v>
      </c>
      <c r="B190" s="81" t="s">
        <v>137</v>
      </c>
      <c r="C190" s="82" t="s">
        <v>138</v>
      </c>
      <c r="D190" s="82" t="s">
        <v>909</v>
      </c>
      <c r="E190" s="83" t="s">
        <v>2696</v>
      </c>
    </row>
    <row r="191" spans="1:5" x14ac:dyDescent="0.25">
      <c r="A191">
        <v>190</v>
      </c>
      <c r="B191" s="62" t="s">
        <v>137</v>
      </c>
      <c r="C191" s="79" t="s">
        <v>138</v>
      </c>
      <c r="D191" s="79" t="s">
        <v>909</v>
      </c>
      <c r="E191" s="80" t="s">
        <v>2697</v>
      </c>
    </row>
    <row r="192" spans="1:5" x14ac:dyDescent="0.25">
      <c r="A192">
        <v>191</v>
      </c>
      <c r="B192" s="81" t="s">
        <v>137</v>
      </c>
      <c r="C192" s="82" t="s">
        <v>138</v>
      </c>
      <c r="D192" s="82" t="s">
        <v>619</v>
      </c>
      <c r="E192" s="83" t="s">
        <v>2698</v>
      </c>
    </row>
    <row r="193" spans="1:5" x14ac:dyDescent="0.25">
      <c r="A193">
        <v>192</v>
      </c>
      <c r="B193" s="62" t="s">
        <v>137</v>
      </c>
      <c r="C193" s="79" t="s">
        <v>138</v>
      </c>
      <c r="D193" s="79" t="s">
        <v>619</v>
      </c>
      <c r="E193" s="80" t="s">
        <v>2699</v>
      </c>
    </row>
    <row r="194" spans="1:5" x14ac:dyDescent="0.25">
      <c r="A194">
        <v>193</v>
      </c>
      <c r="B194" s="81" t="s">
        <v>137</v>
      </c>
      <c r="C194" s="82" t="s">
        <v>138</v>
      </c>
      <c r="D194" s="82" t="s">
        <v>619</v>
      </c>
      <c r="E194" s="83" t="s">
        <v>910</v>
      </c>
    </row>
    <row r="195" spans="1:5" x14ac:dyDescent="0.25">
      <c r="A195">
        <v>194</v>
      </c>
      <c r="B195" s="62" t="s">
        <v>137</v>
      </c>
      <c r="C195" s="79" t="s">
        <v>138</v>
      </c>
      <c r="D195" s="79" t="s">
        <v>619</v>
      </c>
      <c r="E195" s="80" t="s">
        <v>2700</v>
      </c>
    </row>
    <row r="196" spans="1:5" x14ac:dyDescent="0.25">
      <c r="A196">
        <v>195</v>
      </c>
      <c r="B196" s="81" t="s">
        <v>137</v>
      </c>
      <c r="C196" s="82" t="s">
        <v>138</v>
      </c>
      <c r="D196" s="82" t="s">
        <v>619</v>
      </c>
      <c r="E196" s="83" t="s">
        <v>620</v>
      </c>
    </row>
    <row r="197" spans="1:5" x14ac:dyDescent="0.25">
      <c r="A197">
        <v>196</v>
      </c>
      <c r="B197" s="62" t="s">
        <v>137</v>
      </c>
      <c r="C197" s="79" t="s">
        <v>138</v>
      </c>
      <c r="D197" s="79" t="s">
        <v>793</v>
      </c>
      <c r="E197" s="80" t="s">
        <v>2701</v>
      </c>
    </row>
    <row r="198" spans="1:5" x14ac:dyDescent="0.25">
      <c r="A198">
        <v>197</v>
      </c>
      <c r="B198" s="81" t="s">
        <v>137</v>
      </c>
      <c r="C198" s="82" t="s">
        <v>138</v>
      </c>
      <c r="D198" s="82" t="s">
        <v>793</v>
      </c>
      <c r="E198" s="83" t="s">
        <v>2270</v>
      </c>
    </row>
    <row r="199" spans="1:5" x14ac:dyDescent="0.25">
      <c r="A199">
        <v>198</v>
      </c>
      <c r="B199" s="62" t="s">
        <v>137</v>
      </c>
      <c r="C199" s="79" t="s">
        <v>138</v>
      </c>
      <c r="D199" s="79" t="s">
        <v>793</v>
      </c>
      <c r="E199" s="80" t="s">
        <v>2228</v>
      </c>
    </row>
    <row r="200" spans="1:5" x14ac:dyDescent="0.25">
      <c r="A200">
        <v>199</v>
      </c>
      <c r="B200" s="81" t="s">
        <v>137</v>
      </c>
      <c r="C200" s="82" t="s">
        <v>138</v>
      </c>
      <c r="D200" s="82" t="s">
        <v>793</v>
      </c>
      <c r="E200" s="83" t="s">
        <v>925</v>
      </c>
    </row>
    <row r="201" spans="1:5" x14ac:dyDescent="0.25">
      <c r="A201">
        <v>200</v>
      </c>
      <c r="B201" s="62" t="s">
        <v>137</v>
      </c>
      <c r="C201" s="79" t="s">
        <v>138</v>
      </c>
      <c r="D201" s="79" t="s">
        <v>793</v>
      </c>
      <c r="E201" s="80" t="s">
        <v>794</v>
      </c>
    </row>
    <row r="202" spans="1:5" x14ac:dyDescent="0.25">
      <c r="A202">
        <v>201</v>
      </c>
      <c r="B202" s="81" t="s">
        <v>295</v>
      </c>
      <c r="C202" s="82" t="s">
        <v>296</v>
      </c>
      <c r="D202" s="82" t="s">
        <v>611</v>
      </c>
      <c r="E202" s="83" t="s">
        <v>2702</v>
      </c>
    </row>
    <row r="203" spans="1:5" x14ac:dyDescent="0.25">
      <c r="A203">
        <v>202</v>
      </c>
      <c r="B203" s="62" t="s">
        <v>295</v>
      </c>
      <c r="C203" s="79" t="s">
        <v>296</v>
      </c>
      <c r="D203" s="79" t="s">
        <v>611</v>
      </c>
      <c r="E203" s="80" t="s">
        <v>2503</v>
      </c>
    </row>
    <row r="204" spans="1:5" x14ac:dyDescent="0.25">
      <c r="A204">
        <v>203</v>
      </c>
      <c r="B204" s="81" t="s">
        <v>295</v>
      </c>
      <c r="C204" s="82" t="s">
        <v>296</v>
      </c>
      <c r="D204" s="82" t="s">
        <v>611</v>
      </c>
      <c r="E204" s="83" t="s">
        <v>2703</v>
      </c>
    </row>
    <row r="205" spans="1:5" x14ac:dyDescent="0.25">
      <c r="A205">
        <v>204</v>
      </c>
      <c r="B205" s="62" t="s">
        <v>295</v>
      </c>
      <c r="C205" s="79" t="s">
        <v>296</v>
      </c>
      <c r="D205" s="79" t="s">
        <v>611</v>
      </c>
      <c r="E205" s="80" t="s">
        <v>2704</v>
      </c>
    </row>
    <row r="206" spans="1:5" x14ac:dyDescent="0.25">
      <c r="A206">
        <v>205</v>
      </c>
      <c r="B206" s="81" t="s">
        <v>295</v>
      </c>
      <c r="C206" s="82" t="s">
        <v>296</v>
      </c>
      <c r="D206" s="82" t="s">
        <v>611</v>
      </c>
      <c r="E206" s="83" t="s">
        <v>2705</v>
      </c>
    </row>
    <row r="207" spans="1:5" x14ac:dyDescent="0.25">
      <c r="A207">
        <v>206</v>
      </c>
      <c r="B207" s="62" t="s">
        <v>295</v>
      </c>
      <c r="C207" s="79" t="s">
        <v>296</v>
      </c>
      <c r="D207" s="79" t="s">
        <v>139</v>
      </c>
      <c r="E207" s="80" t="s">
        <v>2706</v>
      </c>
    </row>
    <row r="208" spans="1:5" x14ac:dyDescent="0.25">
      <c r="A208">
        <v>207</v>
      </c>
      <c r="B208" s="81" t="s">
        <v>295</v>
      </c>
      <c r="C208" s="82" t="s">
        <v>296</v>
      </c>
      <c r="D208" s="82" t="s">
        <v>139</v>
      </c>
      <c r="E208" s="83" t="s">
        <v>927</v>
      </c>
    </row>
    <row r="209" spans="1:5" x14ac:dyDescent="0.25">
      <c r="A209">
        <v>208</v>
      </c>
      <c r="B209" s="62" t="s">
        <v>295</v>
      </c>
      <c r="C209" s="79" t="s">
        <v>296</v>
      </c>
      <c r="D209" s="79" t="s">
        <v>139</v>
      </c>
      <c r="E209" s="80" t="s">
        <v>1009</v>
      </c>
    </row>
    <row r="210" spans="1:5" x14ac:dyDescent="0.25">
      <c r="A210">
        <v>209</v>
      </c>
      <c r="B210" s="81" t="s">
        <v>295</v>
      </c>
      <c r="C210" s="82" t="s">
        <v>296</v>
      </c>
      <c r="D210" s="82" t="s">
        <v>139</v>
      </c>
      <c r="E210" s="83" t="s">
        <v>2707</v>
      </c>
    </row>
    <row r="211" spans="1:5" x14ac:dyDescent="0.25">
      <c r="A211">
        <v>210</v>
      </c>
      <c r="B211" s="62" t="s">
        <v>295</v>
      </c>
      <c r="C211" s="79" t="s">
        <v>296</v>
      </c>
      <c r="D211" s="79" t="s">
        <v>139</v>
      </c>
      <c r="E211" s="80" t="s">
        <v>2708</v>
      </c>
    </row>
    <row r="212" spans="1:5" x14ac:dyDescent="0.25">
      <c r="A212">
        <v>211</v>
      </c>
      <c r="B212" s="81" t="s">
        <v>295</v>
      </c>
      <c r="C212" s="82" t="s">
        <v>296</v>
      </c>
      <c r="D212" s="82" t="s">
        <v>1218</v>
      </c>
      <c r="E212" s="83" t="s">
        <v>140</v>
      </c>
    </row>
    <row r="213" spans="1:5" x14ac:dyDescent="0.25">
      <c r="A213">
        <v>212</v>
      </c>
      <c r="B213" s="62" t="s">
        <v>295</v>
      </c>
      <c r="C213" s="79" t="s">
        <v>296</v>
      </c>
      <c r="D213" s="79" t="s">
        <v>1218</v>
      </c>
      <c r="E213" s="80" t="s">
        <v>2709</v>
      </c>
    </row>
    <row r="214" spans="1:5" x14ac:dyDescent="0.25">
      <c r="A214">
        <v>213</v>
      </c>
      <c r="B214" s="81" t="s">
        <v>295</v>
      </c>
      <c r="C214" s="82" t="s">
        <v>296</v>
      </c>
      <c r="D214" s="82" t="s">
        <v>1218</v>
      </c>
      <c r="E214" s="83" t="s">
        <v>2710</v>
      </c>
    </row>
    <row r="215" spans="1:5" x14ac:dyDescent="0.25">
      <c r="A215">
        <v>214</v>
      </c>
      <c r="B215" s="62" t="s">
        <v>295</v>
      </c>
      <c r="C215" s="79" t="s">
        <v>296</v>
      </c>
      <c r="D215" s="79" t="s">
        <v>1218</v>
      </c>
      <c r="E215" s="80" t="s">
        <v>1550</v>
      </c>
    </row>
    <row r="216" spans="1:5" x14ac:dyDescent="0.25">
      <c r="A216">
        <v>215</v>
      </c>
      <c r="B216" s="81" t="s">
        <v>295</v>
      </c>
      <c r="C216" s="82" t="s">
        <v>296</v>
      </c>
      <c r="D216" s="82" t="s">
        <v>1218</v>
      </c>
      <c r="E216" s="83" t="s">
        <v>2711</v>
      </c>
    </row>
    <row r="217" spans="1:5" x14ac:dyDescent="0.25">
      <c r="A217">
        <v>216</v>
      </c>
      <c r="B217" s="62" t="s">
        <v>295</v>
      </c>
      <c r="C217" s="79" t="s">
        <v>296</v>
      </c>
      <c r="D217" s="79" t="s">
        <v>1230</v>
      </c>
      <c r="E217" s="80" t="s">
        <v>1219</v>
      </c>
    </row>
    <row r="218" spans="1:5" x14ac:dyDescent="0.25">
      <c r="A218">
        <v>217</v>
      </c>
      <c r="B218" s="81" t="s">
        <v>295</v>
      </c>
      <c r="C218" s="82" t="s">
        <v>296</v>
      </c>
      <c r="D218" s="82" t="s">
        <v>1230</v>
      </c>
      <c r="E218" s="83" t="s">
        <v>2040</v>
      </c>
    </row>
    <row r="219" spans="1:5" x14ac:dyDescent="0.25">
      <c r="A219">
        <v>218</v>
      </c>
      <c r="B219" s="62" t="s">
        <v>295</v>
      </c>
      <c r="C219" s="79" t="s">
        <v>296</v>
      </c>
      <c r="D219" s="79" t="s">
        <v>1230</v>
      </c>
      <c r="E219" s="80" t="s">
        <v>2712</v>
      </c>
    </row>
    <row r="220" spans="1:5" x14ac:dyDescent="0.25">
      <c r="A220">
        <v>219</v>
      </c>
      <c r="B220" s="81" t="s">
        <v>295</v>
      </c>
      <c r="C220" s="82" t="s">
        <v>296</v>
      </c>
      <c r="D220" s="82" t="s">
        <v>1230</v>
      </c>
      <c r="E220" s="83" t="s">
        <v>2713</v>
      </c>
    </row>
    <row r="221" spans="1:5" x14ac:dyDescent="0.25">
      <c r="A221">
        <v>220</v>
      </c>
      <c r="B221" s="62" t="s">
        <v>295</v>
      </c>
      <c r="C221" s="79" t="s">
        <v>296</v>
      </c>
      <c r="D221" s="79" t="s">
        <v>1230</v>
      </c>
      <c r="E221" s="80" t="s">
        <v>2714</v>
      </c>
    </row>
    <row r="222" spans="1:5" x14ac:dyDescent="0.25">
      <c r="A222">
        <v>221</v>
      </c>
      <c r="B222" s="81" t="s">
        <v>295</v>
      </c>
      <c r="C222" s="82" t="s">
        <v>296</v>
      </c>
      <c r="D222" s="82" t="s">
        <v>2715</v>
      </c>
      <c r="E222" s="83" t="s">
        <v>2716</v>
      </c>
    </row>
    <row r="223" spans="1:5" x14ac:dyDescent="0.25">
      <c r="A223">
        <v>222</v>
      </c>
      <c r="B223" s="62" t="s">
        <v>295</v>
      </c>
      <c r="C223" s="79" t="s">
        <v>296</v>
      </c>
      <c r="D223" s="79" t="s">
        <v>2715</v>
      </c>
      <c r="E223" s="80" t="s">
        <v>2717</v>
      </c>
    </row>
    <row r="224" spans="1:5" x14ac:dyDescent="0.25">
      <c r="A224">
        <v>223</v>
      </c>
      <c r="B224" s="81" t="s">
        <v>295</v>
      </c>
      <c r="C224" s="82" t="s">
        <v>296</v>
      </c>
      <c r="D224" s="82" t="s">
        <v>2715</v>
      </c>
      <c r="E224" s="83" t="s">
        <v>1231</v>
      </c>
    </row>
    <row r="225" spans="1:5" x14ac:dyDescent="0.25">
      <c r="A225">
        <v>224</v>
      </c>
      <c r="B225" s="62" t="s">
        <v>295</v>
      </c>
      <c r="C225" s="79" t="s">
        <v>296</v>
      </c>
      <c r="D225" s="79" t="s">
        <v>2715</v>
      </c>
      <c r="E225" s="80" t="s">
        <v>2718</v>
      </c>
    </row>
    <row r="226" spans="1:5" x14ac:dyDescent="0.25">
      <c r="A226">
        <v>225</v>
      </c>
      <c r="B226" s="81" t="s">
        <v>295</v>
      </c>
      <c r="C226" s="82" t="s">
        <v>296</v>
      </c>
      <c r="D226" s="82" t="s">
        <v>2715</v>
      </c>
      <c r="E226" s="83" t="s">
        <v>2719</v>
      </c>
    </row>
    <row r="227" spans="1:5" x14ac:dyDescent="0.25">
      <c r="A227">
        <v>226</v>
      </c>
      <c r="B227" s="62" t="s">
        <v>295</v>
      </c>
      <c r="C227" s="79" t="s">
        <v>296</v>
      </c>
      <c r="D227" s="79" t="s">
        <v>2720</v>
      </c>
      <c r="E227" s="80" t="s">
        <v>2721</v>
      </c>
    </row>
    <row r="228" spans="1:5" x14ac:dyDescent="0.25">
      <c r="A228">
        <v>227</v>
      </c>
      <c r="B228" s="81" t="s">
        <v>295</v>
      </c>
      <c r="C228" s="82" t="s">
        <v>296</v>
      </c>
      <c r="D228" s="82" t="s">
        <v>2720</v>
      </c>
      <c r="E228" s="83" t="s">
        <v>1223</v>
      </c>
    </row>
    <row r="229" spans="1:5" x14ac:dyDescent="0.25">
      <c r="A229">
        <v>228</v>
      </c>
      <c r="B229" s="62" t="s">
        <v>295</v>
      </c>
      <c r="C229" s="79" t="s">
        <v>296</v>
      </c>
      <c r="D229" s="79" t="s">
        <v>2720</v>
      </c>
      <c r="E229" s="80" t="s">
        <v>2722</v>
      </c>
    </row>
    <row r="230" spans="1:5" x14ac:dyDescent="0.25">
      <c r="A230">
        <v>229</v>
      </c>
      <c r="B230" s="81" t="s">
        <v>295</v>
      </c>
      <c r="C230" s="82" t="s">
        <v>296</v>
      </c>
      <c r="D230" s="82" t="s">
        <v>2720</v>
      </c>
      <c r="E230" s="83" t="s">
        <v>2723</v>
      </c>
    </row>
    <row r="231" spans="1:5" x14ac:dyDescent="0.25">
      <c r="A231">
        <v>230</v>
      </c>
      <c r="B231" s="62" t="s">
        <v>295</v>
      </c>
      <c r="C231" s="79" t="s">
        <v>296</v>
      </c>
      <c r="D231" s="79" t="s">
        <v>2720</v>
      </c>
      <c r="E231" s="80" t="s">
        <v>2724</v>
      </c>
    </row>
    <row r="232" spans="1:5" x14ac:dyDescent="0.25">
      <c r="A232">
        <v>231</v>
      </c>
      <c r="B232" s="81" t="s">
        <v>295</v>
      </c>
      <c r="C232" s="82" t="s">
        <v>296</v>
      </c>
      <c r="D232" s="82" t="s">
        <v>572</v>
      </c>
      <c r="E232" s="83" t="s">
        <v>2725</v>
      </c>
    </row>
    <row r="233" spans="1:5" x14ac:dyDescent="0.25">
      <c r="A233">
        <v>232</v>
      </c>
      <c r="B233" s="62" t="s">
        <v>295</v>
      </c>
      <c r="C233" s="79" t="s">
        <v>296</v>
      </c>
      <c r="D233" s="79" t="s">
        <v>572</v>
      </c>
      <c r="E233" s="80" t="s">
        <v>2726</v>
      </c>
    </row>
    <row r="234" spans="1:5" x14ac:dyDescent="0.25">
      <c r="A234">
        <v>233</v>
      </c>
      <c r="B234" s="81" t="s">
        <v>295</v>
      </c>
      <c r="C234" s="82" t="s">
        <v>296</v>
      </c>
      <c r="D234" s="82" t="s">
        <v>572</v>
      </c>
      <c r="E234" s="83" t="s">
        <v>2727</v>
      </c>
    </row>
    <row r="235" spans="1:5" x14ac:dyDescent="0.25">
      <c r="A235">
        <v>234</v>
      </c>
      <c r="B235" s="62" t="s">
        <v>295</v>
      </c>
      <c r="C235" s="79" t="s">
        <v>296</v>
      </c>
      <c r="D235" s="79" t="s">
        <v>572</v>
      </c>
      <c r="E235" s="80" t="s">
        <v>573</v>
      </c>
    </row>
    <row r="236" spans="1:5" x14ac:dyDescent="0.25">
      <c r="A236">
        <v>235</v>
      </c>
      <c r="B236" s="81" t="s">
        <v>295</v>
      </c>
      <c r="C236" s="82" t="s">
        <v>296</v>
      </c>
      <c r="D236" s="82" t="s">
        <v>572</v>
      </c>
      <c r="E236" s="83" t="s">
        <v>2237</v>
      </c>
    </row>
    <row r="237" spans="1:5" x14ac:dyDescent="0.25">
      <c r="A237">
        <v>236</v>
      </c>
      <c r="B237" s="62" t="s">
        <v>295</v>
      </c>
      <c r="C237" s="79" t="s">
        <v>296</v>
      </c>
      <c r="D237" s="79" t="s">
        <v>120</v>
      </c>
      <c r="E237" s="80" t="s">
        <v>1389</v>
      </c>
    </row>
    <row r="238" spans="1:5" x14ac:dyDescent="0.25">
      <c r="A238">
        <v>237</v>
      </c>
      <c r="B238" s="81" t="s">
        <v>295</v>
      </c>
      <c r="C238" s="82" t="s">
        <v>296</v>
      </c>
      <c r="D238" s="82" t="s">
        <v>120</v>
      </c>
      <c r="E238" s="83" t="s">
        <v>1255</v>
      </c>
    </row>
    <row r="239" spans="1:5" x14ac:dyDescent="0.25">
      <c r="A239">
        <v>238</v>
      </c>
      <c r="B239" s="62" t="s">
        <v>295</v>
      </c>
      <c r="C239" s="79" t="s">
        <v>296</v>
      </c>
      <c r="D239" s="79" t="s">
        <v>120</v>
      </c>
      <c r="E239" s="80" t="s">
        <v>2728</v>
      </c>
    </row>
    <row r="240" spans="1:5" x14ac:dyDescent="0.25">
      <c r="A240">
        <v>239</v>
      </c>
      <c r="B240" s="81" t="s">
        <v>295</v>
      </c>
      <c r="C240" s="82" t="s">
        <v>296</v>
      </c>
      <c r="D240" s="82" t="s">
        <v>120</v>
      </c>
      <c r="E240" s="83" t="s">
        <v>2729</v>
      </c>
    </row>
    <row r="241" spans="1:5" x14ac:dyDescent="0.25">
      <c r="A241">
        <v>240</v>
      </c>
      <c r="B241" s="62" t="s">
        <v>295</v>
      </c>
      <c r="C241" s="79" t="s">
        <v>296</v>
      </c>
      <c r="D241" s="79" t="s">
        <v>120</v>
      </c>
      <c r="E241" s="80" t="s">
        <v>2730</v>
      </c>
    </row>
    <row r="242" spans="1:5" x14ac:dyDescent="0.25">
      <c r="A242">
        <v>241</v>
      </c>
      <c r="B242" s="81" t="s">
        <v>295</v>
      </c>
      <c r="C242" s="82" t="s">
        <v>296</v>
      </c>
      <c r="D242" s="82" t="s">
        <v>76</v>
      </c>
      <c r="E242" s="83" t="s">
        <v>2731</v>
      </c>
    </row>
    <row r="243" spans="1:5" x14ac:dyDescent="0.25">
      <c r="A243">
        <v>242</v>
      </c>
      <c r="B243" s="62" t="s">
        <v>295</v>
      </c>
      <c r="C243" s="79" t="s">
        <v>296</v>
      </c>
      <c r="D243" s="79" t="s">
        <v>76</v>
      </c>
      <c r="E243" s="80" t="s">
        <v>2732</v>
      </c>
    </row>
    <row r="244" spans="1:5" x14ac:dyDescent="0.25">
      <c r="A244">
        <v>243</v>
      </c>
      <c r="B244" s="81" t="s">
        <v>295</v>
      </c>
      <c r="C244" s="82" t="s">
        <v>296</v>
      </c>
      <c r="D244" s="82" t="s">
        <v>76</v>
      </c>
      <c r="E244" s="83" t="s">
        <v>2733</v>
      </c>
    </row>
    <row r="245" spans="1:5" x14ac:dyDescent="0.25">
      <c r="A245">
        <v>244</v>
      </c>
      <c r="B245" s="62" t="s">
        <v>295</v>
      </c>
      <c r="C245" s="79" t="s">
        <v>296</v>
      </c>
      <c r="D245" s="79" t="s">
        <v>76</v>
      </c>
      <c r="E245" s="80" t="s">
        <v>639</v>
      </c>
    </row>
    <row r="246" spans="1:5" x14ac:dyDescent="0.25">
      <c r="A246">
        <v>245</v>
      </c>
      <c r="B246" s="81" t="s">
        <v>295</v>
      </c>
      <c r="C246" s="82" t="s">
        <v>296</v>
      </c>
      <c r="D246" s="82" t="s">
        <v>76</v>
      </c>
      <c r="E246" s="83" t="s">
        <v>2734</v>
      </c>
    </row>
    <row r="247" spans="1:5" x14ac:dyDescent="0.25">
      <c r="A247">
        <v>246</v>
      </c>
      <c r="B247" s="62" t="s">
        <v>295</v>
      </c>
      <c r="C247" s="79" t="s">
        <v>296</v>
      </c>
      <c r="D247" s="79" t="s">
        <v>912</v>
      </c>
      <c r="E247" s="80" t="s">
        <v>2735</v>
      </c>
    </row>
    <row r="248" spans="1:5" x14ac:dyDescent="0.25">
      <c r="A248">
        <v>247</v>
      </c>
      <c r="B248" s="81" t="s">
        <v>295</v>
      </c>
      <c r="C248" s="82" t="s">
        <v>296</v>
      </c>
      <c r="D248" s="82" t="s">
        <v>912</v>
      </c>
      <c r="E248" s="83" t="s">
        <v>2736</v>
      </c>
    </row>
    <row r="249" spans="1:5" x14ac:dyDescent="0.25">
      <c r="A249">
        <v>248</v>
      </c>
      <c r="B249" s="62" t="s">
        <v>295</v>
      </c>
      <c r="C249" s="79" t="s">
        <v>296</v>
      </c>
      <c r="D249" s="79" t="s">
        <v>912</v>
      </c>
      <c r="E249" s="80" t="s">
        <v>2737</v>
      </c>
    </row>
    <row r="250" spans="1:5" x14ac:dyDescent="0.25">
      <c r="A250">
        <v>249</v>
      </c>
      <c r="B250" s="81" t="s">
        <v>295</v>
      </c>
      <c r="C250" s="82" t="s">
        <v>296</v>
      </c>
      <c r="D250" s="82" t="s">
        <v>912</v>
      </c>
      <c r="E250" s="83" t="s">
        <v>2738</v>
      </c>
    </row>
    <row r="251" spans="1:5" x14ac:dyDescent="0.25">
      <c r="A251">
        <v>250</v>
      </c>
      <c r="B251" s="62" t="s">
        <v>295</v>
      </c>
      <c r="C251" s="79" t="s">
        <v>296</v>
      </c>
      <c r="D251" s="79" t="s">
        <v>912</v>
      </c>
      <c r="E251" s="80" t="s">
        <v>2739</v>
      </c>
    </row>
    <row r="252" spans="1:5" x14ac:dyDescent="0.25">
      <c r="A252">
        <v>251</v>
      </c>
      <c r="B252" s="81" t="s">
        <v>295</v>
      </c>
      <c r="C252" s="82" t="s">
        <v>296</v>
      </c>
      <c r="D252" s="82" t="s">
        <v>1512</v>
      </c>
      <c r="E252" s="83" t="s">
        <v>913</v>
      </c>
    </row>
    <row r="253" spans="1:5" x14ac:dyDescent="0.25">
      <c r="A253">
        <v>252</v>
      </c>
      <c r="B253" s="62" t="s">
        <v>295</v>
      </c>
      <c r="C253" s="79" t="s">
        <v>296</v>
      </c>
      <c r="D253" s="79" t="s">
        <v>1512</v>
      </c>
      <c r="E253" s="80" t="s">
        <v>2740</v>
      </c>
    </row>
    <row r="254" spans="1:5" x14ac:dyDescent="0.25">
      <c r="A254">
        <v>253</v>
      </c>
      <c r="B254" s="81" t="s">
        <v>295</v>
      </c>
      <c r="C254" s="82" t="s">
        <v>296</v>
      </c>
      <c r="D254" s="82" t="s">
        <v>1512</v>
      </c>
      <c r="E254" s="83" t="s">
        <v>2741</v>
      </c>
    </row>
    <row r="255" spans="1:5" x14ac:dyDescent="0.25">
      <c r="A255">
        <v>254</v>
      </c>
      <c r="B255" s="62" t="s">
        <v>295</v>
      </c>
      <c r="C255" s="79" t="s">
        <v>296</v>
      </c>
      <c r="D255" s="79" t="s">
        <v>1512</v>
      </c>
      <c r="E255" s="80" t="s">
        <v>2742</v>
      </c>
    </row>
    <row r="256" spans="1:5" x14ac:dyDescent="0.25">
      <c r="A256">
        <v>255</v>
      </c>
      <c r="B256" s="81" t="s">
        <v>295</v>
      </c>
      <c r="C256" s="82" t="s">
        <v>296</v>
      </c>
      <c r="D256" s="82" t="s">
        <v>1512</v>
      </c>
      <c r="E256" s="83" t="s">
        <v>2743</v>
      </c>
    </row>
    <row r="257" spans="1:5" x14ac:dyDescent="0.25">
      <c r="A257">
        <v>256</v>
      </c>
      <c r="B257" s="62" t="s">
        <v>295</v>
      </c>
      <c r="C257" s="79" t="s">
        <v>296</v>
      </c>
      <c r="D257" s="79" t="s">
        <v>1318</v>
      </c>
      <c r="E257" s="80" t="s">
        <v>1513</v>
      </c>
    </row>
    <row r="258" spans="1:5" x14ac:dyDescent="0.25">
      <c r="A258">
        <v>257</v>
      </c>
      <c r="B258" s="81" t="s">
        <v>295</v>
      </c>
      <c r="C258" s="82" t="s">
        <v>296</v>
      </c>
      <c r="D258" s="82" t="s">
        <v>1318</v>
      </c>
      <c r="E258" s="83" t="s">
        <v>2744</v>
      </c>
    </row>
    <row r="259" spans="1:5" x14ac:dyDescent="0.25">
      <c r="A259">
        <v>258</v>
      </c>
      <c r="B259" s="62" t="s">
        <v>295</v>
      </c>
      <c r="C259" s="79" t="s">
        <v>296</v>
      </c>
      <c r="D259" s="79" t="s">
        <v>1318</v>
      </c>
      <c r="E259" s="80" t="s">
        <v>2232</v>
      </c>
    </row>
    <row r="260" spans="1:5" x14ac:dyDescent="0.25">
      <c r="A260">
        <v>259</v>
      </c>
      <c r="B260" s="81" t="s">
        <v>295</v>
      </c>
      <c r="C260" s="82" t="s">
        <v>296</v>
      </c>
      <c r="D260" s="82" t="s">
        <v>1318</v>
      </c>
      <c r="E260" s="83" t="s">
        <v>2538</v>
      </c>
    </row>
    <row r="261" spans="1:5" x14ac:dyDescent="0.25">
      <c r="A261">
        <v>260</v>
      </c>
      <c r="B261" s="62" t="s">
        <v>295</v>
      </c>
      <c r="C261" s="79" t="s">
        <v>296</v>
      </c>
      <c r="D261" s="79" t="s">
        <v>1318</v>
      </c>
      <c r="E261" s="80" t="s">
        <v>2745</v>
      </c>
    </row>
    <row r="262" spans="1:5" x14ac:dyDescent="0.25">
      <c r="A262">
        <v>261</v>
      </c>
      <c r="B262" s="81" t="s">
        <v>295</v>
      </c>
      <c r="C262" s="82" t="s">
        <v>296</v>
      </c>
      <c r="D262" s="82" t="s">
        <v>525</v>
      </c>
      <c r="E262" s="83" t="s">
        <v>2746</v>
      </c>
    </row>
    <row r="263" spans="1:5" x14ac:dyDescent="0.25">
      <c r="A263">
        <v>262</v>
      </c>
      <c r="B263" s="62" t="s">
        <v>295</v>
      </c>
      <c r="C263" s="79" t="s">
        <v>296</v>
      </c>
      <c r="D263" s="79" t="s">
        <v>525</v>
      </c>
      <c r="E263" s="80" t="s">
        <v>2747</v>
      </c>
    </row>
    <row r="264" spans="1:5" x14ac:dyDescent="0.25">
      <c r="A264">
        <v>263</v>
      </c>
      <c r="B264" s="81" t="s">
        <v>295</v>
      </c>
      <c r="C264" s="82" t="s">
        <v>296</v>
      </c>
      <c r="D264" s="82" t="s">
        <v>525</v>
      </c>
      <c r="E264" s="83" t="s">
        <v>1319</v>
      </c>
    </row>
    <row r="265" spans="1:5" x14ac:dyDescent="0.25">
      <c r="A265">
        <v>264</v>
      </c>
      <c r="B265" s="62" t="s">
        <v>295</v>
      </c>
      <c r="C265" s="79" t="s">
        <v>296</v>
      </c>
      <c r="D265" s="79" t="s">
        <v>525</v>
      </c>
      <c r="E265" s="80" t="s">
        <v>1174</v>
      </c>
    </row>
    <row r="266" spans="1:5" x14ac:dyDescent="0.25">
      <c r="A266">
        <v>265</v>
      </c>
      <c r="B266" s="81" t="s">
        <v>295</v>
      </c>
      <c r="C266" s="82" t="s">
        <v>296</v>
      </c>
      <c r="D266" s="82" t="s">
        <v>525</v>
      </c>
      <c r="E266" s="83" t="s">
        <v>1308</v>
      </c>
    </row>
    <row r="267" spans="1:5" x14ac:dyDescent="0.25">
      <c r="A267">
        <v>266</v>
      </c>
      <c r="B267" s="62" t="s">
        <v>295</v>
      </c>
      <c r="C267" s="79" t="s">
        <v>296</v>
      </c>
      <c r="D267" s="79" t="s">
        <v>2748</v>
      </c>
      <c r="E267" s="80" t="s">
        <v>1274</v>
      </c>
    </row>
    <row r="268" spans="1:5" x14ac:dyDescent="0.25">
      <c r="A268">
        <v>267</v>
      </c>
      <c r="B268" s="81" t="s">
        <v>295</v>
      </c>
      <c r="C268" s="82" t="s">
        <v>296</v>
      </c>
      <c r="D268" s="82" t="s">
        <v>2748</v>
      </c>
      <c r="E268" s="83" t="s">
        <v>1128</v>
      </c>
    </row>
    <row r="269" spans="1:5" x14ac:dyDescent="0.25">
      <c r="A269">
        <v>268</v>
      </c>
      <c r="B269" s="62" t="s">
        <v>295</v>
      </c>
      <c r="C269" s="79" t="s">
        <v>296</v>
      </c>
      <c r="D269" s="79" t="s">
        <v>2748</v>
      </c>
      <c r="E269" s="80" t="s">
        <v>677</v>
      </c>
    </row>
    <row r="270" spans="1:5" x14ac:dyDescent="0.25">
      <c r="A270">
        <v>269</v>
      </c>
      <c r="B270" s="81" t="s">
        <v>295</v>
      </c>
      <c r="C270" s="82" t="s">
        <v>296</v>
      </c>
      <c r="D270" s="82" t="s">
        <v>2748</v>
      </c>
      <c r="E270" s="83" t="s">
        <v>2749</v>
      </c>
    </row>
    <row r="271" spans="1:5" x14ac:dyDescent="0.25">
      <c r="A271">
        <v>270</v>
      </c>
      <c r="B271" s="62" t="s">
        <v>295</v>
      </c>
      <c r="C271" s="79" t="s">
        <v>296</v>
      </c>
      <c r="D271" s="79" t="s">
        <v>2748</v>
      </c>
      <c r="E271" s="80" t="s">
        <v>207</v>
      </c>
    </row>
    <row r="272" spans="1:5" x14ac:dyDescent="0.25">
      <c r="A272">
        <v>271</v>
      </c>
      <c r="B272" s="81" t="s">
        <v>295</v>
      </c>
      <c r="C272" s="82" t="s">
        <v>296</v>
      </c>
      <c r="D272" s="82" t="s">
        <v>203</v>
      </c>
      <c r="E272" s="83" t="s">
        <v>2750</v>
      </c>
    </row>
    <row r="273" spans="1:5" x14ac:dyDescent="0.25">
      <c r="A273">
        <v>272</v>
      </c>
      <c r="B273" s="62" t="s">
        <v>295</v>
      </c>
      <c r="C273" s="79" t="s">
        <v>296</v>
      </c>
      <c r="D273" s="79" t="s">
        <v>203</v>
      </c>
      <c r="E273" s="80" t="s">
        <v>2751</v>
      </c>
    </row>
    <row r="274" spans="1:5" x14ac:dyDescent="0.25">
      <c r="A274">
        <v>273</v>
      </c>
      <c r="B274" s="81" t="s">
        <v>295</v>
      </c>
      <c r="C274" s="82" t="s">
        <v>296</v>
      </c>
      <c r="D274" s="82" t="s">
        <v>203</v>
      </c>
      <c r="E274" s="83" t="s">
        <v>2752</v>
      </c>
    </row>
    <row r="275" spans="1:5" x14ac:dyDescent="0.25">
      <c r="A275">
        <v>274</v>
      </c>
      <c r="B275" s="62" t="s">
        <v>295</v>
      </c>
      <c r="C275" s="79" t="s">
        <v>296</v>
      </c>
      <c r="D275" s="79" t="s">
        <v>203</v>
      </c>
      <c r="E275" s="80" t="s">
        <v>580</v>
      </c>
    </row>
    <row r="276" spans="1:5" x14ac:dyDescent="0.25">
      <c r="A276">
        <v>275</v>
      </c>
      <c r="B276" s="81" t="s">
        <v>295</v>
      </c>
      <c r="C276" s="82" t="s">
        <v>296</v>
      </c>
      <c r="D276" s="82" t="s">
        <v>203</v>
      </c>
      <c r="E276" s="83" t="s">
        <v>1769</v>
      </c>
    </row>
    <row r="277" spans="1:5" x14ac:dyDescent="0.25">
      <c r="A277">
        <v>276</v>
      </c>
      <c r="B277" s="62" t="s">
        <v>295</v>
      </c>
      <c r="C277" s="79" t="s">
        <v>296</v>
      </c>
      <c r="D277" s="79" t="s">
        <v>309</v>
      </c>
      <c r="E277" s="80" t="s">
        <v>665</v>
      </c>
    </row>
    <row r="278" spans="1:5" x14ac:dyDescent="0.25">
      <c r="A278">
        <v>277</v>
      </c>
      <c r="B278" s="81" t="s">
        <v>295</v>
      </c>
      <c r="C278" s="82" t="s">
        <v>296</v>
      </c>
      <c r="D278" s="82" t="s">
        <v>309</v>
      </c>
      <c r="E278" s="83" t="s">
        <v>1016</v>
      </c>
    </row>
    <row r="279" spans="1:5" x14ac:dyDescent="0.25">
      <c r="A279">
        <v>278</v>
      </c>
      <c r="B279" s="62" t="s">
        <v>295</v>
      </c>
      <c r="C279" s="79" t="s">
        <v>296</v>
      </c>
      <c r="D279" s="79" t="s">
        <v>309</v>
      </c>
      <c r="E279" s="80" t="s">
        <v>1351</v>
      </c>
    </row>
    <row r="280" spans="1:5" x14ac:dyDescent="0.25">
      <c r="A280">
        <v>279</v>
      </c>
      <c r="B280" s="81" t="s">
        <v>295</v>
      </c>
      <c r="C280" s="82" t="s">
        <v>296</v>
      </c>
      <c r="D280" s="82" t="s">
        <v>309</v>
      </c>
      <c r="E280" s="83" t="s">
        <v>500</v>
      </c>
    </row>
    <row r="281" spans="1:5" x14ac:dyDescent="0.25">
      <c r="A281">
        <v>280</v>
      </c>
      <c r="B281" s="62" t="s">
        <v>295</v>
      </c>
      <c r="C281" s="79" t="s">
        <v>296</v>
      </c>
      <c r="D281" s="79" t="s">
        <v>309</v>
      </c>
      <c r="E281" s="80" t="s">
        <v>310</v>
      </c>
    </row>
    <row r="282" spans="1:5" x14ac:dyDescent="0.25">
      <c r="A282">
        <v>281</v>
      </c>
      <c r="B282" s="81" t="s">
        <v>295</v>
      </c>
      <c r="C282" s="82" t="s">
        <v>296</v>
      </c>
      <c r="D282" s="82" t="s">
        <v>844</v>
      </c>
      <c r="E282" s="83" t="s">
        <v>2753</v>
      </c>
    </row>
    <row r="283" spans="1:5" x14ac:dyDescent="0.25">
      <c r="A283">
        <v>282</v>
      </c>
      <c r="B283" s="62" t="s">
        <v>295</v>
      </c>
      <c r="C283" s="79" t="s">
        <v>296</v>
      </c>
      <c r="D283" s="79" t="s">
        <v>844</v>
      </c>
      <c r="E283" s="80" t="s">
        <v>1480</v>
      </c>
    </row>
    <row r="284" spans="1:5" x14ac:dyDescent="0.25">
      <c r="A284">
        <v>283</v>
      </c>
      <c r="B284" s="81" t="s">
        <v>295</v>
      </c>
      <c r="C284" s="82" t="s">
        <v>296</v>
      </c>
      <c r="D284" s="82" t="s">
        <v>844</v>
      </c>
      <c r="E284" s="83" t="s">
        <v>1264</v>
      </c>
    </row>
    <row r="285" spans="1:5" x14ac:dyDescent="0.25">
      <c r="A285">
        <v>284</v>
      </c>
      <c r="B285" s="62" t="s">
        <v>295</v>
      </c>
      <c r="C285" s="79" t="s">
        <v>296</v>
      </c>
      <c r="D285" s="79" t="s">
        <v>844</v>
      </c>
      <c r="E285" s="80" t="s">
        <v>2754</v>
      </c>
    </row>
    <row r="286" spans="1:5" x14ac:dyDescent="0.25">
      <c r="A286">
        <v>285</v>
      </c>
      <c r="B286" s="81" t="s">
        <v>295</v>
      </c>
      <c r="C286" s="82" t="s">
        <v>296</v>
      </c>
      <c r="D286" s="82" t="s">
        <v>844</v>
      </c>
      <c r="E286" s="83" t="s">
        <v>2755</v>
      </c>
    </row>
    <row r="287" spans="1:5" x14ac:dyDescent="0.25">
      <c r="A287">
        <v>286</v>
      </c>
      <c r="B287" s="62" t="s">
        <v>295</v>
      </c>
      <c r="C287" s="79" t="s">
        <v>296</v>
      </c>
      <c r="D287" s="79" t="s">
        <v>1121</v>
      </c>
      <c r="E287" s="80" t="s">
        <v>2756</v>
      </c>
    </row>
    <row r="288" spans="1:5" x14ac:dyDescent="0.25">
      <c r="A288">
        <v>287</v>
      </c>
      <c r="B288" s="81" t="s">
        <v>295</v>
      </c>
      <c r="C288" s="82" t="s">
        <v>296</v>
      </c>
      <c r="D288" s="82" t="s">
        <v>1121</v>
      </c>
      <c r="E288" s="83" t="s">
        <v>845</v>
      </c>
    </row>
    <row r="289" spans="1:5" x14ac:dyDescent="0.25">
      <c r="A289">
        <v>288</v>
      </c>
      <c r="B289" s="62" t="s">
        <v>295</v>
      </c>
      <c r="C289" s="79" t="s">
        <v>296</v>
      </c>
      <c r="D289" s="79" t="s">
        <v>1121</v>
      </c>
      <c r="E289" s="80" t="s">
        <v>2757</v>
      </c>
    </row>
    <row r="290" spans="1:5" x14ac:dyDescent="0.25">
      <c r="A290">
        <v>289</v>
      </c>
      <c r="B290" s="81" t="s">
        <v>295</v>
      </c>
      <c r="C290" s="82" t="s">
        <v>296</v>
      </c>
      <c r="D290" s="82" t="s">
        <v>1121</v>
      </c>
      <c r="E290" s="83" t="s">
        <v>2758</v>
      </c>
    </row>
    <row r="291" spans="1:5" x14ac:dyDescent="0.25">
      <c r="A291">
        <v>290</v>
      </c>
      <c r="B291" s="62" t="s">
        <v>295</v>
      </c>
      <c r="C291" s="79" t="s">
        <v>296</v>
      </c>
      <c r="D291" s="79" t="s">
        <v>1121</v>
      </c>
      <c r="E291" s="80" t="s">
        <v>2759</v>
      </c>
    </row>
    <row r="292" spans="1:5" x14ac:dyDescent="0.25">
      <c r="A292">
        <v>291</v>
      </c>
      <c r="B292" s="81" t="s">
        <v>295</v>
      </c>
      <c r="C292" s="82" t="s">
        <v>296</v>
      </c>
      <c r="D292" s="82" t="s">
        <v>557</v>
      </c>
      <c r="E292" s="83" t="s">
        <v>2171</v>
      </c>
    </row>
    <row r="293" spans="1:5" x14ac:dyDescent="0.25">
      <c r="A293">
        <v>292</v>
      </c>
      <c r="B293" s="62" t="s">
        <v>295</v>
      </c>
      <c r="C293" s="79" t="s">
        <v>296</v>
      </c>
      <c r="D293" s="79" t="s">
        <v>557</v>
      </c>
      <c r="E293" s="80" t="s">
        <v>1552</v>
      </c>
    </row>
    <row r="294" spans="1:5" x14ac:dyDescent="0.25">
      <c r="A294">
        <v>293</v>
      </c>
      <c r="B294" s="81" t="s">
        <v>295</v>
      </c>
      <c r="C294" s="82" t="s">
        <v>296</v>
      </c>
      <c r="D294" s="82" t="s">
        <v>557</v>
      </c>
      <c r="E294" s="83" t="s">
        <v>1122</v>
      </c>
    </row>
    <row r="295" spans="1:5" x14ac:dyDescent="0.25">
      <c r="A295">
        <v>294</v>
      </c>
      <c r="B295" s="62" t="s">
        <v>295</v>
      </c>
      <c r="C295" s="79" t="s">
        <v>296</v>
      </c>
      <c r="D295" s="79" t="s">
        <v>557</v>
      </c>
      <c r="E295" s="80" t="s">
        <v>558</v>
      </c>
    </row>
    <row r="296" spans="1:5" x14ac:dyDescent="0.25">
      <c r="A296">
        <v>295</v>
      </c>
      <c r="B296" s="81" t="s">
        <v>295</v>
      </c>
      <c r="C296" s="82" t="s">
        <v>296</v>
      </c>
      <c r="D296" s="82" t="s">
        <v>557</v>
      </c>
      <c r="E296" s="83" t="s">
        <v>2760</v>
      </c>
    </row>
    <row r="297" spans="1:5" x14ac:dyDescent="0.25">
      <c r="A297">
        <v>296</v>
      </c>
      <c r="B297" s="62" t="s">
        <v>295</v>
      </c>
      <c r="C297" s="79" t="s">
        <v>296</v>
      </c>
      <c r="D297" s="79" t="s">
        <v>199</v>
      </c>
      <c r="E297" s="80" t="s">
        <v>2761</v>
      </c>
    </row>
    <row r="298" spans="1:5" x14ac:dyDescent="0.25">
      <c r="A298">
        <v>297</v>
      </c>
      <c r="B298" s="81" t="s">
        <v>295</v>
      </c>
      <c r="C298" s="82" t="s">
        <v>296</v>
      </c>
      <c r="D298" s="82" t="s">
        <v>199</v>
      </c>
      <c r="E298" s="83" t="s">
        <v>2762</v>
      </c>
    </row>
    <row r="299" spans="1:5" x14ac:dyDescent="0.25">
      <c r="A299">
        <v>298</v>
      </c>
      <c r="B299" s="62" t="s">
        <v>295</v>
      </c>
      <c r="C299" s="79" t="s">
        <v>296</v>
      </c>
      <c r="D299" s="79" t="s">
        <v>199</v>
      </c>
      <c r="E299" s="80" t="s">
        <v>2763</v>
      </c>
    </row>
    <row r="300" spans="1:5" x14ac:dyDescent="0.25">
      <c r="A300">
        <v>299</v>
      </c>
      <c r="B300" s="81" t="s">
        <v>295</v>
      </c>
      <c r="C300" s="82" t="s">
        <v>296</v>
      </c>
      <c r="D300" s="82" t="s">
        <v>199</v>
      </c>
      <c r="E300" s="83" t="s">
        <v>2764</v>
      </c>
    </row>
    <row r="301" spans="1:5" x14ac:dyDescent="0.25">
      <c r="A301">
        <v>300</v>
      </c>
      <c r="B301" s="62" t="s">
        <v>295</v>
      </c>
      <c r="C301" s="79" t="s">
        <v>296</v>
      </c>
      <c r="D301" s="79" t="s">
        <v>199</v>
      </c>
      <c r="E301" s="80" t="s">
        <v>2765</v>
      </c>
    </row>
    <row r="302" spans="1:5" x14ac:dyDescent="0.25">
      <c r="A302">
        <v>301</v>
      </c>
      <c r="B302" s="81" t="s">
        <v>123</v>
      </c>
      <c r="C302" s="82" t="s">
        <v>124</v>
      </c>
      <c r="D302" s="82" t="s">
        <v>2766</v>
      </c>
      <c r="E302" s="83" t="s">
        <v>2767</v>
      </c>
    </row>
    <row r="303" spans="1:5" x14ac:dyDescent="0.25">
      <c r="A303">
        <v>302</v>
      </c>
      <c r="B303" s="62" t="s">
        <v>123</v>
      </c>
      <c r="C303" s="79" t="s">
        <v>124</v>
      </c>
      <c r="D303" s="79" t="s">
        <v>2766</v>
      </c>
      <c r="E303" s="80" t="s">
        <v>2768</v>
      </c>
    </row>
    <row r="304" spans="1:5" x14ac:dyDescent="0.25">
      <c r="A304">
        <v>303</v>
      </c>
      <c r="B304" s="81" t="s">
        <v>123</v>
      </c>
      <c r="C304" s="82" t="s">
        <v>124</v>
      </c>
      <c r="D304" s="82" t="s">
        <v>2766</v>
      </c>
      <c r="E304" s="83" t="s">
        <v>2769</v>
      </c>
    </row>
    <row r="305" spans="1:5" x14ac:dyDescent="0.25">
      <c r="A305">
        <v>304</v>
      </c>
      <c r="B305" s="62" t="s">
        <v>123</v>
      </c>
      <c r="C305" s="79" t="s">
        <v>124</v>
      </c>
      <c r="D305" s="79" t="s">
        <v>2766</v>
      </c>
      <c r="E305" s="80" t="s">
        <v>2770</v>
      </c>
    </row>
    <row r="306" spans="1:5" x14ac:dyDescent="0.25">
      <c r="A306">
        <v>305</v>
      </c>
      <c r="B306" s="81" t="s">
        <v>123</v>
      </c>
      <c r="C306" s="82" t="s">
        <v>124</v>
      </c>
      <c r="D306" s="82" t="s">
        <v>2766</v>
      </c>
      <c r="E306" s="83" t="s">
        <v>2771</v>
      </c>
    </row>
    <row r="307" spans="1:5" x14ac:dyDescent="0.25">
      <c r="A307">
        <v>306</v>
      </c>
      <c r="B307" s="62" t="s">
        <v>123</v>
      </c>
      <c r="C307" s="79" t="s">
        <v>124</v>
      </c>
      <c r="D307" s="79" t="s">
        <v>820</v>
      </c>
      <c r="E307" s="80" t="s">
        <v>2772</v>
      </c>
    </row>
    <row r="308" spans="1:5" x14ac:dyDescent="0.25">
      <c r="A308">
        <v>307</v>
      </c>
      <c r="B308" s="81" t="s">
        <v>123</v>
      </c>
      <c r="C308" s="82" t="s">
        <v>124</v>
      </c>
      <c r="D308" s="82" t="s">
        <v>820</v>
      </c>
      <c r="E308" s="83" t="s">
        <v>2773</v>
      </c>
    </row>
    <row r="309" spans="1:5" x14ac:dyDescent="0.25">
      <c r="A309">
        <v>308</v>
      </c>
      <c r="B309" s="62" t="s">
        <v>123</v>
      </c>
      <c r="C309" s="79" t="s">
        <v>124</v>
      </c>
      <c r="D309" s="79" t="s">
        <v>820</v>
      </c>
      <c r="E309" s="80" t="s">
        <v>2774</v>
      </c>
    </row>
    <row r="310" spans="1:5" x14ac:dyDescent="0.25">
      <c r="A310">
        <v>309</v>
      </c>
      <c r="B310" s="81" t="s">
        <v>123</v>
      </c>
      <c r="C310" s="82" t="s">
        <v>124</v>
      </c>
      <c r="D310" s="82" t="s">
        <v>820</v>
      </c>
      <c r="E310" s="83" t="s">
        <v>2636</v>
      </c>
    </row>
    <row r="311" spans="1:5" x14ac:dyDescent="0.25">
      <c r="A311">
        <v>310</v>
      </c>
      <c r="B311" s="62" t="s">
        <v>123</v>
      </c>
      <c r="C311" s="79" t="s">
        <v>124</v>
      </c>
      <c r="D311" s="79" t="s">
        <v>820</v>
      </c>
      <c r="E311" s="80" t="s">
        <v>865</v>
      </c>
    </row>
    <row r="312" spans="1:5" x14ac:dyDescent="0.25">
      <c r="A312">
        <v>311</v>
      </c>
      <c r="B312" s="81" t="s">
        <v>123</v>
      </c>
      <c r="C312" s="82" t="s">
        <v>124</v>
      </c>
      <c r="D312" s="82" t="s">
        <v>95</v>
      </c>
      <c r="E312" s="83" t="s">
        <v>2366</v>
      </c>
    </row>
    <row r="313" spans="1:5" x14ac:dyDescent="0.25">
      <c r="A313">
        <v>312</v>
      </c>
      <c r="B313" s="62" t="s">
        <v>123</v>
      </c>
      <c r="C313" s="79" t="s">
        <v>124</v>
      </c>
      <c r="D313" s="79" t="s">
        <v>95</v>
      </c>
      <c r="E313" s="80" t="s">
        <v>821</v>
      </c>
    </row>
    <row r="314" spans="1:5" x14ac:dyDescent="0.25">
      <c r="A314">
        <v>313</v>
      </c>
      <c r="B314" s="81" t="s">
        <v>123</v>
      </c>
      <c r="C314" s="82" t="s">
        <v>124</v>
      </c>
      <c r="D314" s="82" t="s">
        <v>95</v>
      </c>
      <c r="E314" s="83" t="s">
        <v>2775</v>
      </c>
    </row>
    <row r="315" spans="1:5" x14ac:dyDescent="0.25">
      <c r="A315">
        <v>314</v>
      </c>
      <c r="B315" s="62" t="s">
        <v>123</v>
      </c>
      <c r="C315" s="79" t="s">
        <v>124</v>
      </c>
      <c r="D315" s="79" t="s">
        <v>95</v>
      </c>
      <c r="E315" s="80" t="s">
        <v>852</v>
      </c>
    </row>
    <row r="316" spans="1:5" x14ac:dyDescent="0.25">
      <c r="A316">
        <v>315</v>
      </c>
      <c r="B316" s="81" t="s">
        <v>123</v>
      </c>
      <c r="C316" s="82" t="s">
        <v>124</v>
      </c>
      <c r="D316" s="82" t="s">
        <v>95</v>
      </c>
      <c r="E316" s="83" t="s">
        <v>96</v>
      </c>
    </row>
    <row r="317" spans="1:5" x14ac:dyDescent="0.25">
      <c r="A317">
        <v>316</v>
      </c>
      <c r="B317" s="62" t="s">
        <v>123</v>
      </c>
      <c r="C317" s="79" t="s">
        <v>124</v>
      </c>
      <c r="D317" s="79" t="s">
        <v>485</v>
      </c>
      <c r="E317" s="80" t="s">
        <v>390</v>
      </c>
    </row>
    <row r="318" spans="1:5" x14ac:dyDescent="0.25">
      <c r="A318">
        <v>317</v>
      </c>
      <c r="B318" s="81" t="s">
        <v>123</v>
      </c>
      <c r="C318" s="82" t="s">
        <v>124</v>
      </c>
      <c r="D318" s="82" t="s">
        <v>485</v>
      </c>
      <c r="E318" s="83" t="s">
        <v>1573</v>
      </c>
    </row>
    <row r="319" spans="1:5" x14ac:dyDescent="0.25">
      <c r="A319">
        <v>318</v>
      </c>
      <c r="B319" s="62" t="s">
        <v>123</v>
      </c>
      <c r="C319" s="79" t="s">
        <v>124</v>
      </c>
      <c r="D319" s="79" t="s">
        <v>485</v>
      </c>
      <c r="E319" s="80" t="s">
        <v>907</v>
      </c>
    </row>
    <row r="320" spans="1:5" x14ac:dyDescent="0.25">
      <c r="A320">
        <v>319</v>
      </c>
      <c r="B320" s="81" t="s">
        <v>123</v>
      </c>
      <c r="C320" s="82" t="s">
        <v>124</v>
      </c>
      <c r="D320" s="82" t="s">
        <v>485</v>
      </c>
      <c r="E320" s="83" t="s">
        <v>1922</v>
      </c>
    </row>
    <row r="321" spans="1:5" x14ac:dyDescent="0.25">
      <c r="A321">
        <v>320</v>
      </c>
      <c r="B321" s="62" t="s">
        <v>123</v>
      </c>
      <c r="C321" s="79" t="s">
        <v>124</v>
      </c>
      <c r="D321" s="79" t="s">
        <v>485</v>
      </c>
      <c r="E321" s="80" t="s">
        <v>749</v>
      </c>
    </row>
    <row r="322" spans="1:5" x14ac:dyDescent="0.25">
      <c r="A322">
        <v>321</v>
      </c>
      <c r="B322" s="81" t="s">
        <v>123</v>
      </c>
      <c r="C322" s="82" t="s">
        <v>124</v>
      </c>
      <c r="D322" s="82" t="s">
        <v>2776</v>
      </c>
      <c r="E322" s="83" t="s">
        <v>1722</v>
      </c>
    </row>
    <row r="323" spans="1:5" x14ac:dyDescent="0.25">
      <c r="A323">
        <v>322</v>
      </c>
      <c r="B323" s="62" t="s">
        <v>123</v>
      </c>
      <c r="C323" s="79" t="s">
        <v>124</v>
      </c>
      <c r="D323" s="79" t="s">
        <v>2776</v>
      </c>
      <c r="E323" s="80" t="s">
        <v>1671</v>
      </c>
    </row>
    <row r="324" spans="1:5" x14ac:dyDescent="0.25">
      <c r="A324">
        <v>323</v>
      </c>
      <c r="B324" s="81" t="s">
        <v>123</v>
      </c>
      <c r="C324" s="82" t="s">
        <v>124</v>
      </c>
      <c r="D324" s="82" t="s">
        <v>2776</v>
      </c>
      <c r="E324" s="83" t="s">
        <v>486</v>
      </c>
    </row>
    <row r="325" spans="1:5" x14ac:dyDescent="0.25">
      <c r="A325">
        <v>324</v>
      </c>
      <c r="B325" s="62" t="s">
        <v>123</v>
      </c>
      <c r="C325" s="79" t="s">
        <v>124</v>
      </c>
      <c r="D325" s="79" t="s">
        <v>2776</v>
      </c>
      <c r="E325" s="80" t="s">
        <v>40</v>
      </c>
    </row>
    <row r="326" spans="1:5" x14ac:dyDescent="0.25">
      <c r="A326">
        <v>325</v>
      </c>
      <c r="B326" s="81" t="s">
        <v>123</v>
      </c>
      <c r="C326" s="82" t="s">
        <v>124</v>
      </c>
      <c r="D326" s="82" t="s">
        <v>2776</v>
      </c>
      <c r="E326" s="83" t="s">
        <v>2777</v>
      </c>
    </row>
    <row r="327" spans="1:5" x14ac:dyDescent="0.25">
      <c r="A327">
        <v>326</v>
      </c>
      <c r="B327" s="62" t="s">
        <v>123</v>
      </c>
      <c r="C327" s="79" t="s">
        <v>124</v>
      </c>
      <c r="D327" s="79" t="s">
        <v>181</v>
      </c>
      <c r="E327" s="80" t="s">
        <v>2778</v>
      </c>
    </row>
    <row r="328" spans="1:5" x14ac:dyDescent="0.25">
      <c r="A328">
        <v>327</v>
      </c>
      <c r="B328" s="81" t="s">
        <v>123</v>
      </c>
      <c r="C328" s="82" t="s">
        <v>124</v>
      </c>
      <c r="D328" s="82" t="s">
        <v>181</v>
      </c>
      <c r="E328" s="83" t="s">
        <v>2779</v>
      </c>
    </row>
    <row r="329" spans="1:5" x14ac:dyDescent="0.25">
      <c r="A329">
        <v>328</v>
      </c>
      <c r="B329" s="62" t="s">
        <v>123</v>
      </c>
      <c r="C329" s="79" t="s">
        <v>124</v>
      </c>
      <c r="D329" s="79" t="s">
        <v>181</v>
      </c>
      <c r="E329" s="80" t="s">
        <v>2780</v>
      </c>
    </row>
    <row r="330" spans="1:5" x14ac:dyDescent="0.25">
      <c r="A330">
        <v>329</v>
      </c>
      <c r="B330" s="81" t="s">
        <v>123</v>
      </c>
      <c r="C330" s="82" t="s">
        <v>124</v>
      </c>
      <c r="D330" s="82" t="s">
        <v>181</v>
      </c>
      <c r="E330" s="83" t="s">
        <v>1600</v>
      </c>
    </row>
    <row r="331" spans="1:5" x14ac:dyDescent="0.25">
      <c r="A331">
        <v>330</v>
      </c>
      <c r="B331" s="62" t="s">
        <v>123</v>
      </c>
      <c r="C331" s="79" t="s">
        <v>124</v>
      </c>
      <c r="D331" s="79" t="s">
        <v>181</v>
      </c>
      <c r="E331" s="80" t="s">
        <v>182</v>
      </c>
    </row>
    <row r="332" spans="1:5" x14ac:dyDescent="0.25">
      <c r="A332">
        <v>331</v>
      </c>
      <c r="B332" s="81" t="s">
        <v>123</v>
      </c>
      <c r="C332" s="82" t="s">
        <v>124</v>
      </c>
      <c r="D332" s="82" t="s">
        <v>1825</v>
      </c>
      <c r="E332" s="83" t="s">
        <v>1223</v>
      </c>
    </row>
    <row r="333" spans="1:5" x14ac:dyDescent="0.25">
      <c r="A333">
        <v>332</v>
      </c>
      <c r="B333" s="62" t="s">
        <v>123</v>
      </c>
      <c r="C333" s="79" t="s">
        <v>124</v>
      </c>
      <c r="D333" s="79" t="s">
        <v>1825</v>
      </c>
      <c r="E333" s="80" t="s">
        <v>2781</v>
      </c>
    </row>
    <row r="334" spans="1:5" x14ac:dyDescent="0.25">
      <c r="A334">
        <v>333</v>
      </c>
      <c r="B334" s="81" t="s">
        <v>123</v>
      </c>
      <c r="C334" s="82" t="s">
        <v>124</v>
      </c>
      <c r="D334" s="82" t="s">
        <v>1825</v>
      </c>
      <c r="E334" s="83" t="s">
        <v>2782</v>
      </c>
    </row>
    <row r="335" spans="1:5" x14ac:dyDescent="0.25">
      <c r="A335">
        <v>334</v>
      </c>
      <c r="B335" s="62" t="s">
        <v>123</v>
      </c>
      <c r="C335" s="79" t="s">
        <v>124</v>
      </c>
      <c r="D335" s="79" t="s">
        <v>1825</v>
      </c>
      <c r="E335" s="80" t="s">
        <v>2783</v>
      </c>
    </row>
    <row r="336" spans="1:5" x14ac:dyDescent="0.25">
      <c r="A336">
        <v>335</v>
      </c>
      <c r="B336" s="81" t="s">
        <v>123</v>
      </c>
      <c r="C336" s="82" t="s">
        <v>124</v>
      </c>
      <c r="D336" s="82" t="s">
        <v>1825</v>
      </c>
      <c r="E336" s="83" t="s">
        <v>2784</v>
      </c>
    </row>
    <row r="337" spans="1:5" x14ac:dyDescent="0.25">
      <c r="A337">
        <v>336</v>
      </c>
      <c r="B337" s="62" t="s">
        <v>123</v>
      </c>
      <c r="C337" s="79" t="s">
        <v>124</v>
      </c>
      <c r="D337" s="79" t="s">
        <v>2785</v>
      </c>
      <c r="E337" s="80" t="s">
        <v>2786</v>
      </c>
    </row>
    <row r="338" spans="1:5" x14ac:dyDescent="0.25">
      <c r="A338">
        <v>337</v>
      </c>
      <c r="B338" s="81" t="s">
        <v>123</v>
      </c>
      <c r="C338" s="82" t="s">
        <v>124</v>
      </c>
      <c r="D338" s="82" t="s">
        <v>2785</v>
      </c>
      <c r="E338" s="83" t="s">
        <v>1826</v>
      </c>
    </row>
    <row r="339" spans="1:5" x14ac:dyDescent="0.25">
      <c r="A339">
        <v>338</v>
      </c>
      <c r="B339" s="62" t="s">
        <v>123</v>
      </c>
      <c r="C339" s="79" t="s">
        <v>124</v>
      </c>
      <c r="D339" s="79" t="s">
        <v>2785</v>
      </c>
      <c r="E339" s="80" t="s">
        <v>2787</v>
      </c>
    </row>
    <row r="340" spans="1:5" x14ac:dyDescent="0.25">
      <c r="A340">
        <v>339</v>
      </c>
      <c r="B340" s="81" t="s">
        <v>123</v>
      </c>
      <c r="C340" s="82" t="s">
        <v>124</v>
      </c>
      <c r="D340" s="82" t="s">
        <v>2785</v>
      </c>
      <c r="E340" s="83" t="s">
        <v>2788</v>
      </c>
    </row>
    <row r="341" spans="1:5" x14ac:dyDescent="0.25">
      <c r="A341">
        <v>340</v>
      </c>
      <c r="B341" s="62" t="s">
        <v>123</v>
      </c>
      <c r="C341" s="79" t="s">
        <v>124</v>
      </c>
      <c r="D341" s="79" t="s">
        <v>2785</v>
      </c>
      <c r="E341" s="80" t="s">
        <v>2789</v>
      </c>
    </row>
    <row r="342" spans="1:5" x14ac:dyDescent="0.25">
      <c r="A342">
        <v>341</v>
      </c>
      <c r="B342" s="81" t="s">
        <v>123</v>
      </c>
      <c r="C342" s="82" t="s">
        <v>124</v>
      </c>
      <c r="D342" s="82" t="s">
        <v>125</v>
      </c>
      <c r="E342" s="83" t="s">
        <v>2790</v>
      </c>
    </row>
    <row r="343" spans="1:5" x14ac:dyDescent="0.25">
      <c r="A343">
        <v>342</v>
      </c>
      <c r="B343" s="62" t="s">
        <v>123</v>
      </c>
      <c r="C343" s="79" t="s">
        <v>124</v>
      </c>
      <c r="D343" s="79" t="s">
        <v>125</v>
      </c>
      <c r="E343" s="80" t="s">
        <v>2737</v>
      </c>
    </row>
    <row r="344" spans="1:5" x14ac:dyDescent="0.25">
      <c r="A344">
        <v>343</v>
      </c>
      <c r="B344" s="81" t="s">
        <v>123</v>
      </c>
      <c r="C344" s="82" t="s">
        <v>124</v>
      </c>
      <c r="D344" s="82" t="s">
        <v>125</v>
      </c>
      <c r="E344" s="83" t="s">
        <v>2791</v>
      </c>
    </row>
    <row r="345" spans="1:5" x14ac:dyDescent="0.25">
      <c r="A345">
        <v>344</v>
      </c>
      <c r="B345" s="62" t="s">
        <v>123</v>
      </c>
      <c r="C345" s="79" t="s">
        <v>124</v>
      </c>
      <c r="D345" s="79" t="s">
        <v>125</v>
      </c>
      <c r="E345" s="80" t="s">
        <v>126</v>
      </c>
    </row>
    <row r="346" spans="1:5" x14ac:dyDescent="0.25">
      <c r="A346">
        <v>345</v>
      </c>
      <c r="B346" s="81" t="s">
        <v>123</v>
      </c>
      <c r="C346" s="82" t="s">
        <v>124</v>
      </c>
      <c r="D346" s="82" t="s">
        <v>125</v>
      </c>
      <c r="E346" s="83" t="s">
        <v>1162</v>
      </c>
    </row>
    <row r="347" spans="1:5" x14ac:dyDescent="0.25">
      <c r="A347">
        <v>346</v>
      </c>
      <c r="B347" s="62" t="s">
        <v>123</v>
      </c>
      <c r="C347" s="79" t="s">
        <v>124</v>
      </c>
      <c r="D347" s="79" t="s">
        <v>654</v>
      </c>
      <c r="E347" s="80" t="s">
        <v>2792</v>
      </c>
    </row>
    <row r="348" spans="1:5" x14ac:dyDescent="0.25">
      <c r="A348">
        <v>347</v>
      </c>
      <c r="B348" s="81" t="s">
        <v>123</v>
      </c>
      <c r="C348" s="82" t="s">
        <v>124</v>
      </c>
      <c r="D348" s="82" t="s">
        <v>654</v>
      </c>
      <c r="E348" s="83" t="s">
        <v>2793</v>
      </c>
    </row>
    <row r="349" spans="1:5" x14ac:dyDescent="0.25">
      <c r="A349">
        <v>348</v>
      </c>
      <c r="B349" s="62" t="s">
        <v>123</v>
      </c>
      <c r="C349" s="79" t="s">
        <v>124</v>
      </c>
      <c r="D349" s="79" t="s">
        <v>654</v>
      </c>
      <c r="E349" s="80" t="s">
        <v>2794</v>
      </c>
    </row>
    <row r="350" spans="1:5" x14ac:dyDescent="0.25">
      <c r="A350">
        <v>349</v>
      </c>
      <c r="B350" s="81" t="s">
        <v>123</v>
      </c>
      <c r="C350" s="82" t="s">
        <v>124</v>
      </c>
      <c r="D350" s="82" t="s">
        <v>654</v>
      </c>
      <c r="E350" s="83" t="s">
        <v>1544</v>
      </c>
    </row>
    <row r="351" spans="1:5" x14ac:dyDescent="0.25">
      <c r="A351">
        <v>350</v>
      </c>
      <c r="B351" s="62" t="s">
        <v>123</v>
      </c>
      <c r="C351" s="79" t="s">
        <v>124</v>
      </c>
      <c r="D351" s="79" t="s">
        <v>654</v>
      </c>
      <c r="E351" s="80" t="s">
        <v>2483</v>
      </c>
    </row>
    <row r="352" spans="1:5" x14ac:dyDescent="0.25">
      <c r="A352">
        <v>351</v>
      </c>
      <c r="B352" s="81" t="s">
        <v>123</v>
      </c>
      <c r="C352" s="82" t="s">
        <v>124</v>
      </c>
      <c r="D352" s="82" t="s">
        <v>360</v>
      </c>
      <c r="E352" s="83" t="s">
        <v>655</v>
      </c>
    </row>
    <row r="353" spans="1:5" x14ac:dyDescent="0.25">
      <c r="A353">
        <v>352</v>
      </c>
      <c r="B353" s="62" t="s">
        <v>123</v>
      </c>
      <c r="C353" s="79" t="s">
        <v>124</v>
      </c>
      <c r="D353" s="79" t="s">
        <v>360</v>
      </c>
      <c r="E353" s="80" t="s">
        <v>2795</v>
      </c>
    </row>
    <row r="354" spans="1:5" x14ac:dyDescent="0.25">
      <c r="A354">
        <v>353</v>
      </c>
      <c r="B354" s="81" t="s">
        <v>123</v>
      </c>
      <c r="C354" s="82" t="s">
        <v>124</v>
      </c>
      <c r="D354" s="82" t="s">
        <v>360</v>
      </c>
      <c r="E354" s="83" t="s">
        <v>2796</v>
      </c>
    </row>
    <row r="355" spans="1:5" x14ac:dyDescent="0.25">
      <c r="A355">
        <v>354</v>
      </c>
      <c r="B355" s="62" t="s">
        <v>123</v>
      </c>
      <c r="C355" s="79" t="s">
        <v>124</v>
      </c>
      <c r="D355" s="79" t="s">
        <v>360</v>
      </c>
      <c r="E355" s="80" t="s">
        <v>2797</v>
      </c>
    </row>
    <row r="356" spans="1:5" x14ac:dyDescent="0.25">
      <c r="A356">
        <v>355</v>
      </c>
      <c r="B356" s="81" t="s">
        <v>123</v>
      </c>
      <c r="C356" s="82" t="s">
        <v>124</v>
      </c>
      <c r="D356" s="82" t="s">
        <v>360</v>
      </c>
      <c r="E356" s="83" t="s">
        <v>2798</v>
      </c>
    </row>
    <row r="357" spans="1:5" x14ac:dyDescent="0.25">
      <c r="A357">
        <v>356</v>
      </c>
      <c r="B357" s="62" t="s">
        <v>123</v>
      </c>
      <c r="C357" s="79" t="s">
        <v>124</v>
      </c>
      <c r="D357" s="79" t="s">
        <v>388</v>
      </c>
      <c r="E357" s="80" t="s">
        <v>361</v>
      </c>
    </row>
    <row r="358" spans="1:5" x14ac:dyDescent="0.25">
      <c r="A358">
        <v>357</v>
      </c>
      <c r="B358" s="81" t="s">
        <v>123</v>
      </c>
      <c r="C358" s="82" t="s">
        <v>124</v>
      </c>
      <c r="D358" s="82" t="s">
        <v>388</v>
      </c>
      <c r="E358" s="83" t="s">
        <v>2799</v>
      </c>
    </row>
    <row r="359" spans="1:5" x14ac:dyDescent="0.25">
      <c r="A359">
        <v>358</v>
      </c>
      <c r="B359" s="62" t="s">
        <v>123</v>
      </c>
      <c r="C359" s="79" t="s">
        <v>124</v>
      </c>
      <c r="D359" s="79" t="s">
        <v>388</v>
      </c>
      <c r="E359" s="80" t="s">
        <v>423</v>
      </c>
    </row>
    <row r="360" spans="1:5" x14ac:dyDescent="0.25">
      <c r="A360">
        <v>359</v>
      </c>
      <c r="B360" s="81" t="s">
        <v>123</v>
      </c>
      <c r="C360" s="82" t="s">
        <v>124</v>
      </c>
      <c r="D360" s="82" t="s">
        <v>388</v>
      </c>
      <c r="E360" s="83" t="s">
        <v>2800</v>
      </c>
    </row>
    <row r="361" spans="1:5" x14ac:dyDescent="0.25">
      <c r="A361">
        <v>360</v>
      </c>
      <c r="B361" s="62" t="s">
        <v>123</v>
      </c>
      <c r="C361" s="79" t="s">
        <v>124</v>
      </c>
      <c r="D361" s="79" t="s">
        <v>388</v>
      </c>
      <c r="E361" s="80" t="s">
        <v>2801</v>
      </c>
    </row>
    <row r="362" spans="1:5" x14ac:dyDescent="0.25">
      <c r="A362">
        <v>361</v>
      </c>
      <c r="B362" s="81" t="s">
        <v>123</v>
      </c>
      <c r="C362" s="82" t="s">
        <v>124</v>
      </c>
      <c r="D362" s="82" t="s">
        <v>687</v>
      </c>
      <c r="E362" s="83" t="s">
        <v>2802</v>
      </c>
    </row>
    <row r="363" spans="1:5" x14ac:dyDescent="0.25">
      <c r="A363">
        <v>362</v>
      </c>
      <c r="B363" s="62" t="s">
        <v>123</v>
      </c>
      <c r="C363" s="79" t="s">
        <v>124</v>
      </c>
      <c r="D363" s="79" t="s">
        <v>687</v>
      </c>
      <c r="E363" s="80" t="s">
        <v>607</v>
      </c>
    </row>
    <row r="364" spans="1:5" x14ac:dyDescent="0.25">
      <c r="A364">
        <v>363</v>
      </c>
      <c r="B364" s="81" t="s">
        <v>123</v>
      </c>
      <c r="C364" s="82" t="s">
        <v>124</v>
      </c>
      <c r="D364" s="82" t="s">
        <v>687</v>
      </c>
      <c r="E364" s="83" t="s">
        <v>2803</v>
      </c>
    </row>
    <row r="365" spans="1:5" x14ac:dyDescent="0.25">
      <c r="A365">
        <v>364</v>
      </c>
      <c r="B365" s="62" t="s">
        <v>123</v>
      </c>
      <c r="C365" s="79" t="s">
        <v>124</v>
      </c>
      <c r="D365" s="79" t="s">
        <v>687</v>
      </c>
      <c r="E365" s="80" t="s">
        <v>2804</v>
      </c>
    </row>
    <row r="366" spans="1:5" x14ac:dyDescent="0.25">
      <c r="A366">
        <v>365</v>
      </c>
      <c r="B366" s="81" t="s">
        <v>123</v>
      </c>
      <c r="C366" s="82" t="s">
        <v>124</v>
      </c>
      <c r="D366" s="82" t="s">
        <v>687</v>
      </c>
      <c r="E366" s="83" t="s">
        <v>2805</v>
      </c>
    </row>
    <row r="367" spans="1:5" x14ac:dyDescent="0.25">
      <c r="A367">
        <v>366</v>
      </c>
      <c r="B367" s="62" t="s">
        <v>123</v>
      </c>
      <c r="C367" s="79" t="s">
        <v>124</v>
      </c>
      <c r="D367" s="79" t="s">
        <v>380</v>
      </c>
      <c r="E367" s="80" t="s">
        <v>2806</v>
      </c>
    </row>
    <row r="368" spans="1:5" x14ac:dyDescent="0.25">
      <c r="A368">
        <v>367</v>
      </c>
      <c r="B368" s="81" t="s">
        <v>123</v>
      </c>
      <c r="C368" s="82" t="s">
        <v>124</v>
      </c>
      <c r="D368" s="82" t="s">
        <v>380</v>
      </c>
      <c r="E368" s="83" t="s">
        <v>2807</v>
      </c>
    </row>
    <row r="369" spans="1:5" x14ac:dyDescent="0.25">
      <c r="A369">
        <v>368</v>
      </c>
      <c r="B369" s="62" t="s">
        <v>123</v>
      </c>
      <c r="C369" s="79" t="s">
        <v>124</v>
      </c>
      <c r="D369" s="79" t="s">
        <v>380</v>
      </c>
      <c r="E369" s="80" t="s">
        <v>2808</v>
      </c>
    </row>
    <row r="370" spans="1:5" x14ac:dyDescent="0.25">
      <c r="A370">
        <v>369</v>
      </c>
      <c r="B370" s="81" t="s">
        <v>123</v>
      </c>
      <c r="C370" s="82" t="s">
        <v>124</v>
      </c>
      <c r="D370" s="82" t="s">
        <v>380</v>
      </c>
      <c r="E370" s="83" t="s">
        <v>2809</v>
      </c>
    </row>
    <row r="371" spans="1:5" x14ac:dyDescent="0.25">
      <c r="A371">
        <v>370</v>
      </c>
      <c r="B371" s="62" t="s">
        <v>123</v>
      </c>
      <c r="C371" s="79" t="s">
        <v>124</v>
      </c>
      <c r="D371" s="79" t="s">
        <v>380</v>
      </c>
      <c r="E371" s="80" t="s">
        <v>1882</v>
      </c>
    </row>
    <row r="372" spans="1:5" x14ac:dyDescent="0.25">
      <c r="A372">
        <v>371</v>
      </c>
      <c r="B372" s="81" t="s">
        <v>123</v>
      </c>
      <c r="C372" s="82" t="s">
        <v>124</v>
      </c>
      <c r="D372" s="82" t="s">
        <v>601</v>
      </c>
      <c r="E372" s="83" t="s">
        <v>381</v>
      </c>
    </row>
    <row r="373" spans="1:5" x14ac:dyDescent="0.25">
      <c r="A373">
        <v>372</v>
      </c>
      <c r="B373" s="62" t="s">
        <v>123</v>
      </c>
      <c r="C373" s="79" t="s">
        <v>124</v>
      </c>
      <c r="D373" s="79" t="s">
        <v>601</v>
      </c>
      <c r="E373" s="80" t="s">
        <v>2232</v>
      </c>
    </row>
    <row r="374" spans="1:5" x14ac:dyDescent="0.25">
      <c r="A374">
        <v>373</v>
      </c>
      <c r="B374" s="81" t="s">
        <v>123</v>
      </c>
      <c r="C374" s="82" t="s">
        <v>124</v>
      </c>
      <c r="D374" s="82" t="s">
        <v>601</v>
      </c>
      <c r="E374" s="83" t="s">
        <v>2810</v>
      </c>
    </row>
    <row r="375" spans="1:5" x14ac:dyDescent="0.25">
      <c r="A375">
        <v>374</v>
      </c>
      <c r="B375" s="62" t="s">
        <v>123</v>
      </c>
      <c r="C375" s="79" t="s">
        <v>124</v>
      </c>
      <c r="D375" s="79" t="s">
        <v>601</v>
      </c>
      <c r="E375" s="80" t="s">
        <v>1656</v>
      </c>
    </row>
    <row r="376" spans="1:5" x14ac:dyDescent="0.25">
      <c r="A376">
        <v>375</v>
      </c>
      <c r="B376" s="81" t="s">
        <v>123</v>
      </c>
      <c r="C376" s="82" t="s">
        <v>124</v>
      </c>
      <c r="D376" s="82" t="s">
        <v>601</v>
      </c>
      <c r="E376" s="83" t="s">
        <v>2811</v>
      </c>
    </row>
    <row r="377" spans="1:5" x14ac:dyDescent="0.25">
      <c r="A377">
        <v>376</v>
      </c>
      <c r="B377" s="62" t="s">
        <v>123</v>
      </c>
      <c r="C377" s="79" t="s">
        <v>124</v>
      </c>
      <c r="D377" s="79" t="s">
        <v>71</v>
      </c>
      <c r="E377" s="80" t="s">
        <v>2812</v>
      </c>
    </row>
    <row r="378" spans="1:5" x14ac:dyDescent="0.25">
      <c r="A378">
        <v>377</v>
      </c>
      <c r="B378" s="81" t="s">
        <v>123</v>
      </c>
      <c r="C378" s="82" t="s">
        <v>124</v>
      </c>
      <c r="D378" s="82" t="s">
        <v>71</v>
      </c>
      <c r="E378" s="83" t="s">
        <v>602</v>
      </c>
    </row>
    <row r="379" spans="1:5" x14ac:dyDescent="0.25">
      <c r="A379">
        <v>378</v>
      </c>
      <c r="B379" s="62" t="s">
        <v>123</v>
      </c>
      <c r="C379" s="79" t="s">
        <v>124</v>
      </c>
      <c r="D379" s="79" t="s">
        <v>71</v>
      </c>
      <c r="E379" s="80" t="s">
        <v>2813</v>
      </c>
    </row>
    <row r="380" spans="1:5" x14ac:dyDescent="0.25">
      <c r="A380">
        <v>379</v>
      </c>
      <c r="B380" s="81" t="s">
        <v>123</v>
      </c>
      <c r="C380" s="82" t="s">
        <v>124</v>
      </c>
      <c r="D380" s="82" t="s">
        <v>71</v>
      </c>
      <c r="E380" s="83" t="s">
        <v>2094</v>
      </c>
    </row>
    <row r="381" spans="1:5" x14ac:dyDescent="0.25">
      <c r="A381">
        <v>380</v>
      </c>
      <c r="B381" s="62" t="s">
        <v>123</v>
      </c>
      <c r="C381" s="79" t="s">
        <v>124</v>
      </c>
      <c r="D381" s="79" t="s">
        <v>71</v>
      </c>
      <c r="E381" s="80" t="s">
        <v>2506</v>
      </c>
    </row>
    <row r="382" spans="1:5" x14ac:dyDescent="0.25">
      <c r="A382">
        <v>381</v>
      </c>
      <c r="B382" s="81" t="s">
        <v>123</v>
      </c>
      <c r="C382" s="82" t="s">
        <v>124</v>
      </c>
      <c r="D382" s="82" t="s">
        <v>1336</v>
      </c>
      <c r="E382" s="83" t="s">
        <v>72</v>
      </c>
    </row>
    <row r="383" spans="1:5" x14ac:dyDescent="0.25">
      <c r="A383">
        <v>382</v>
      </c>
      <c r="B383" s="62" t="s">
        <v>123</v>
      </c>
      <c r="C383" s="79" t="s">
        <v>124</v>
      </c>
      <c r="D383" s="79" t="s">
        <v>1336</v>
      </c>
      <c r="E383" s="80" t="s">
        <v>2177</v>
      </c>
    </row>
    <row r="384" spans="1:5" x14ac:dyDescent="0.25">
      <c r="A384">
        <v>383</v>
      </c>
      <c r="B384" s="81" t="s">
        <v>123</v>
      </c>
      <c r="C384" s="82" t="s">
        <v>124</v>
      </c>
      <c r="D384" s="82" t="s">
        <v>1336</v>
      </c>
      <c r="E384" s="83" t="s">
        <v>502</v>
      </c>
    </row>
    <row r="385" spans="1:5" x14ac:dyDescent="0.25">
      <c r="A385">
        <v>384</v>
      </c>
      <c r="B385" s="62" t="s">
        <v>123</v>
      </c>
      <c r="C385" s="79" t="s">
        <v>124</v>
      </c>
      <c r="D385" s="79" t="s">
        <v>1336</v>
      </c>
      <c r="E385" s="80" t="s">
        <v>2814</v>
      </c>
    </row>
    <row r="386" spans="1:5" x14ac:dyDescent="0.25">
      <c r="A386">
        <v>385</v>
      </c>
      <c r="B386" s="81" t="s">
        <v>123</v>
      </c>
      <c r="C386" s="82" t="s">
        <v>124</v>
      </c>
      <c r="D386" s="82" t="s">
        <v>1336</v>
      </c>
      <c r="E386" s="83" t="s">
        <v>2815</v>
      </c>
    </row>
    <row r="387" spans="1:5" x14ac:dyDescent="0.25">
      <c r="A387">
        <v>386</v>
      </c>
      <c r="B387" s="62" t="s">
        <v>123</v>
      </c>
      <c r="C387" s="79" t="s">
        <v>124</v>
      </c>
      <c r="D387" s="79" t="s">
        <v>1215</v>
      </c>
      <c r="E387" s="80" t="s">
        <v>2816</v>
      </c>
    </row>
    <row r="388" spans="1:5" x14ac:dyDescent="0.25">
      <c r="A388">
        <v>387</v>
      </c>
      <c r="B388" s="81" t="s">
        <v>123</v>
      </c>
      <c r="C388" s="82" t="s">
        <v>124</v>
      </c>
      <c r="D388" s="82" t="s">
        <v>1215</v>
      </c>
      <c r="E388" s="83" t="s">
        <v>2817</v>
      </c>
    </row>
    <row r="389" spans="1:5" x14ac:dyDescent="0.25">
      <c r="A389">
        <v>388</v>
      </c>
      <c r="B389" s="62" t="s">
        <v>123</v>
      </c>
      <c r="C389" s="79" t="s">
        <v>124</v>
      </c>
      <c r="D389" s="79" t="s">
        <v>1215</v>
      </c>
      <c r="E389" s="80" t="s">
        <v>1337</v>
      </c>
    </row>
    <row r="390" spans="1:5" x14ac:dyDescent="0.25">
      <c r="A390">
        <v>389</v>
      </c>
      <c r="B390" s="81" t="s">
        <v>123</v>
      </c>
      <c r="C390" s="82" t="s">
        <v>124</v>
      </c>
      <c r="D390" s="82" t="s">
        <v>1215</v>
      </c>
      <c r="E390" s="83" t="s">
        <v>1216</v>
      </c>
    </row>
    <row r="391" spans="1:5" x14ac:dyDescent="0.25">
      <c r="A391">
        <v>390</v>
      </c>
      <c r="B391" s="62" t="s">
        <v>123</v>
      </c>
      <c r="C391" s="79" t="s">
        <v>124</v>
      </c>
      <c r="D391" s="79" t="s">
        <v>1215</v>
      </c>
      <c r="E391" s="80" t="s">
        <v>2818</v>
      </c>
    </row>
    <row r="392" spans="1:5" x14ac:dyDescent="0.25">
      <c r="A392">
        <v>391</v>
      </c>
      <c r="B392" s="81" t="s">
        <v>123</v>
      </c>
      <c r="C392" s="82" t="s">
        <v>124</v>
      </c>
      <c r="D392" s="82" t="s">
        <v>407</v>
      </c>
      <c r="E392" s="83" t="s">
        <v>2347</v>
      </c>
    </row>
    <row r="393" spans="1:5" x14ac:dyDescent="0.25">
      <c r="A393">
        <v>392</v>
      </c>
      <c r="B393" s="62" t="s">
        <v>123</v>
      </c>
      <c r="C393" s="79" t="s">
        <v>124</v>
      </c>
      <c r="D393" s="79" t="s">
        <v>407</v>
      </c>
      <c r="E393" s="80" t="s">
        <v>1517</v>
      </c>
    </row>
    <row r="394" spans="1:5" x14ac:dyDescent="0.25">
      <c r="A394">
        <v>393</v>
      </c>
      <c r="B394" s="81" t="s">
        <v>123</v>
      </c>
      <c r="C394" s="82" t="s">
        <v>124</v>
      </c>
      <c r="D394" s="82" t="s">
        <v>407</v>
      </c>
      <c r="E394" s="83" t="s">
        <v>2534</v>
      </c>
    </row>
    <row r="395" spans="1:5" x14ac:dyDescent="0.25">
      <c r="A395">
        <v>394</v>
      </c>
      <c r="B395" s="62" t="s">
        <v>123</v>
      </c>
      <c r="C395" s="79" t="s">
        <v>124</v>
      </c>
      <c r="D395" s="79" t="s">
        <v>407</v>
      </c>
      <c r="E395" s="80" t="s">
        <v>2819</v>
      </c>
    </row>
    <row r="396" spans="1:5" x14ac:dyDescent="0.25">
      <c r="A396">
        <v>395</v>
      </c>
      <c r="B396" s="81" t="s">
        <v>123</v>
      </c>
      <c r="C396" s="82" t="s">
        <v>124</v>
      </c>
      <c r="D396" s="82" t="s">
        <v>407</v>
      </c>
      <c r="E396" s="83" t="s">
        <v>2820</v>
      </c>
    </row>
    <row r="397" spans="1:5" x14ac:dyDescent="0.25">
      <c r="A397">
        <v>396</v>
      </c>
      <c r="B397" s="62" t="s">
        <v>123</v>
      </c>
      <c r="C397" s="79" t="s">
        <v>124</v>
      </c>
      <c r="D397" s="79" t="s">
        <v>113</v>
      </c>
      <c r="E397" s="80" t="s">
        <v>1839</v>
      </c>
    </row>
    <row r="398" spans="1:5" x14ac:dyDescent="0.25">
      <c r="A398">
        <v>397</v>
      </c>
      <c r="B398" s="81" t="s">
        <v>123</v>
      </c>
      <c r="C398" s="82" t="s">
        <v>124</v>
      </c>
      <c r="D398" s="82" t="s">
        <v>113</v>
      </c>
      <c r="E398" s="83" t="s">
        <v>408</v>
      </c>
    </row>
    <row r="399" spans="1:5" x14ac:dyDescent="0.25">
      <c r="A399">
        <v>398</v>
      </c>
      <c r="B399" s="62" t="s">
        <v>123</v>
      </c>
      <c r="C399" s="79" t="s">
        <v>124</v>
      </c>
      <c r="D399" s="79" t="s">
        <v>113</v>
      </c>
      <c r="E399" s="80" t="s">
        <v>933</v>
      </c>
    </row>
    <row r="400" spans="1:5" x14ac:dyDescent="0.25">
      <c r="A400">
        <v>399</v>
      </c>
      <c r="B400" s="81" t="s">
        <v>123</v>
      </c>
      <c r="C400" s="82" t="s">
        <v>124</v>
      </c>
      <c r="D400" s="82" t="s">
        <v>113</v>
      </c>
      <c r="E400" s="83" t="s">
        <v>114</v>
      </c>
    </row>
    <row r="401" spans="1:5" x14ac:dyDescent="0.25">
      <c r="A401">
        <v>400</v>
      </c>
      <c r="B401" s="62" t="s">
        <v>123</v>
      </c>
      <c r="C401" s="79" t="s">
        <v>124</v>
      </c>
      <c r="D401" s="79" t="s">
        <v>113</v>
      </c>
      <c r="E401" s="80" t="s">
        <v>555</v>
      </c>
    </row>
    <row r="402" spans="1:5" x14ac:dyDescent="0.25">
      <c r="A402">
        <v>401</v>
      </c>
      <c r="B402" s="81" t="s">
        <v>93</v>
      </c>
      <c r="C402" s="82" t="s">
        <v>94</v>
      </c>
      <c r="D402" s="82" t="s">
        <v>2821</v>
      </c>
      <c r="E402" s="83" t="s">
        <v>1395</v>
      </c>
    </row>
    <row r="403" spans="1:5" x14ac:dyDescent="0.25">
      <c r="A403">
        <v>402</v>
      </c>
      <c r="B403" s="62" t="s">
        <v>93</v>
      </c>
      <c r="C403" s="79" t="s">
        <v>94</v>
      </c>
      <c r="D403" s="79" t="s">
        <v>2821</v>
      </c>
      <c r="E403" s="80" t="s">
        <v>806</v>
      </c>
    </row>
    <row r="404" spans="1:5" x14ac:dyDescent="0.25">
      <c r="A404">
        <v>403</v>
      </c>
      <c r="B404" s="81" t="s">
        <v>93</v>
      </c>
      <c r="C404" s="82" t="s">
        <v>94</v>
      </c>
      <c r="D404" s="82" t="s">
        <v>2821</v>
      </c>
      <c r="E404" s="83" t="s">
        <v>1432</v>
      </c>
    </row>
    <row r="405" spans="1:5" x14ac:dyDescent="0.25">
      <c r="A405">
        <v>404</v>
      </c>
      <c r="B405" s="62" t="s">
        <v>93</v>
      </c>
      <c r="C405" s="79" t="s">
        <v>94</v>
      </c>
      <c r="D405" s="79" t="s">
        <v>2821</v>
      </c>
      <c r="E405" s="80" t="s">
        <v>2822</v>
      </c>
    </row>
    <row r="406" spans="1:5" x14ac:dyDescent="0.25">
      <c r="A406">
        <v>405</v>
      </c>
      <c r="B406" s="81" t="s">
        <v>93</v>
      </c>
      <c r="C406" s="82" t="s">
        <v>94</v>
      </c>
      <c r="D406" s="82" t="s">
        <v>2821</v>
      </c>
      <c r="E406" s="83" t="s">
        <v>2823</v>
      </c>
    </row>
    <row r="407" spans="1:5" x14ac:dyDescent="0.25">
      <c r="A407">
        <v>406</v>
      </c>
      <c r="B407" s="62" t="s">
        <v>93</v>
      </c>
      <c r="C407" s="79" t="s">
        <v>94</v>
      </c>
      <c r="D407" s="79" t="s">
        <v>2547</v>
      </c>
      <c r="E407" s="80" t="s">
        <v>2824</v>
      </c>
    </row>
    <row r="408" spans="1:5" x14ac:dyDescent="0.25">
      <c r="A408">
        <v>407</v>
      </c>
      <c r="B408" s="81" t="s">
        <v>93</v>
      </c>
      <c r="C408" s="82" t="s">
        <v>94</v>
      </c>
      <c r="D408" s="82" t="s">
        <v>2547</v>
      </c>
      <c r="E408" s="83" t="s">
        <v>2825</v>
      </c>
    </row>
    <row r="409" spans="1:5" x14ac:dyDescent="0.25">
      <c r="A409">
        <v>408</v>
      </c>
      <c r="B409" s="62" t="s">
        <v>93</v>
      </c>
      <c r="C409" s="79" t="s">
        <v>94</v>
      </c>
      <c r="D409" s="79" t="s">
        <v>2547</v>
      </c>
      <c r="E409" s="80" t="s">
        <v>2826</v>
      </c>
    </row>
    <row r="410" spans="1:5" x14ac:dyDescent="0.25">
      <c r="A410">
        <v>409</v>
      </c>
      <c r="B410" s="81" t="s">
        <v>93</v>
      </c>
      <c r="C410" s="82" t="s">
        <v>94</v>
      </c>
      <c r="D410" s="82" t="s">
        <v>2547</v>
      </c>
      <c r="E410" s="83" t="s">
        <v>2827</v>
      </c>
    </row>
    <row r="411" spans="1:5" x14ac:dyDescent="0.25">
      <c r="A411">
        <v>410</v>
      </c>
      <c r="B411" s="62" t="s">
        <v>93</v>
      </c>
      <c r="C411" s="79" t="s">
        <v>94</v>
      </c>
      <c r="D411" s="79" t="s">
        <v>2547</v>
      </c>
      <c r="E411" s="80" t="s">
        <v>2548</v>
      </c>
    </row>
    <row r="412" spans="1:5" x14ac:dyDescent="0.25">
      <c r="A412">
        <v>411</v>
      </c>
      <c r="B412" s="81" t="s">
        <v>93</v>
      </c>
      <c r="C412" s="82" t="s">
        <v>94</v>
      </c>
      <c r="D412" s="82" t="s">
        <v>847</v>
      </c>
      <c r="E412" s="83" t="s">
        <v>2828</v>
      </c>
    </row>
    <row r="413" spans="1:5" x14ac:dyDescent="0.25">
      <c r="A413">
        <v>412</v>
      </c>
      <c r="B413" s="62" t="s">
        <v>93</v>
      </c>
      <c r="C413" s="79" t="s">
        <v>94</v>
      </c>
      <c r="D413" s="79" t="s">
        <v>847</v>
      </c>
      <c r="E413" s="80" t="s">
        <v>2829</v>
      </c>
    </row>
    <row r="414" spans="1:5" x14ac:dyDescent="0.25">
      <c r="A414">
        <v>413</v>
      </c>
      <c r="B414" s="81" t="s">
        <v>93</v>
      </c>
      <c r="C414" s="82" t="s">
        <v>94</v>
      </c>
      <c r="D414" s="82" t="s">
        <v>847</v>
      </c>
      <c r="E414" s="83" t="s">
        <v>2830</v>
      </c>
    </row>
    <row r="415" spans="1:5" x14ac:dyDescent="0.25">
      <c r="A415">
        <v>414</v>
      </c>
      <c r="B415" s="62" t="s">
        <v>93</v>
      </c>
      <c r="C415" s="79" t="s">
        <v>94</v>
      </c>
      <c r="D415" s="79" t="s">
        <v>847</v>
      </c>
      <c r="E415" s="80" t="s">
        <v>2831</v>
      </c>
    </row>
    <row r="416" spans="1:5" x14ac:dyDescent="0.25">
      <c r="A416">
        <v>415</v>
      </c>
      <c r="B416" s="81" t="s">
        <v>93</v>
      </c>
      <c r="C416" s="82" t="s">
        <v>94</v>
      </c>
      <c r="D416" s="82" t="s">
        <v>847</v>
      </c>
      <c r="E416" s="83" t="s">
        <v>848</v>
      </c>
    </row>
    <row r="417" spans="1:5" x14ac:dyDescent="0.25">
      <c r="A417">
        <v>416</v>
      </c>
      <c r="B417" s="62" t="s">
        <v>93</v>
      </c>
      <c r="C417" s="79" t="s">
        <v>94</v>
      </c>
      <c r="D417" s="79" t="s">
        <v>1610</v>
      </c>
      <c r="E417" s="80" t="s">
        <v>1347</v>
      </c>
    </row>
    <row r="418" spans="1:5" x14ac:dyDescent="0.25">
      <c r="A418">
        <v>417</v>
      </c>
      <c r="B418" s="81" t="s">
        <v>93</v>
      </c>
      <c r="C418" s="82" t="s">
        <v>94</v>
      </c>
      <c r="D418" s="82" t="s">
        <v>1610</v>
      </c>
      <c r="E418" s="83" t="s">
        <v>2832</v>
      </c>
    </row>
    <row r="419" spans="1:5" x14ac:dyDescent="0.25">
      <c r="A419">
        <v>418</v>
      </c>
      <c r="B419" s="62" t="s">
        <v>93</v>
      </c>
      <c r="C419" s="79" t="s">
        <v>94</v>
      </c>
      <c r="D419" s="79" t="s">
        <v>1610</v>
      </c>
      <c r="E419" s="80" t="s">
        <v>2833</v>
      </c>
    </row>
    <row r="420" spans="1:5" x14ac:dyDescent="0.25">
      <c r="A420">
        <v>419</v>
      </c>
      <c r="B420" s="81" t="s">
        <v>93</v>
      </c>
      <c r="C420" s="82" t="s">
        <v>94</v>
      </c>
      <c r="D420" s="82" t="s">
        <v>1610</v>
      </c>
      <c r="E420" s="83" t="s">
        <v>1919</v>
      </c>
    </row>
    <row r="421" spans="1:5" x14ac:dyDescent="0.25">
      <c r="A421">
        <v>420</v>
      </c>
      <c r="B421" s="62" t="s">
        <v>93</v>
      </c>
      <c r="C421" s="79" t="s">
        <v>94</v>
      </c>
      <c r="D421" s="79" t="s">
        <v>1610</v>
      </c>
      <c r="E421" s="80" t="s">
        <v>1611</v>
      </c>
    </row>
    <row r="422" spans="1:5" x14ac:dyDescent="0.25">
      <c r="A422">
        <v>421</v>
      </c>
      <c r="B422" s="81" t="s">
        <v>93</v>
      </c>
      <c r="C422" s="82" t="s">
        <v>94</v>
      </c>
      <c r="D422" s="82" t="s">
        <v>147</v>
      </c>
      <c r="E422" s="83" t="s">
        <v>2834</v>
      </c>
    </row>
    <row r="423" spans="1:5" x14ac:dyDescent="0.25">
      <c r="A423">
        <v>422</v>
      </c>
      <c r="B423" s="62" t="s">
        <v>93</v>
      </c>
      <c r="C423" s="79" t="s">
        <v>94</v>
      </c>
      <c r="D423" s="79" t="s">
        <v>147</v>
      </c>
      <c r="E423" s="80" t="s">
        <v>1706</v>
      </c>
    </row>
    <row r="424" spans="1:5" x14ac:dyDescent="0.25">
      <c r="A424">
        <v>423</v>
      </c>
      <c r="B424" s="81" t="s">
        <v>93</v>
      </c>
      <c r="C424" s="82" t="s">
        <v>94</v>
      </c>
      <c r="D424" s="82" t="s">
        <v>147</v>
      </c>
      <c r="E424" s="83" t="s">
        <v>2835</v>
      </c>
    </row>
    <row r="425" spans="1:5" x14ac:dyDescent="0.25">
      <c r="A425">
        <v>424</v>
      </c>
      <c r="B425" s="62" t="s">
        <v>93</v>
      </c>
      <c r="C425" s="79" t="s">
        <v>94</v>
      </c>
      <c r="D425" s="79" t="s">
        <v>147</v>
      </c>
      <c r="E425" s="80" t="s">
        <v>825</v>
      </c>
    </row>
    <row r="426" spans="1:5" x14ac:dyDescent="0.25">
      <c r="A426">
        <v>425</v>
      </c>
      <c r="B426" s="81" t="s">
        <v>93</v>
      </c>
      <c r="C426" s="82" t="s">
        <v>94</v>
      </c>
      <c r="D426" s="82" t="s">
        <v>147</v>
      </c>
      <c r="E426" s="83" t="s">
        <v>2836</v>
      </c>
    </row>
    <row r="427" spans="1:5" x14ac:dyDescent="0.25">
      <c r="A427">
        <v>426</v>
      </c>
      <c r="B427" s="62" t="s">
        <v>93</v>
      </c>
      <c r="C427" s="79" t="s">
        <v>94</v>
      </c>
      <c r="D427" s="79" t="s">
        <v>209</v>
      </c>
      <c r="E427" s="80" t="s">
        <v>2837</v>
      </c>
    </row>
    <row r="428" spans="1:5" x14ac:dyDescent="0.25">
      <c r="A428">
        <v>427</v>
      </c>
      <c r="B428" s="81" t="s">
        <v>93</v>
      </c>
      <c r="C428" s="82" t="s">
        <v>94</v>
      </c>
      <c r="D428" s="82" t="s">
        <v>209</v>
      </c>
      <c r="E428" s="83" t="s">
        <v>2838</v>
      </c>
    </row>
    <row r="429" spans="1:5" x14ac:dyDescent="0.25">
      <c r="A429">
        <v>428</v>
      </c>
      <c r="B429" s="62" t="s">
        <v>93</v>
      </c>
      <c r="C429" s="79" t="s">
        <v>94</v>
      </c>
      <c r="D429" s="79" t="s">
        <v>209</v>
      </c>
      <c r="E429" s="80" t="s">
        <v>2839</v>
      </c>
    </row>
    <row r="430" spans="1:5" x14ac:dyDescent="0.25">
      <c r="A430">
        <v>429</v>
      </c>
      <c r="B430" s="81" t="s">
        <v>93</v>
      </c>
      <c r="C430" s="82" t="s">
        <v>94</v>
      </c>
      <c r="D430" s="82" t="s">
        <v>209</v>
      </c>
      <c r="E430" s="83" t="s">
        <v>210</v>
      </c>
    </row>
    <row r="431" spans="1:5" x14ac:dyDescent="0.25">
      <c r="A431">
        <v>430</v>
      </c>
      <c r="B431" s="62" t="s">
        <v>93</v>
      </c>
      <c r="C431" s="79" t="s">
        <v>94</v>
      </c>
      <c r="D431" s="79" t="s">
        <v>209</v>
      </c>
      <c r="E431" s="80" t="s">
        <v>2840</v>
      </c>
    </row>
    <row r="432" spans="1:5" x14ac:dyDescent="0.25">
      <c r="A432">
        <v>431</v>
      </c>
      <c r="B432" s="81" t="s">
        <v>93</v>
      </c>
      <c r="C432" s="82" t="s">
        <v>94</v>
      </c>
      <c r="D432" s="82" t="s">
        <v>156</v>
      </c>
      <c r="E432" s="83" t="s">
        <v>2302</v>
      </c>
    </row>
    <row r="433" spans="1:5" x14ac:dyDescent="0.25">
      <c r="A433">
        <v>432</v>
      </c>
      <c r="B433" s="62" t="s">
        <v>93</v>
      </c>
      <c r="C433" s="79" t="s">
        <v>94</v>
      </c>
      <c r="D433" s="79" t="s">
        <v>156</v>
      </c>
      <c r="E433" s="80" t="s">
        <v>2841</v>
      </c>
    </row>
    <row r="434" spans="1:5" x14ac:dyDescent="0.25">
      <c r="A434">
        <v>433</v>
      </c>
      <c r="B434" s="81" t="s">
        <v>93</v>
      </c>
      <c r="C434" s="82" t="s">
        <v>94</v>
      </c>
      <c r="D434" s="82" t="s">
        <v>156</v>
      </c>
      <c r="E434" s="83" t="s">
        <v>2842</v>
      </c>
    </row>
    <row r="435" spans="1:5" x14ac:dyDescent="0.25">
      <c r="A435">
        <v>434</v>
      </c>
      <c r="B435" s="62" t="s">
        <v>93</v>
      </c>
      <c r="C435" s="79" t="s">
        <v>94</v>
      </c>
      <c r="D435" s="79" t="s">
        <v>156</v>
      </c>
      <c r="E435" s="80" t="s">
        <v>182</v>
      </c>
    </row>
    <row r="436" spans="1:5" x14ac:dyDescent="0.25">
      <c r="A436">
        <v>435</v>
      </c>
      <c r="B436" s="81" t="s">
        <v>93</v>
      </c>
      <c r="C436" s="82" t="s">
        <v>94</v>
      </c>
      <c r="D436" s="82" t="s">
        <v>156</v>
      </c>
      <c r="E436" s="83" t="s">
        <v>2843</v>
      </c>
    </row>
    <row r="437" spans="1:5" x14ac:dyDescent="0.25">
      <c r="A437">
        <v>436</v>
      </c>
      <c r="B437" s="62" t="s">
        <v>93</v>
      </c>
      <c r="C437" s="79" t="s">
        <v>94</v>
      </c>
      <c r="D437" s="79" t="s">
        <v>120</v>
      </c>
      <c r="E437" s="80" t="s">
        <v>2844</v>
      </c>
    </row>
    <row r="438" spans="1:5" x14ac:dyDescent="0.25">
      <c r="A438">
        <v>437</v>
      </c>
      <c r="B438" s="81" t="s">
        <v>93</v>
      </c>
      <c r="C438" s="82" t="s">
        <v>94</v>
      </c>
      <c r="D438" s="82" t="s">
        <v>120</v>
      </c>
      <c r="E438" s="83" t="s">
        <v>891</v>
      </c>
    </row>
    <row r="439" spans="1:5" x14ac:dyDescent="0.25">
      <c r="A439">
        <v>438</v>
      </c>
      <c r="B439" s="62" t="s">
        <v>93</v>
      </c>
      <c r="C439" s="79" t="s">
        <v>94</v>
      </c>
      <c r="D439" s="79" t="s">
        <v>120</v>
      </c>
      <c r="E439" s="80" t="s">
        <v>2845</v>
      </c>
    </row>
    <row r="440" spans="1:5" x14ac:dyDescent="0.25">
      <c r="A440">
        <v>439</v>
      </c>
      <c r="B440" s="81" t="s">
        <v>93</v>
      </c>
      <c r="C440" s="82" t="s">
        <v>94</v>
      </c>
      <c r="D440" s="82" t="s">
        <v>120</v>
      </c>
      <c r="E440" s="83" t="s">
        <v>2846</v>
      </c>
    </row>
    <row r="441" spans="1:5" x14ac:dyDescent="0.25">
      <c r="A441">
        <v>440</v>
      </c>
      <c r="B441" s="62" t="s">
        <v>93</v>
      </c>
      <c r="C441" s="79" t="s">
        <v>94</v>
      </c>
      <c r="D441" s="79" t="s">
        <v>120</v>
      </c>
      <c r="E441" s="80" t="s">
        <v>2847</v>
      </c>
    </row>
    <row r="442" spans="1:5" x14ac:dyDescent="0.25">
      <c r="A442">
        <v>441</v>
      </c>
      <c r="B442" s="81" t="s">
        <v>93</v>
      </c>
      <c r="C442" s="82" t="s">
        <v>94</v>
      </c>
      <c r="D442" s="82" t="s">
        <v>703</v>
      </c>
      <c r="E442" s="83" t="s">
        <v>2848</v>
      </c>
    </row>
    <row r="443" spans="1:5" x14ac:dyDescent="0.25">
      <c r="A443">
        <v>442</v>
      </c>
      <c r="B443" s="62" t="s">
        <v>93</v>
      </c>
      <c r="C443" s="79" t="s">
        <v>94</v>
      </c>
      <c r="D443" s="79" t="s">
        <v>703</v>
      </c>
      <c r="E443" s="80" t="s">
        <v>2849</v>
      </c>
    </row>
    <row r="444" spans="1:5" x14ac:dyDescent="0.25">
      <c r="A444">
        <v>443</v>
      </c>
      <c r="B444" s="81" t="s">
        <v>93</v>
      </c>
      <c r="C444" s="82" t="s">
        <v>94</v>
      </c>
      <c r="D444" s="82" t="s">
        <v>703</v>
      </c>
      <c r="E444" s="83" t="s">
        <v>2850</v>
      </c>
    </row>
    <row r="445" spans="1:5" x14ac:dyDescent="0.25">
      <c r="A445">
        <v>444</v>
      </c>
      <c r="B445" s="62" t="s">
        <v>93</v>
      </c>
      <c r="C445" s="79" t="s">
        <v>94</v>
      </c>
      <c r="D445" s="79" t="s">
        <v>703</v>
      </c>
      <c r="E445" s="80" t="s">
        <v>2851</v>
      </c>
    </row>
    <row r="446" spans="1:5" x14ac:dyDescent="0.25">
      <c r="A446">
        <v>445</v>
      </c>
      <c r="B446" s="81" t="s">
        <v>93</v>
      </c>
      <c r="C446" s="82" t="s">
        <v>94</v>
      </c>
      <c r="D446" s="82" t="s">
        <v>703</v>
      </c>
      <c r="E446" s="83" t="s">
        <v>2278</v>
      </c>
    </row>
    <row r="447" spans="1:5" x14ac:dyDescent="0.25">
      <c r="A447">
        <v>446</v>
      </c>
      <c r="B447" s="62" t="s">
        <v>93</v>
      </c>
      <c r="C447" s="79" t="s">
        <v>94</v>
      </c>
      <c r="D447" s="79" t="s">
        <v>95</v>
      </c>
      <c r="E447" s="80" t="s">
        <v>704</v>
      </c>
    </row>
    <row r="448" spans="1:5" x14ac:dyDescent="0.25">
      <c r="A448">
        <v>447</v>
      </c>
      <c r="B448" s="81" t="s">
        <v>93</v>
      </c>
      <c r="C448" s="82" t="s">
        <v>94</v>
      </c>
      <c r="D448" s="82" t="s">
        <v>95</v>
      </c>
      <c r="E448" s="83" t="s">
        <v>2558</v>
      </c>
    </row>
    <row r="449" spans="1:5" x14ac:dyDescent="0.25">
      <c r="A449">
        <v>448</v>
      </c>
      <c r="B449" s="62" t="s">
        <v>93</v>
      </c>
      <c r="C449" s="79" t="s">
        <v>94</v>
      </c>
      <c r="D449" s="79" t="s">
        <v>95</v>
      </c>
      <c r="E449" s="80" t="s">
        <v>2852</v>
      </c>
    </row>
    <row r="450" spans="1:5" x14ac:dyDescent="0.25">
      <c r="A450">
        <v>449</v>
      </c>
      <c r="B450" s="81" t="s">
        <v>93</v>
      </c>
      <c r="C450" s="82" t="s">
        <v>94</v>
      </c>
      <c r="D450" s="82" t="s">
        <v>95</v>
      </c>
      <c r="E450" s="83" t="s">
        <v>2853</v>
      </c>
    </row>
    <row r="451" spans="1:5" x14ac:dyDescent="0.25">
      <c r="A451">
        <v>450</v>
      </c>
      <c r="B451" s="62" t="s">
        <v>93</v>
      </c>
      <c r="C451" s="79" t="s">
        <v>94</v>
      </c>
      <c r="D451" s="79" t="s">
        <v>95</v>
      </c>
      <c r="E451" s="80" t="s">
        <v>2854</v>
      </c>
    </row>
    <row r="452" spans="1:5" x14ac:dyDescent="0.25">
      <c r="A452">
        <v>451</v>
      </c>
      <c r="B452" s="81" t="s">
        <v>93</v>
      </c>
      <c r="C452" s="82" t="s">
        <v>94</v>
      </c>
      <c r="D452" s="82" t="s">
        <v>593</v>
      </c>
      <c r="E452" s="83" t="s">
        <v>2855</v>
      </c>
    </row>
    <row r="453" spans="1:5" x14ac:dyDescent="0.25">
      <c r="A453">
        <v>452</v>
      </c>
      <c r="B453" s="62" t="s">
        <v>93</v>
      </c>
      <c r="C453" s="79" t="s">
        <v>94</v>
      </c>
      <c r="D453" s="79" t="s">
        <v>593</v>
      </c>
      <c r="E453" s="80" t="s">
        <v>2856</v>
      </c>
    </row>
    <row r="454" spans="1:5" x14ac:dyDescent="0.25">
      <c r="A454">
        <v>453</v>
      </c>
      <c r="B454" s="81" t="s">
        <v>93</v>
      </c>
      <c r="C454" s="82" t="s">
        <v>94</v>
      </c>
      <c r="D454" s="82" t="s">
        <v>593</v>
      </c>
      <c r="E454" s="83" t="s">
        <v>2857</v>
      </c>
    </row>
    <row r="455" spans="1:5" x14ac:dyDescent="0.25">
      <c r="A455">
        <v>454</v>
      </c>
      <c r="B455" s="62" t="s">
        <v>93</v>
      </c>
      <c r="C455" s="79" t="s">
        <v>94</v>
      </c>
      <c r="D455" s="79" t="s">
        <v>593</v>
      </c>
      <c r="E455" s="80" t="s">
        <v>1956</v>
      </c>
    </row>
    <row r="456" spans="1:5" x14ac:dyDescent="0.25">
      <c r="A456">
        <v>455</v>
      </c>
      <c r="B456" s="81" t="s">
        <v>93</v>
      </c>
      <c r="C456" s="82" t="s">
        <v>94</v>
      </c>
      <c r="D456" s="82" t="s">
        <v>593</v>
      </c>
      <c r="E456" s="83" t="s">
        <v>594</v>
      </c>
    </row>
    <row r="457" spans="1:5" x14ac:dyDescent="0.25">
      <c r="A457">
        <v>456</v>
      </c>
      <c r="B457" s="62" t="s">
        <v>93</v>
      </c>
      <c r="C457" s="79" t="s">
        <v>94</v>
      </c>
      <c r="D457" s="79" t="s">
        <v>1878</v>
      </c>
      <c r="E457" s="80" t="s">
        <v>2739</v>
      </c>
    </row>
    <row r="458" spans="1:5" x14ac:dyDescent="0.25">
      <c r="A458">
        <v>457</v>
      </c>
      <c r="B458" s="81" t="s">
        <v>93</v>
      </c>
      <c r="C458" s="82" t="s">
        <v>94</v>
      </c>
      <c r="D458" s="82" t="s">
        <v>1878</v>
      </c>
      <c r="E458" s="83" t="s">
        <v>1331</v>
      </c>
    </row>
    <row r="459" spans="1:5" x14ac:dyDescent="0.25">
      <c r="A459">
        <v>458</v>
      </c>
      <c r="B459" s="62" t="s">
        <v>93</v>
      </c>
      <c r="C459" s="79" t="s">
        <v>94</v>
      </c>
      <c r="D459" s="79" t="s">
        <v>1878</v>
      </c>
      <c r="E459" s="80" t="s">
        <v>2858</v>
      </c>
    </row>
    <row r="460" spans="1:5" x14ac:dyDescent="0.25">
      <c r="A460">
        <v>459</v>
      </c>
      <c r="B460" s="81" t="s">
        <v>93</v>
      </c>
      <c r="C460" s="82" t="s">
        <v>94</v>
      </c>
      <c r="D460" s="82" t="s">
        <v>1878</v>
      </c>
      <c r="E460" s="83" t="s">
        <v>2859</v>
      </c>
    </row>
    <row r="461" spans="1:5" x14ac:dyDescent="0.25">
      <c r="A461">
        <v>460</v>
      </c>
      <c r="B461" s="62" t="s">
        <v>93</v>
      </c>
      <c r="C461" s="79" t="s">
        <v>94</v>
      </c>
      <c r="D461" s="79" t="s">
        <v>1878</v>
      </c>
      <c r="E461" s="80" t="s">
        <v>2860</v>
      </c>
    </row>
    <row r="462" spans="1:5" x14ac:dyDescent="0.25">
      <c r="A462">
        <v>461</v>
      </c>
      <c r="B462" s="81" t="s">
        <v>93</v>
      </c>
      <c r="C462" s="82" t="s">
        <v>94</v>
      </c>
      <c r="D462" s="82" t="s">
        <v>730</v>
      </c>
      <c r="E462" s="83" t="s">
        <v>1879</v>
      </c>
    </row>
    <row r="463" spans="1:5" x14ac:dyDescent="0.25">
      <c r="A463">
        <v>462</v>
      </c>
      <c r="B463" s="62" t="s">
        <v>93</v>
      </c>
      <c r="C463" s="79" t="s">
        <v>94</v>
      </c>
      <c r="D463" s="79" t="s">
        <v>730</v>
      </c>
      <c r="E463" s="80" t="s">
        <v>2861</v>
      </c>
    </row>
    <row r="464" spans="1:5" x14ac:dyDescent="0.25">
      <c r="A464">
        <v>463</v>
      </c>
      <c r="B464" s="81" t="s">
        <v>93</v>
      </c>
      <c r="C464" s="82" t="s">
        <v>94</v>
      </c>
      <c r="D464" s="82" t="s">
        <v>730</v>
      </c>
      <c r="E464" s="83" t="s">
        <v>2862</v>
      </c>
    </row>
    <row r="465" spans="1:5" x14ac:dyDescent="0.25">
      <c r="A465">
        <v>464</v>
      </c>
      <c r="B465" s="62" t="s">
        <v>93</v>
      </c>
      <c r="C465" s="79" t="s">
        <v>94</v>
      </c>
      <c r="D465" s="79" t="s">
        <v>730</v>
      </c>
      <c r="E465" s="80" t="s">
        <v>731</v>
      </c>
    </row>
    <row r="466" spans="1:5" x14ac:dyDescent="0.25">
      <c r="A466">
        <v>465</v>
      </c>
      <c r="B466" s="81" t="s">
        <v>93</v>
      </c>
      <c r="C466" s="82" t="s">
        <v>94</v>
      </c>
      <c r="D466" s="82" t="s">
        <v>730</v>
      </c>
      <c r="E466" s="83" t="s">
        <v>2863</v>
      </c>
    </row>
    <row r="467" spans="1:5" x14ac:dyDescent="0.25">
      <c r="A467">
        <v>466</v>
      </c>
      <c r="B467" s="62" t="s">
        <v>93</v>
      </c>
      <c r="C467" s="79" t="s">
        <v>94</v>
      </c>
      <c r="D467" s="79" t="s">
        <v>367</v>
      </c>
      <c r="E467" s="80" t="s">
        <v>2864</v>
      </c>
    </row>
    <row r="468" spans="1:5" x14ac:dyDescent="0.25">
      <c r="A468">
        <v>467</v>
      </c>
      <c r="B468" s="81" t="s">
        <v>93</v>
      </c>
      <c r="C468" s="82" t="s">
        <v>94</v>
      </c>
      <c r="D468" s="82" t="s">
        <v>367</v>
      </c>
      <c r="E468" s="83" t="s">
        <v>1440</v>
      </c>
    </row>
    <row r="469" spans="1:5" x14ac:dyDescent="0.25">
      <c r="A469">
        <v>468</v>
      </c>
      <c r="B469" s="62" t="s">
        <v>93</v>
      </c>
      <c r="C469" s="79" t="s">
        <v>94</v>
      </c>
      <c r="D469" s="79" t="s">
        <v>367</v>
      </c>
      <c r="E469" s="80" t="s">
        <v>2283</v>
      </c>
    </row>
    <row r="470" spans="1:5" x14ac:dyDescent="0.25">
      <c r="A470">
        <v>469</v>
      </c>
      <c r="B470" s="81" t="s">
        <v>93</v>
      </c>
      <c r="C470" s="82" t="s">
        <v>94</v>
      </c>
      <c r="D470" s="82" t="s">
        <v>367</v>
      </c>
      <c r="E470" s="83" t="s">
        <v>368</v>
      </c>
    </row>
    <row r="471" spans="1:5" x14ac:dyDescent="0.25">
      <c r="A471">
        <v>470</v>
      </c>
      <c r="B471" s="62" t="s">
        <v>93</v>
      </c>
      <c r="C471" s="79" t="s">
        <v>94</v>
      </c>
      <c r="D471" s="79" t="s">
        <v>367</v>
      </c>
      <c r="E471" s="80" t="s">
        <v>863</v>
      </c>
    </row>
    <row r="472" spans="1:5" x14ac:dyDescent="0.25">
      <c r="A472">
        <v>471</v>
      </c>
      <c r="B472" s="81" t="s">
        <v>93</v>
      </c>
      <c r="C472" s="82" t="s">
        <v>94</v>
      </c>
      <c r="D472" s="82" t="s">
        <v>799</v>
      </c>
      <c r="E472" s="83" t="s">
        <v>2865</v>
      </c>
    </row>
    <row r="473" spans="1:5" x14ac:dyDescent="0.25">
      <c r="A473">
        <v>472</v>
      </c>
      <c r="B473" s="62" t="s">
        <v>93</v>
      </c>
      <c r="C473" s="79" t="s">
        <v>94</v>
      </c>
      <c r="D473" s="79" t="s">
        <v>799</v>
      </c>
      <c r="E473" s="80" t="s">
        <v>439</v>
      </c>
    </row>
    <row r="474" spans="1:5" x14ac:dyDescent="0.25">
      <c r="A474">
        <v>473</v>
      </c>
      <c r="B474" s="81" t="s">
        <v>93</v>
      </c>
      <c r="C474" s="82" t="s">
        <v>94</v>
      </c>
      <c r="D474" s="82" t="s">
        <v>799</v>
      </c>
      <c r="E474" s="83" t="s">
        <v>2136</v>
      </c>
    </row>
    <row r="475" spans="1:5" x14ac:dyDescent="0.25">
      <c r="A475">
        <v>474</v>
      </c>
      <c r="B475" s="62" t="s">
        <v>93</v>
      </c>
      <c r="C475" s="79" t="s">
        <v>94</v>
      </c>
      <c r="D475" s="79" t="s">
        <v>799</v>
      </c>
      <c r="E475" s="80" t="s">
        <v>1139</v>
      </c>
    </row>
    <row r="476" spans="1:5" x14ac:dyDescent="0.25">
      <c r="A476">
        <v>475</v>
      </c>
      <c r="B476" s="81" t="s">
        <v>93</v>
      </c>
      <c r="C476" s="82" t="s">
        <v>94</v>
      </c>
      <c r="D476" s="82" t="s">
        <v>799</v>
      </c>
      <c r="E476" s="83" t="s">
        <v>2859</v>
      </c>
    </row>
    <row r="477" spans="1:5" x14ac:dyDescent="0.25">
      <c r="A477">
        <v>476</v>
      </c>
      <c r="B477" s="62" t="s">
        <v>93</v>
      </c>
      <c r="C477" s="79" t="s">
        <v>94</v>
      </c>
      <c r="D477" s="79" t="s">
        <v>711</v>
      </c>
      <c r="E477" s="80" t="s">
        <v>2866</v>
      </c>
    </row>
    <row r="478" spans="1:5" x14ac:dyDescent="0.25">
      <c r="A478">
        <v>477</v>
      </c>
      <c r="B478" s="81" t="s">
        <v>93</v>
      </c>
      <c r="C478" s="82" t="s">
        <v>94</v>
      </c>
      <c r="D478" s="82" t="s">
        <v>711</v>
      </c>
      <c r="E478" s="83" t="s">
        <v>2867</v>
      </c>
    </row>
    <row r="479" spans="1:5" x14ac:dyDescent="0.25">
      <c r="A479">
        <v>478</v>
      </c>
      <c r="B479" s="62" t="s">
        <v>93</v>
      </c>
      <c r="C479" s="79" t="s">
        <v>94</v>
      </c>
      <c r="D479" s="79" t="s">
        <v>711</v>
      </c>
      <c r="E479" s="80" t="s">
        <v>2868</v>
      </c>
    </row>
    <row r="480" spans="1:5" x14ac:dyDescent="0.25">
      <c r="A480">
        <v>479</v>
      </c>
      <c r="B480" s="81" t="s">
        <v>93</v>
      </c>
      <c r="C480" s="82" t="s">
        <v>94</v>
      </c>
      <c r="D480" s="82" t="s">
        <v>711</v>
      </c>
      <c r="E480" s="83" t="s">
        <v>2869</v>
      </c>
    </row>
    <row r="481" spans="1:5" x14ac:dyDescent="0.25">
      <c r="A481">
        <v>480</v>
      </c>
      <c r="B481" s="62" t="s">
        <v>93</v>
      </c>
      <c r="C481" s="79" t="s">
        <v>94</v>
      </c>
      <c r="D481" s="79" t="s">
        <v>711</v>
      </c>
      <c r="E481" s="80" t="s">
        <v>2870</v>
      </c>
    </row>
    <row r="482" spans="1:5" x14ac:dyDescent="0.25">
      <c r="A482">
        <v>481</v>
      </c>
      <c r="B482" s="81" t="s">
        <v>93</v>
      </c>
      <c r="C482" s="82" t="s">
        <v>94</v>
      </c>
      <c r="D482" s="82" t="s">
        <v>186</v>
      </c>
      <c r="E482" s="83" t="s">
        <v>2871</v>
      </c>
    </row>
    <row r="483" spans="1:5" x14ac:dyDescent="0.25">
      <c r="A483">
        <v>482</v>
      </c>
      <c r="B483" s="62" t="s">
        <v>93</v>
      </c>
      <c r="C483" s="79" t="s">
        <v>94</v>
      </c>
      <c r="D483" s="79" t="s">
        <v>186</v>
      </c>
      <c r="E483" s="80" t="s">
        <v>2872</v>
      </c>
    </row>
    <row r="484" spans="1:5" x14ac:dyDescent="0.25">
      <c r="A484">
        <v>483</v>
      </c>
      <c r="B484" s="81" t="s">
        <v>93</v>
      </c>
      <c r="C484" s="82" t="s">
        <v>94</v>
      </c>
      <c r="D484" s="82" t="s">
        <v>186</v>
      </c>
      <c r="E484" s="83" t="s">
        <v>2873</v>
      </c>
    </row>
    <row r="485" spans="1:5" x14ac:dyDescent="0.25">
      <c r="A485">
        <v>484</v>
      </c>
      <c r="B485" s="62" t="s">
        <v>93</v>
      </c>
      <c r="C485" s="79" t="s">
        <v>94</v>
      </c>
      <c r="D485" s="79" t="s">
        <v>186</v>
      </c>
      <c r="E485" s="80" t="s">
        <v>2874</v>
      </c>
    </row>
    <row r="486" spans="1:5" x14ac:dyDescent="0.25">
      <c r="A486">
        <v>485</v>
      </c>
      <c r="B486" s="81" t="s">
        <v>93</v>
      </c>
      <c r="C486" s="82" t="s">
        <v>94</v>
      </c>
      <c r="D486" s="82" t="s">
        <v>186</v>
      </c>
      <c r="E486" s="83" t="s">
        <v>2875</v>
      </c>
    </row>
    <row r="487" spans="1:5" x14ac:dyDescent="0.25">
      <c r="A487">
        <v>486</v>
      </c>
      <c r="B487" s="62" t="s">
        <v>93</v>
      </c>
      <c r="C487" s="79" t="s">
        <v>94</v>
      </c>
      <c r="D487" s="79" t="s">
        <v>273</v>
      </c>
      <c r="E487" s="80" t="s">
        <v>2876</v>
      </c>
    </row>
    <row r="488" spans="1:5" x14ac:dyDescent="0.25">
      <c r="A488">
        <v>487</v>
      </c>
      <c r="B488" s="81" t="s">
        <v>93</v>
      </c>
      <c r="C488" s="82" t="s">
        <v>94</v>
      </c>
      <c r="D488" s="82" t="s">
        <v>273</v>
      </c>
      <c r="E488" s="83" t="s">
        <v>2877</v>
      </c>
    </row>
    <row r="489" spans="1:5" x14ac:dyDescent="0.25">
      <c r="A489">
        <v>488</v>
      </c>
      <c r="B489" s="62" t="s">
        <v>93</v>
      </c>
      <c r="C489" s="79" t="s">
        <v>94</v>
      </c>
      <c r="D489" s="79" t="s">
        <v>273</v>
      </c>
      <c r="E489" s="80" t="s">
        <v>2878</v>
      </c>
    </row>
    <row r="490" spans="1:5" x14ac:dyDescent="0.25">
      <c r="A490">
        <v>489</v>
      </c>
      <c r="B490" s="81" t="s">
        <v>93</v>
      </c>
      <c r="C490" s="82" t="s">
        <v>94</v>
      </c>
      <c r="D490" s="82" t="s">
        <v>273</v>
      </c>
      <c r="E490" s="83" t="s">
        <v>2879</v>
      </c>
    </row>
    <row r="491" spans="1:5" x14ac:dyDescent="0.25">
      <c r="A491">
        <v>490</v>
      </c>
      <c r="B491" s="62" t="s">
        <v>93</v>
      </c>
      <c r="C491" s="79" t="s">
        <v>94</v>
      </c>
      <c r="D491" s="79" t="s">
        <v>273</v>
      </c>
      <c r="E491" s="80" t="s">
        <v>1208</v>
      </c>
    </row>
    <row r="492" spans="1:5" x14ac:dyDescent="0.25">
      <c r="A492">
        <v>491</v>
      </c>
      <c r="B492" s="81" t="s">
        <v>93</v>
      </c>
      <c r="C492" s="82" t="s">
        <v>94</v>
      </c>
      <c r="D492" s="82" t="s">
        <v>799</v>
      </c>
      <c r="E492" s="83" t="s">
        <v>2200</v>
      </c>
    </row>
    <row r="493" spans="1:5" x14ac:dyDescent="0.25">
      <c r="A493">
        <v>492</v>
      </c>
      <c r="B493" s="62" t="s">
        <v>93</v>
      </c>
      <c r="C493" s="79" t="s">
        <v>94</v>
      </c>
      <c r="D493" s="79" t="s">
        <v>799</v>
      </c>
      <c r="E493" s="80" t="s">
        <v>1853</v>
      </c>
    </row>
    <row r="494" spans="1:5" x14ac:dyDescent="0.25">
      <c r="A494">
        <v>493</v>
      </c>
      <c r="B494" s="81" t="s">
        <v>93</v>
      </c>
      <c r="C494" s="82" t="s">
        <v>94</v>
      </c>
      <c r="D494" s="82" t="s">
        <v>799</v>
      </c>
      <c r="E494" s="83" t="s">
        <v>307</v>
      </c>
    </row>
    <row r="495" spans="1:5" x14ac:dyDescent="0.25">
      <c r="A495">
        <v>494</v>
      </c>
      <c r="B495" s="62" t="s">
        <v>93</v>
      </c>
      <c r="C495" s="79" t="s">
        <v>94</v>
      </c>
      <c r="D495" s="79" t="s">
        <v>799</v>
      </c>
      <c r="E495" s="80" t="s">
        <v>2880</v>
      </c>
    </row>
    <row r="496" spans="1:5" x14ac:dyDescent="0.25">
      <c r="A496">
        <v>495</v>
      </c>
      <c r="B496" s="81" t="s">
        <v>93</v>
      </c>
      <c r="C496" s="82" t="s">
        <v>94</v>
      </c>
      <c r="D496" s="82" t="s">
        <v>799</v>
      </c>
      <c r="E496" s="83" t="s">
        <v>2881</v>
      </c>
    </row>
    <row r="497" spans="1:5" x14ac:dyDescent="0.25">
      <c r="A497">
        <v>496</v>
      </c>
      <c r="B497" s="62" t="s">
        <v>93</v>
      </c>
      <c r="C497" s="79" t="s">
        <v>94</v>
      </c>
      <c r="D497" s="79" t="s">
        <v>1034</v>
      </c>
      <c r="E497" s="80" t="s">
        <v>466</v>
      </c>
    </row>
    <row r="498" spans="1:5" x14ac:dyDescent="0.25">
      <c r="A498">
        <v>497</v>
      </c>
      <c r="B498" s="81" t="s">
        <v>93</v>
      </c>
      <c r="C498" s="82" t="s">
        <v>94</v>
      </c>
      <c r="D498" s="82" t="s">
        <v>1034</v>
      </c>
      <c r="E498" s="83" t="s">
        <v>2882</v>
      </c>
    </row>
    <row r="499" spans="1:5" x14ac:dyDescent="0.25">
      <c r="A499">
        <v>498</v>
      </c>
      <c r="B499" s="62" t="s">
        <v>93</v>
      </c>
      <c r="C499" s="79" t="s">
        <v>94</v>
      </c>
      <c r="D499" s="79" t="s">
        <v>1034</v>
      </c>
      <c r="E499" s="80" t="s">
        <v>2883</v>
      </c>
    </row>
    <row r="500" spans="1:5" x14ac:dyDescent="0.25">
      <c r="A500">
        <v>499</v>
      </c>
      <c r="B500" s="81" t="s">
        <v>93</v>
      </c>
      <c r="C500" s="82" t="s">
        <v>94</v>
      </c>
      <c r="D500" s="82" t="s">
        <v>1034</v>
      </c>
      <c r="E500" s="83" t="s">
        <v>1035</v>
      </c>
    </row>
    <row r="501" spans="1:5" x14ac:dyDescent="0.25">
      <c r="A501">
        <v>500</v>
      </c>
      <c r="B501" s="62" t="s">
        <v>93</v>
      </c>
      <c r="C501" s="79" t="s">
        <v>94</v>
      </c>
      <c r="D501" s="79" t="s">
        <v>1034</v>
      </c>
      <c r="E501" s="80" t="s">
        <v>2884</v>
      </c>
    </row>
    <row r="502" spans="1:5" x14ac:dyDescent="0.25">
      <c r="A502">
        <v>501</v>
      </c>
      <c r="B502" s="81" t="s">
        <v>355</v>
      </c>
      <c r="C502" s="82" t="s">
        <v>356</v>
      </c>
      <c r="D502" s="82" t="s">
        <v>1270</v>
      </c>
      <c r="E502" s="83" t="s">
        <v>2885</v>
      </c>
    </row>
    <row r="503" spans="1:5" x14ac:dyDescent="0.25">
      <c r="A503">
        <v>502</v>
      </c>
      <c r="B503" s="62" t="s">
        <v>355</v>
      </c>
      <c r="C503" s="79" t="s">
        <v>356</v>
      </c>
      <c r="D503" s="79" t="s">
        <v>1270</v>
      </c>
      <c r="E503" s="80" t="s">
        <v>2886</v>
      </c>
    </row>
    <row r="504" spans="1:5" x14ac:dyDescent="0.25">
      <c r="A504">
        <v>503</v>
      </c>
      <c r="B504" s="81" t="s">
        <v>355</v>
      </c>
      <c r="C504" s="82" t="s">
        <v>356</v>
      </c>
      <c r="D504" s="82" t="s">
        <v>1270</v>
      </c>
      <c r="E504" s="83" t="s">
        <v>2887</v>
      </c>
    </row>
    <row r="505" spans="1:5" x14ac:dyDescent="0.25">
      <c r="A505">
        <v>504</v>
      </c>
      <c r="B505" s="62" t="s">
        <v>355</v>
      </c>
      <c r="C505" s="79" t="s">
        <v>356</v>
      </c>
      <c r="D505" s="79" t="s">
        <v>1270</v>
      </c>
      <c r="E505" s="80" t="s">
        <v>2888</v>
      </c>
    </row>
    <row r="506" spans="1:5" x14ac:dyDescent="0.25">
      <c r="A506">
        <v>505</v>
      </c>
      <c r="B506" s="81" t="s">
        <v>355</v>
      </c>
      <c r="C506" s="82" t="s">
        <v>356</v>
      </c>
      <c r="D506" s="82" t="s">
        <v>1270</v>
      </c>
      <c r="E506" s="83" t="s">
        <v>2889</v>
      </c>
    </row>
    <row r="507" spans="1:5" x14ac:dyDescent="0.25">
      <c r="A507">
        <v>506</v>
      </c>
      <c r="B507" s="62" t="s">
        <v>355</v>
      </c>
      <c r="C507" s="79" t="s">
        <v>356</v>
      </c>
      <c r="D507" s="79" t="s">
        <v>766</v>
      </c>
      <c r="E507" s="80" t="s">
        <v>2358</v>
      </c>
    </row>
    <row r="508" spans="1:5" x14ac:dyDescent="0.25">
      <c r="A508">
        <v>507</v>
      </c>
      <c r="B508" s="81" t="s">
        <v>355</v>
      </c>
      <c r="C508" s="82" t="s">
        <v>356</v>
      </c>
      <c r="D508" s="82" t="s">
        <v>766</v>
      </c>
      <c r="E508" s="83" t="s">
        <v>2890</v>
      </c>
    </row>
    <row r="509" spans="1:5" x14ac:dyDescent="0.25">
      <c r="A509">
        <v>508</v>
      </c>
      <c r="B509" s="62" t="s">
        <v>355</v>
      </c>
      <c r="C509" s="79" t="s">
        <v>356</v>
      </c>
      <c r="D509" s="79" t="s">
        <v>766</v>
      </c>
      <c r="E509" s="80" t="s">
        <v>1271</v>
      </c>
    </row>
    <row r="510" spans="1:5" x14ac:dyDescent="0.25">
      <c r="A510">
        <v>509</v>
      </c>
      <c r="B510" s="81" t="s">
        <v>355</v>
      </c>
      <c r="C510" s="82" t="s">
        <v>356</v>
      </c>
      <c r="D510" s="82" t="s">
        <v>766</v>
      </c>
      <c r="E510" s="83" t="s">
        <v>1076</v>
      </c>
    </row>
    <row r="511" spans="1:5" x14ac:dyDescent="0.25">
      <c r="A511">
        <v>510</v>
      </c>
      <c r="B511" s="62" t="s">
        <v>355</v>
      </c>
      <c r="C511" s="79" t="s">
        <v>356</v>
      </c>
      <c r="D511" s="79" t="s">
        <v>766</v>
      </c>
      <c r="E511" s="80" t="s">
        <v>1589</v>
      </c>
    </row>
    <row r="512" spans="1:5" x14ac:dyDescent="0.25">
      <c r="A512">
        <v>511</v>
      </c>
      <c r="B512" s="81" t="s">
        <v>355</v>
      </c>
      <c r="C512" s="82" t="s">
        <v>356</v>
      </c>
      <c r="D512" s="82" t="s">
        <v>2891</v>
      </c>
      <c r="E512" s="83" t="s">
        <v>2226</v>
      </c>
    </row>
    <row r="513" spans="1:5" x14ac:dyDescent="0.25">
      <c r="A513">
        <v>512</v>
      </c>
      <c r="B513" s="62" t="s">
        <v>355</v>
      </c>
      <c r="C513" s="79" t="s">
        <v>356</v>
      </c>
      <c r="D513" s="79" t="s">
        <v>2891</v>
      </c>
      <c r="E513" s="80" t="s">
        <v>724</v>
      </c>
    </row>
    <row r="514" spans="1:5" x14ac:dyDescent="0.25">
      <c r="A514">
        <v>513</v>
      </c>
      <c r="B514" s="81" t="s">
        <v>355</v>
      </c>
      <c r="C514" s="82" t="s">
        <v>356</v>
      </c>
      <c r="D514" s="82" t="s">
        <v>2891</v>
      </c>
      <c r="E514" s="83" t="s">
        <v>767</v>
      </c>
    </row>
    <row r="515" spans="1:5" x14ac:dyDescent="0.25">
      <c r="A515">
        <v>514</v>
      </c>
      <c r="B515" s="62" t="s">
        <v>355</v>
      </c>
      <c r="C515" s="79" t="s">
        <v>356</v>
      </c>
      <c r="D515" s="79" t="s">
        <v>2891</v>
      </c>
      <c r="E515" s="80" t="s">
        <v>2892</v>
      </c>
    </row>
    <row r="516" spans="1:5" x14ac:dyDescent="0.25">
      <c r="A516">
        <v>515</v>
      </c>
      <c r="B516" s="81" t="s">
        <v>355</v>
      </c>
      <c r="C516" s="82" t="s">
        <v>356</v>
      </c>
      <c r="D516" s="82" t="s">
        <v>2891</v>
      </c>
      <c r="E516" s="83" t="s">
        <v>2893</v>
      </c>
    </row>
    <row r="517" spans="1:5" x14ac:dyDescent="0.25">
      <c r="A517">
        <v>516</v>
      </c>
      <c r="B517" s="62" t="s">
        <v>355</v>
      </c>
      <c r="C517" s="79" t="s">
        <v>356</v>
      </c>
      <c r="D517" s="79" t="s">
        <v>481</v>
      </c>
      <c r="E517" s="80" t="s">
        <v>2894</v>
      </c>
    </row>
    <row r="518" spans="1:5" x14ac:dyDescent="0.25">
      <c r="A518">
        <v>517</v>
      </c>
      <c r="B518" s="81" t="s">
        <v>355</v>
      </c>
      <c r="C518" s="82" t="s">
        <v>356</v>
      </c>
      <c r="D518" s="82" t="s">
        <v>481</v>
      </c>
      <c r="E518" s="83" t="s">
        <v>2895</v>
      </c>
    </row>
    <row r="519" spans="1:5" x14ac:dyDescent="0.25">
      <c r="A519">
        <v>518</v>
      </c>
      <c r="B519" s="62" t="s">
        <v>355</v>
      </c>
      <c r="C519" s="79" t="s">
        <v>356</v>
      </c>
      <c r="D519" s="79" t="s">
        <v>481</v>
      </c>
      <c r="E519" s="80" t="s">
        <v>2896</v>
      </c>
    </row>
    <row r="520" spans="1:5" x14ac:dyDescent="0.25">
      <c r="A520">
        <v>519</v>
      </c>
      <c r="B520" s="81" t="s">
        <v>355</v>
      </c>
      <c r="C520" s="82" t="s">
        <v>356</v>
      </c>
      <c r="D520" s="82" t="s">
        <v>481</v>
      </c>
      <c r="E520" s="83" t="s">
        <v>2897</v>
      </c>
    </row>
    <row r="521" spans="1:5" x14ac:dyDescent="0.25">
      <c r="A521">
        <v>520</v>
      </c>
      <c r="B521" s="62" t="s">
        <v>355</v>
      </c>
      <c r="C521" s="79" t="s">
        <v>356</v>
      </c>
      <c r="D521" s="79" t="s">
        <v>481</v>
      </c>
      <c r="E521" s="80" t="s">
        <v>2898</v>
      </c>
    </row>
    <row r="522" spans="1:5" x14ac:dyDescent="0.25">
      <c r="A522">
        <v>521</v>
      </c>
      <c r="B522" s="81" t="s">
        <v>355</v>
      </c>
      <c r="C522" s="82" t="s">
        <v>356</v>
      </c>
      <c r="D522" s="82" t="s">
        <v>1054</v>
      </c>
      <c r="E522" s="83" t="s">
        <v>2899</v>
      </c>
    </row>
    <row r="523" spans="1:5" x14ac:dyDescent="0.25">
      <c r="A523">
        <v>522</v>
      </c>
      <c r="B523" s="62" t="s">
        <v>355</v>
      </c>
      <c r="C523" s="79" t="s">
        <v>356</v>
      </c>
      <c r="D523" s="79" t="s">
        <v>1054</v>
      </c>
      <c r="E523" s="80" t="s">
        <v>2900</v>
      </c>
    </row>
    <row r="524" spans="1:5" x14ac:dyDescent="0.25">
      <c r="A524">
        <v>523</v>
      </c>
      <c r="B524" s="81" t="s">
        <v>355</v>
      </c>
      <c r="C524" s="82" t="s">
        <v>356</v>
      </c>
      <c r="D524" s="82" t="s">
        <v>1054</v>
      </c>
      <c r="E524" s="83" t="s">
        <v>2901</v>
      </c>
    </row>
    <row r="525" spans="1:5" x14ac:dyDescent="0.25">
      <c r="A525">
        <v>524</v>
      </c>
      <c r="B525" s="62" t="s">
        <v>355</v>
      </c>
      <c r="C525" s="79" t="s">
        <v>356</v>
      </c>
      <c r="D525" s="79" t="s">
        <v>1054</v>
      </c>
      <c r="E525" s="80" t="s">
        <v>2902</v>
      </c>
    </row>
    <row r="526" spans="1:5" x14ac:dyDescent="0.25">
      <c r="A526">
        <v>525</v>
      </c>
      <c r="B526" s="81" t="s">
        <v>355</v>
      </c>
      <c r="C526" s="82" t="s">
        <v>356</v>
      </c>
      <c r="D526" s="82" t="s">
        <v>1054</v>
      </c>
      <c r="E526" s="83" t="s">
        <v>1193</v>
      </c>
    </row>
    <row r="527" spans="1:5" x14ac:dyDescent="0.25">
      <c r="A527">
        <v>526</v>
      </c>
      <c r="B527" s="62" t="s">
        <v>355</v>
      </c>
      <c r="C527" s="79" t="s">
        <v>356</v>
      </c>
      <c r="D527" s="79" t="s">
        <v>761</v>
      </c>
      <c r="E527" s="80" t="s">
        <v>2903</v>
      </c>
    </row>
    <row r="528" spans="1:5" x14ac:dyDescent="0.25">
      <c r="A528">
        <v>527</v>
      </c>
      <c r="B528" s="81" t="s">
        <v>355</v>
      </c>
      <c r="C528" s="82" t="s">
        <v>356</v>
      </c>
      <c r="D528" s="82" t="s">
        <v>761</v>
      </c>
      <c r="E528" s="83" t="s">
        <v>1055</v>
      </c>
    </row>
    <row r="529" spans="1:5" x14ac:dyDescent="0.25">
      <c r="A529">
        <v>528</v>
      </c>
      <c r="B529" s="62" t="s">
        <v>355</v>
      </c>
      <c r="C529" s="79" t="s">
        <v>356</v>
      </c>
      <c r="D529" s="79" t="s">
        <v>761</v>
      </c>
      <c r="E529" s="80" t="s">
        <v>2904</v>
      </c>
    </row>
    <row r="530" spans="1:5" x14ac:dyDescent="0.25">
      <c r="A530">
        <v>529</v>
      </c>
      <c r="B530" s="81" t="s">
        <v>355</v>
      </c>
      <c r="C530" s="82" t="s">
        <v>356</v>
      </c>
      <c r="D530" s="82" t="s">
        <v>761</v>
      </c>
      <c r="E530" s="83" t="s">
        <v>1848</v>
      </c>
    </row>
    <row r="531" spans="1:5" x14ac:dyDescent="0.25">
      <c r="A531">
        <v>530</v>
      </c>
      <c r="B531" s="62" t="s">
        <v>355</v>
      </c>
      <c r="C531" s="79" t="s">
        <v>356</v>
      </c>
      <c r="D531" s="79" t="s">
        <v>761</v>
      </c>
      <c r="E531" s="80" t="s">
        <v>1906</v>
      </c>
    </row>
    <row r="532" spans="1:5" x14ac:dyDescent="0.25">
      <c r="A532">
        <v>531</v>
      </c>
      <c r="B532" s="81" t="s">
        <v>355</v>
      </c>
      <c r="C532" s="82" t="s">
        <v>356</v>
      </c>
      <c r="D532" s="82" t="s">
        <v>667</v>
      </c>
      <c r="E532" s="83" t="s">
        <v>762</v>
      </c>
    </row>
    <row r="533" spans="1:5" x14ac:dyDescent="0.25">
      <c r="A533">
        <v>532</v>
      </c>
      <c r="B533" s="62" t="s">
        <v>355</v>
      </c>
      <c r="C533" s="79" t="s">
        <v>356</v>
      </c>
      <c r="D533" s="79" t="s">
        <v>667</v>
      </c>
      <c r="E533" s="80" t="s">
        <v>1960</v>
      </c>
    </row>
    <row r="534" spans="1:5" x14ac:dyDescent="0.25">
      <c r="A534">
        <v>533</v>
      </c>
      <c r="B534" s="81" t="s">
        <v>355</v>
      </c>
      <c r="C534" s="82" t="s">
        <v>356</v>
      </c>
      <c r="D534" s="82" t="s">
        <v>667</v>
      </c>
      <c r="E534" s="83" t="s">
        <v>1379</v>
      </c>
    </row>
    <row r="535" spans="1:5" x14ac:dyDescent="0.25">
      <c r="A535">
        <v>534</v>
      </c>
      <c r="B535" s="62" t="s">
        <v>355</v>
      </c>
      <c r="C535" s="79" t="s">
        <v>356</v>
      </c>
      <c r="D535" s="79" t="s">
        <v>667</v>
      </c>
      <c r="E535" s="80" t="s">
        <v>1773</v>
      </c>
    </row>
    <row r="536" spans="1:5" x14ac:dyDescent="0.25">
      <c r="A536">
        <v>535</v>
      </c>
      <c r="B536" s="81" t="s">
        <v>355</v>
      </c>
      <c r="C536" s="82" t="s">
        <v>356</v>
      </c>
      <c r="D536" s="82" t="s">
        <v>667</v>
      </c>
      <c r="E536" s="83" t="s">
        <v>2905</v>
      </c>
    </row>
    <row r="537" spans="1:5" x14ac:dyDescent="0.25">
      <c r="A537">
        <v>536</v>
      </c>
      <c r="B537" s="62" t="s">
        <v>355</v>
      </c>
      <c r="C537" s="79" t="s">
        <v>356</v>
      </c>
      <c r="D537" s="79" t="s">
        <v>240</v>
      </c>
      <c r="E537" s="80" t="s">
        <v>920</v>
      </c>
    </row>
    <row r="538" spans="1:5" x14ac:dyDescent="0.25">
      <c r="A538">
        <v>537</v>
      </c>
      <c r="B538" s="81" t="s">
        <v>355</v>
      </c>
      <c r="C538" s="82" t="s">
        <v>356</v>
      </c>
      <c r="D538" s="82" t="s">
        <v>240</v>
      </c>
      <c r="E538" s="83" t="s">
        <v>2906</v>
      </c>
    </row>
    <row r="539" spans="1:5" x14ac:dyDescent="0.25">
      <c r="A539">
        <v>538</v>
      </c>
      <c r="B539" s="62" t="s">
        <v>355</v>
      </c>
      <c r="C539" s="79" t="s">
        <v>356</v>
      </c>
      <c r="D539" s="79" t="s">
        <v>240</v>
      </c>
      <c r="E539" s="80" t="s">
        <v>956</v>
      </c>
    </row>
    <row r="540" spans="1:5" x14ac:dyDescent="0.25">
      <c r="A540">
        <v>539</v>
      </c>
      <c r="B540" s="81" t="s">
        <v>355</v>
      </c>
      <c r="C540" s="82" t="s">
        <v>356</v>
      </c>
      <c r="D540" s="82" t="s">
        <v>240</v>
      </c>
      <c r="E540" s="83" t="s">
        <v>1303</v>
      </c>
    </row>
    <row r="541" spans="1:5" x14ac:dyDescent="0.25">
      <c r="A541">
        <v>540</v>
      </c>
      <c r="B541" s="62" t="s">
        <v>355</v>
      </c>
      <c r="C541" s="79" t="s">
        <v>356</v>
      </c>
      <c r="D541" s="79" t="s">
        <v>240</v>
      </c>
      <c r="E541" s="80" t="s">
        <v>665</v>
      </c>
    </row>
    <row r="542" spans="1:5" x14ac:dyDescent="0.25">
      <c r="A542">
        <v>541</v>
      </c>
      <c r="B542" s="81" t="s">
        <v>355</v>
      </c>
      <c r="C542" s="82" t="s">
        <v>356</v>
      </c>
      <c r="D542" s="82" t="s">
        <v>1325</v>
      </c>
      <c r="E542" s="83" t="s">
        <v>288</v>
      </c>
    </row>
    <row r="543" spans="1:5" x14ac:dyDescent="0.25">
      <c r="A543">
        <v>542</v>
      </c>
      <c r="B543" s="62" t="s">
        <v>355</v>
      </c>
      <c r="C543" s="79" t="s">
        <v>356</v>
      </c>
      <c r="D543" s="79" t="s">
        <v>1325</v>
      </c>
      <c r="E543" s="80" t="s">
        <v>2907</v>
      </c>
    </row>
    <row r="544" spans="1:5" x14ac:dyDescent="0.25">
      <c r="A544">
        <v>543</v>
      </c>
      <c r="B544" s="81" t="s">
        <v>355</v>
      </c>
      <c r="C544" s="82" t="s">
        <v>356</v>
      </c>
      <c r="D544" s="82" t="s">
        <v>1325</v>
      </c>
      <c r="E544" s="83" t="s">
        <v>2908</v>
      </c>
    </row>
    <row r="545" spans="1:5" x14ac:dyDescent="0.25">
      <c r="A545">
        <v>544</v>
      </c>
      <c r="B545" s="62" t="s">
        <v>355</v>
      </c>
      <c r="C545" s="79" t="s">
        <v>356</v>
      </c>
      <c r="D545" s="79" t="s">
        <v>1325</v>
      </c>
      <c r="E545" s="80" t="s">
        <v>1326</v>
      </c>
    </row>
    <row r="546" spans="1:5" x14ac:dyDescent="0.25">
      <c r="A546">
        <v>545</v>
      </c>
      <c r="B546" s="81" t="s">
        <v>355</v>
      </c>
      <c r="C546" s="82" t="s">
        <v>356</v>
      </c>
      <c r="D546" s="82" t="s">
        <v>1325</v>
      </c>
      <c r="E546" s="83" t="s">
        <v>2909</v>
      </c>
    </row>
    <row r="547" spans="1:5" x14ac:dyDescent="0.25">
      <c r="A547">
        <v>546</v>
      </c>
      <c r="B547" s="62" t="s">
        <v>355</v>
      </c>
      <c r="C547" s="79" t="s">
        <v>356</v>
      </c>
      <c r="D547" s="79" t="s">
        <v>312</v>
      </c>
      <c r="E547" s="80" t="s">
        <v>1589</v>
      </c>
    </row>
    <row r="548" spans="1:5" x14ac:dyDescent="0.25">
      <c r="A548">
        <v>547</v>
      </c>
      <c r="B548" s="81" t="s">
        <v>355</v>
      </c>
      <c r="C548" s="82" t="s">
        <v>356</v>
      </c>
      <c r="D548" s="82" t="s">
        <v>312</v>
      </c>
      <c r="E548" s="83" t="s">
        <v>2910</v>
      </c>
    </row>
    <row r="549" spans="1:5" x14ac:dyDescent="0.25">
      <c r="A549">
        <v>548</v>
      </c>
      <c r="B549" s="62" t="s">
        <v>355</v>
      </c>
      <c r="C549" s="79" t="s">
        <v>356</v>
      </c>
      <c r="D549" s="79" t="s">
        <v>312</v>
      </c>
      <c r="E549" s="80" t="s">
        <v>2007</v>
      </c>
    </row>
    <row r="550" spans="1:5" x14ac:dyDescent="0.25">
      <c r="A550">
        <v>549</v>
      </c>
      <c r="B550" s="81" t="s">
        <v>355</v>
      </c>
      <c r="C550" s="82" t="s">
        <v>356</v>
      </c>
      <c r="D550" s="82" t="s">
        <v>312</v>
      </c>
      <c r="E550" s="83" t="s">
        <v>2911</v>
      </c>
    </row>
    <row r="551" spans="1:5" x14ac:dyDescent="0.25">
      <c r="A551">
        <v>550</v>
      </c>
      <c r="B551" s="62" t="s">
        <v>355</v>
      </c>
      <c r="C551" s="79" t="s">
        <v>356</v>
      </c>
      <c r="D551" s="79" t="s">
        <v>312</v>
      </c>
      <c r="E551" s="80" t="s">
        <v>2912</v>
      </c>
    </row>
    <row r="552" spans="1:5" x14ac:dyDescent="0.25">
      <c r="A552">
        <v>551</v>
      </c>
      <c r="B552" s="81" t="s">
        <v>355</v>
      </c>
      <c r="C552" s="82" t="s">
        <v>356</v>
      </c>
      <c r="D552" s="82" t="s">
        <v>357</v>
      </c>
      <c r="E552" s="83" t="s">
        <v>2913</v>
      </c>
    </row>
    <row r="553" spans="1:5" x14ac:dyDescent="0.25">
      <c r="A553">
        <v>552</v>
      </c>
      <c r="B553" s="62" t="s">
        <v>355</v>
      </c>
      <c r="C553" s="79" t="s">
        <v>356</v>
      </c>
      <c r="D553" s="79" t="s">
        <v>357</v>
      </c>
      <c r="E553" s="80" t="s">
        <v>2914</v>
      </c>
    </row>
    <row r="554" spans="1:5" x14ac:dyDescent="0.25">
      <c r="A554">
        <v>553</v>
      </c>
      <c r="B554" s="81" t="s">
        <v>355</v>
      </c>
      <c r="C554" s="82" t="s">
        <v>356</v>
      </c>
      <c r="D554" s="82" t="s">
        <v>357</v>
      </c>
      <c r="E554" s="83" t="s">
        <v>2915</v>
      </c>
    </row>
    <row r="555" spans="1:5" x14ac:dyDescent="0.25">
      <c r="A555">
        <v>554</v>
      </c>
      <c r="B555" s="62" t="s">
        <v>355</v>
      </c>
      <c r="C555" s="79" t="s">
        <v>356</v>
      </c>
      <c r="D555" s="79" t="s">
        <v>357</v>
      </c>
      <c r="E555" s="80" t="s">
        <v>1863</v>
      </c>
    </row>
    <row r="556" spans="1:5" x14ac:dyDescent="0.25">
      <c r="A556">
        <v>555</v>
      </c>
      <c r="B556" s="81" t="s">
        <v>355</v>
      </c>
      <c r="C556" s="82" t="s">
        <v>356</v>
      </c>
      <c r="D556" s="82" t="s">
        <v>357</v>
      </c>
      <c r="E556" s="83" t="s">
        <v>2350</v>
      </c>
    </row>
    <row r="557" spans="1:5" x14ac:dyDescent="0.25">
      <c r="A557">
        <v>556</v>
      </c>
      <c r="B557" s="62" t="s">
        <v>355</v>
      </c>
      <c r="C557" s="79" t="s">
        <v>356</v>
      </c>
      <c r="D557" s="79" t="s">
        <v>745</v>
      </c>
      <c r="E557" s="80" t="s">
        <v>1766</v>
      </c>
    </row>
    <row r="558" spans="1:5" x14ac:dyDescent="0.25">
      <c r="A558">
        <v>557</v>
      </c>
      <c r="B558" s="81" t="s">
        <v>355</v>
      </c>
      <c r="C558" s="82" t="s">
        <v>356</v>
      </c>
      <c r="D558" s="82" t="s">
        <v>745</v>
      </c>
      <c r="E558" s="83" t="s">
        <v>358</v>
      </c>
    </row>
    <row r="559" spans="1:5" x14ac:dyDescent="0.25">
      <c r="A559">
        <v>558</v>
      </c>
      <c r="B559" s="62" t="s">
        <v>355</v>
      </c>
      <c r="C559" s="79" t="s">
        <v>356</v>
      </c>
      <c r="D559" s="79" t="s">
        <v>745</v>
      </c>
      <c r="E559" s="80" t="s">
        <v>1235</v>
      </c>
    </row>
    <row r="560" spans="1:5" x14ac:dyDescent="0.25">
      <c r="A560">
        <v>559</v>
      </c>
      <c r="B560" s="81" t="s">
        <v>355</v>
      </c>
      <c r="C560" s="82" t="s">
        <v>356</v>
      </c>
      <c r="D560" s="82" t="s">
        <v>745</v>
      </c>
      <c r="E560" s="83" t="s">
        <v>1890</v>
      </c>
    </row>
    <row r="561" spans="1:5" x14ac:dyDescent="0.25">
      <c r="A561">
        <v>560</v>
      </c>
      <c r="B561" s="62" t="s">
        <v>355</v>
      </c>
      <c r="C561" s="79" t="s">
        <v>356</v>
      </c>
      <c r="D561" s="79" t="s">
        <v>745</v>
      </c>
      <c r="E561" s="80" t="s">
        <v>1687</v>
      </c>
    </row>
    <row r="562" spans="1:5" x14ac:dyDescent="0.25">
      <c r="A562">
        <v>561</v>
      </c>
      <c r="B562" s="81" t="s">
        <v>355</v>
      </c>
      <c r="C562" s="82" t="s">
        <v>356</v>
      </c>
      <c r="D562" s="82" t="s">
        <v>619</v>
      </c>
      <c r="E562" s="83" t="s">
        <v>2851</v>
      </c>
    </row>
    <row r="563" spans="1:5" x14ac:dyDescent="0.25">
      <c r="A563">
        <v>562</v>
      </c>
      <c r="B563" s="62" t="s">
        <v>355</v>
      </c>
      <c r="C563" s="79" t="s">
        <v>356</v>
      </c>
      <c r="D563" s="79" t="s">
        <v>619</v>
      </c>
      <c r="E563" s="80" t="s">
        <v>2916</v>
      </c>
    </row>
    <row r="564" spans="1:5" x14ac:dyDescent="0.25">
      <c r="A564">
        <v>563</v>
      </c>
      <c r="B564" s="81" t="s">
        <v>355</v>
      </c>
      <c r="C564" s="82" t="s">
        <v>356</v>
      </c>
      <c r="D564" s="82" t="s">
        <v>619</v>
      </c>
      <c r="E564" s="83" t="s">
        <v>2917</v>
      </c>
    </row>
    <row r="565" spans="1:5" x14ac:dyDescent="0.25">
      <c r="A565">
        <v>564</v>
      </c>
      <c r="B565" s="62" t="s">
        <v>355</v>
      </c>
      <c r="C565" s="79" t="s">
        <v>356</v>
      </c>
      <c r="D565" s="79" t="s">
        <v>619</v>
      </c>
      <c r="E565" s="80" t="s">
        <v>2918</v>
      </c>
    </row>
    <row r="566" spans="1:5" x14ac:dyDescent="0.25">
      <c r="A566">
        <v>565</v>
      </c>
      <c r="B566" s="81" t="s">
        <v>355</v>
      </c>
      <c r="C566" s="82" t="s">
        <v>356</v>
      </c>
      <c r="D566" s="82" t="s">
        <v>619</v>
      </c>
      <c r="E566" s="83" t="s">
        <v>2919</v>
      </c>
    </row>
    <row r="567" spans="1:5" x14ac:dyDescent="0.25">
      <c r="A567">
        <v>566</v>
      </c>
      <c r="B567" s="62" t="s">
        <v>355</v>
      </c>
      <c r="C567" s="79" t="s">
        <v>356</v>
      </c>
      <c r="D567" s="79" t="s">
        <v>1470</v>
      </c>
      <c r="E567" s="80" t="s">
        <v>2920</v>
      </c>
    </row>
    <row r="568" spans="1:5" x14ac:dyDescent="0.25">
      <c r="A568">
        <v>567</v>
      </c>
      <c r="B568" s="81" t="s">
        <v>355</v>
      </c>
      <c r="C568" s="82" t="s">
        <v>356</v>
      </c>
      <c r="D568" s="82" t="s">
        <v>1470</v>
      </c>
      <c r="E568" s="83" t="s">
        <v>2921</v>
      </c>
    </row>
    <row r="569" spans="1:5" x14ac:dyDescent="0.25">
      <c r="A569">
        <v>568</v>
      </c>
      <c r="B569" s="62" t="s">
        <v>355</v>
      </c>
      <c r="C569" s="79" t="s">
        <v>356</v>
      </c>
      <c r="D569" s="79" t="s">
        <v>1470</v>
      </c>
      <c r="E569" s="80" t="s">
        <v>2922</v>
      </c>
    </row>
    <row r="570" spans="1:5" x14ac:dyDescent="0.25">
      <c r="A570">
        <v>569</v>
      </c>
      <c r="B570" s="81" t="s">
        <v>355</v>
      </c>
      <c r="C570" s="82" t="s">
        <v>356</v>
      </c>
      <c r="D570" s="82" t="s">
        <v>1470</v>
      </c>
      <c r="E570" s="83" t="s">
        <v>2385</v>
      </c>
    </row>
    <row r="571" spans="1:5" x14ac:dyDescent="0.25">
      <c r="A571">
        <v>570</v>
      </c>
      <c r="B571" s="62" t="s">
        <v>355</v>
      </c>
      <c r="C571" s="79" t="s">
        <v>356</v>
      </c>
      <c r="D571" s="79" t="s">
        <v>1470</v>
      </c>
      <c r="E571" s="80" t="s">
        <v>2923</v>
      </c>
    </row>
    <row r="572" spans="1:5" x14ac:dyDescent="0.25">
      <c r="A572">
        <v>571</v>
      </c>
      <c r="B572" s="81" t="s">
        <v>355</v>
      </c>
      <c r="C572" s="82" t="s">
        <v>356</v>
      </c>
      <c r="D572" s="82" t="s">
        <v>1013</v>
      </c>
      <c r="E572" s="83" t="s">
        <v>2924</v>
      </c>
    </row>
    <row r="573" spans="1:5" x14ac:dyDescent="0.25">
      <c r="A573">
        <v>572</v>
      </c>
      <c r="B573" s="62" t="s">
        <v>355</v>
      </c>
      <c r="C573" s="79" t="s">
        <v>356</v>
      </c>
      <c r="D573" s="79" t="s">
        <v>1013</v>
      </c>
      <c r="E573" s="80" t="s">
        <v>962</v>
      </c>
    </row>
    <row r="574" spans="1:5" x14ac:dyDescent="0.25">
      <c r="A574">
        <v>573</v>
      </c>
      <c r="B574" s="81" t="s">
        <v>355</v>
      </c>
      <c r="C574" s="82" t="s">
        <v>356</v>
      </c>
      <c r="D574" s="82" t="s">
        <v>1013</v>
      </c>
      <c r="E574" s="83" t="s">
        <v>1471</v>
      </c>
    </row>
    <row r="575" spans="1:5" x14ac:dyDescent="0.25">
      <c r="A575">
        <v>574</v>
      </c>
      <c r="B575" s="62" t="s">
        <v>355</v>
      </c>
      <c r="C575" s="79" t="s">
        <v>356</v>
      </c>
      <c r="D575" s="79" t="s">
        <v>1013</v>
      </c>
      <c r="E575" s="80" t="s">
        <v>1615</v>
      </c>
    </row>
    <row r="576" spans="1:5" x14ac:dyDescent="0.25">
      <c r="A576">
        <v>575</v>
      </c>
      <c r="B576" s="81" t="s">
        <v>355</v>
      </c>
      <c r="C576" s="82" t="s">
        <v>356</v>
      </c>
      <c r="D576" s="82" t="s">
        <v>1013</v>
      </c>
      <c r="E576" s="83" t="s">
        <v>2925</v>
      </c>
    </row>
    <row r="577" spans="1:5" x14ac:dyDescent="0.25">
      <c r="A577">
        <v>576</v>
      </c>
      <c r="B577" s="62" t="s">
        <v>355</v>
      </c>
      <c r="C577" s="79" t="s">
        <v>356</v>
      </c>
      <c r="D577" s="79" t="s">
        <v>1800</v>
      </c>
      <c r="E577" s="80" t="s">
        <v>1014</v>
      </c>
    </row>
    <row r="578" spans="1:5" x14ac:dyDescent="0.25">
      <c r="A578">
        <v>577</v>
      </c>
      <c r="B578" s="81" t="s">
        <v>355</v>
      </c>
      <c r="C578" s="82" t="s">
        <v>356</v>
      </c>
      <c r="D578" s="82" t="s">
        <v>1800</v>
      </c>
      <c r="E578" s="83" t="s">
        <v>2926</v>
      </c>
    </row>
    <row r="579" spans="1:5" x14ac:dyDescent="0.25">
      <c r="A579">
        <v>578</v>
      </c>
      <c r="B579" s="62" t="s">
        <v>355</v>
      </c>
      <c r="C579" s="79" t="s">
        <v>356</v>
      </c>
      <c r="D579" s="79" t="s">
        <v>1800</v>
      </c>
      <c r="E579" s="80" t="s">
        <v>2927</v>
      </c>
    </row>
    <row r="580" spans="1:5" x14ac:dyDescent="0.25">
      <c r="A580">
        <v>579</v>
      </c>
      <c r="B580" s="81" t="s">
        <v>355</v>
      </c>
      <c r="C580" s="82" t="s">
        <v>356</v>
      </c>
      <c r="D580" s="82" t="s">
        <v>1800</v>
      </c>
      <c r="E580" s="83" t="s">
        <v>2928</v>
      </c>
    </row>
    <row r="581" spans="1:5" x14ac:dyDescent="0.25">
      <c r="A581">
        <v>580</v>
      </c>
      <c r="B581" s="62" t="s">
        <v>355</v>
      </c>
      <c r="C581" s="79" t="s">
        <v>356</v>
      </c>
      <c r="D581" s="79" t="s">
        <v>1800</v>
      </c>
      <c r="E581" s="80" t="s">
        <v>2929</v>
      </c>
    </row>
    <row r="582" spans="1:5" x14ac:dyDescent="0.25">
      <c r="A582">
        <v>581</v>
      </c>
      <c r="B582" s="81" t="s">
        <v>355</v>
      </c>
      <c r="C582" s="82" t="s">
        <v>356</v>
      </c>
      <c r="D582" s="82" t="s">
        <v>1783</v>
      </c>
      <c r="E582" s="83" t="s">
        <v>2930</v>
      </c>
    </row>
    <row r="583" spans="1:5" x14ac:dyDescent="0.25">
      <c r="A583">
        <v>582</v>
      </c>
      <c r="B583" s="62" t="s">
        <v>355</v>
      </c>
      <c r="C583" s="79" t="s">
        <v>356</v>
      </c>
      <c r="D583" s="79" t="s">
        <v>1783</v>
      </c>
      <c r="E583" s="80" t="s">
        <v>2931</v>
      </c>
    </row>
    <row r="584" spans="1:5" x14ac:dyDescent="0.25">
      <c r="A584">
        <v>583</v>
      </c>
      <c r="B584" s="81" t="s">
        <v>355</v>
      </c>
      <c r="C584" s="82" t="s">
        <v>356</v>
      </c>
      <c r="D584" s="82" t="s">
        <v>1783</v>
      </c>
      <c r="E584" s="83" t="s">
        <v>1801</v>
      </c>
    </row>
    <row r="585" spans="1:5" x14ac:dyDescent="0.25">
      <c r="A585">
        <v>584</v>
      </c>
      <c r="B585" s="62" t="s">
        <v>355</v>
      </c>
      <c r="C585" s="79" t="s">
        <v>356</v>
      </c>
      <c r="D585" s="79" t="s">
        <v>1783</v>
      </c>
      <c r="E585" s="80" t="s">
        <v>433</v>
      </c>
    </row>
    <row r="586" spans="1:5" x14ac:dyDescent="0.25">
      <c r="A586">
        <v>585</v>
      </c>
      <c r="B586" s="81" t="s">
        <v>355</v>
      </c>
      <c r="C586" s="82" t="s">
        <v>356</v>
      </c>
      <c r="D586" s="82" t="s">
        <v>1783</v>
      </c>
      <c r="E586" s="83" t="s">
        <v>2932</v>
      </c>
    </row>
    <row r="587" spans="1:5" x14ac:dyDescent="0.25">
      <c r="A587">
        <v>586</v>
      </c>
      <c r="B587" s="62" t="s">
        <v>355</v>
      </c>
      <c r="C587" s="79" t="s">
        <v>356</v>
      </c>
      <c r="D587" s="79" t="s">
        <v>407</v>
      </c>
      <c r="E587" s="80" t="s">
        <v>2933</v>
      </c>
    </row>
    <row r="588" spans="1:5" x14ac:dyDescent="0.25">
      <c r="A588">
        <v>587</v>
      </c>
      <c r="B588" s="81" t="s">
        <v>355</v>
      </c>
      <c r="C588" s="82" t="s">
        <v>356</v>
      </c>
      <c r="D588" s="82" t="s">
        <v>407</v>
      </c>
      <c r="E588" s="83" t="s">
        <v>2618</v>
      </c>
    </row>
    <row r="589" spans="1:5" x14ac:dyDescent="0.25">
      <c r="A589">
        <v>588</v>
      </c>
      <c r="B589" s="62" t="s">
        <v>355</v>
      </c>
      <c r="C589" s="79" t="s">
        <v>356</v>
      </c>
      <c r="D589" s="79" t="s">
        <v>407</v>
      </c>
      <c r="E589" s="80" t="s">
        <v>1784</v>
      </c>
    </row>
    <row r="590" spans="1:5" x14ac:dyDescent="0.25">
      <c r="A590">
        <v>589</v>
      </c>
      <c r="B590" s="81" t="s">
        <v>355</v>
      </c>
      <c r="C590" s="82" t="s">
        <v>356</v>
      </c>
      <c r="D590" s="82" t="s">
        <v>407</v>
      </c>
      <c r="E590" s="83" t="s">
        <v>2934</v>
      </c>
    </row>
    <row r="591" spans="1:5" x14ac:dyDescent="0.25">
      <c r="A591">
        <v>590</v>
      </c>
      <c r="B591" s="62" t="s">
        <v>355</v>
      </c>
      <c r="C591" s="79" t="s">
        <v>356</v>
      </c>
      <c r="D591" s="79" t="s">
        <v>407</v>
      </c>
      <c r="E591" s="80" t="s">
        <v>2870</v>
      </c>
    </row>
    <row r="592" spans="1:5" x14ac:dyDescent="0.25">
      <c r="A592">
        <v>591</v>
      </c>
      <c r="B592" s="81" t="s">
        <v>355</v>
      </c>
      <c r="C592" s="82" t="s">
        <v>356</v>
      </c>
      <c r="D592" s="82" t="s">
        <v>432</v>
      </c>
      <c r="E592" s="83" t="s">
        <v>693</v>
      </c>
    </row>
    <row r="593" spans="1:5" x14ac:dyDescent="0.25">
      <c r="A593">
        <v>592</v>
      </c>
      <c r="B593" s="62" t="s">
        <v>355</v>
      </c>
      <c r="C593" s="79" t="s">
        <v>356</v>
      </c>
      <c r="D593" s="79" t="s">
        <v>432</v>
      </c>
      <c r="E593" s="80" t="s">
        <v>2935</v>
      </c>
    </row>
    <row r="594" spans="1:5" x14ac:dyDescent="0.25">
      <c r="A594">
        <v>593</v>
      </c>
      <c r="B594" s="81" t="s">
        <v>355</v>
      </c>
      <c r="C594" s="82" t="s">
        <v>356</v>
      </c>
      <c r="D594" s="82" t="s">
        <v>432</v>
      </c>
      <c r="E594" s="83" t="s">
        <v>2936</v>
      </c>
    </row>
    <row r="595" spans="1:5" x14ac:dyDescent="0.25">
      <c r="A595">
        <v>594</v>
      </c>
      <c r="B595" s="62" t="s">
        <v>355</v>
      </c>
      <c r="C595" s="79" t="s">
        <v>356</v>
      </c>
      <c r="D595" s="79" t="s">
        <v>432</v>
      </c>
      <c r="E595" s="80" t="s">
        <v>2937</v>
      </c>
    </row>
    <row r="596" spans="1:5" x14ac:dyDescent="0.25">
      <c r="A596">
        <v>595</v>
      </c>
      <c r="B596" s="81" t="s">
        <v>355</v>
      </c>
      <c r="C596" s="82" t="s">
        <v>356</v>
      </c>
      <c r="D596" s="82" t="s">
        <v>432</v>
      </c>
      <c r="E596" s="83" t="s">
        <v>2519</v>
      </c>
    </row>
    <row r="597" spans="1:5" x14ac:dyDescent="0.25">
      <c r="A597">
        <v>596</v>
      </c>
      <c r="B597" s="62" t="s">
        <v>355</v>
      </c>
      <c r="C597" s="79" t="s">
        <v>356</v>
      </c>
      <c r="D597" s="79" t="s">
        <v>260</v>
      </c>
      <c r="E597" s="80" t="s">
        <v>433</v>
      </c>
    </row>
    <row r="598" spans="1:5" x14ac:dyDescent="0.25">
      <c r="A598">
        <v>597</v>
      </c>
      <c r="B598" s="81" t="s">
        <v>355</v>
      </c>
      <c r="C598" s="82" t="s">
        <v>356</v>
      </c>
      <c r="D598" s="82" t="s">
        <v>260</v>
      </c>
      <c r="E598" s="83" t="s">
        <v>549</v>
      </c>
    </row>
    <row r="599" spans="1:5" x14ac:dyDescent="0.25">
      <c r="A599">
        <v>598</v>
      </c>
      <c r="B599" s="62" t="s">
        <v>355</v>
      </c>
      <c r="C599" s="79" t="s">
        <v>356</v>
      </c>
      <c r="D599" s="79" t="s">
        <v>260</v>
      </c>
      <c r="E599" s="80" t="s">
        <v>1298</v>
      </c>
    </row>
    <row r="600" spans="1:5" x14ac:dyDescent="0.25">
      <c r="A600">
        <v>599</v>
      </c>
      <c r="B600" s="81" t="s">
        <v>355</v>
      </c>
      <c r="C600" s="82" t="s">
        <v>356</v>
      </c>
      <c r="D600" s="82" t="s">
        <v>260</v>
      </c>
      <c r="E600" s="83" t="s">
        <v>335</v>
      </c>
    </row>
    <row r="601" spans="1:5" x14ac:dyDescent="0.25">
      <c r="A601">
        <v>600</v>
      </c>
      <c r="B601" s="62" t="s">
        <v>355</v>
      </c>
      <c r="C601" s="79" t="s">
        <v>356</v>
      </c>
      <c r="D601" s="79" t="s">
        <v>260</v>
      </c>
      <c r="E601" s="80" t="s">
        <v>2938</v>
      </c>
    </row>
    <row r="602" spans="1:5" x14ac:dyDescent="0.25">
      <c r="A602">
        <v>601</v>
      </c>
      <c r="B602" s="81" t="s">
        <v>54</v>
      </c>
      <c r="C602" s="82" t="s">
        <v>55</v>
      </c>
      <c r="D602" s="82" t="s">
        <v>56</v>
      </c>
      <c r="E602" s="83" t="s">
        <v>2149</v>
      </c>
    </row>
    <row r="603" spans="1:5" x14ac:dyDescent="0.25">
      <c r="A603">
        <v>602</v>
      </c>
      <c r="B603" s="62" t="s">
        <v>54</v>
      </c>
      <c r="C603" s="79" t="s">
        <v>55</v>
      </c>
      <c r="D603" s="79" t="s">
        <v>56</v>
      </c>
      <c r="E603" s="80" t="s">
        <v>261</v>
      </c>
    </row>
    <row r="604" spans="1:5" x14ac:dyDescent="0.25">
      <c r="A604">
        <v>603</v>
      </c>
      <c r="B604" s="81" t="s">
        <v>54</v>
      </c>
      <c r="C604" s="82" t="s">
        <v>55</v>
      </c>
      <c r="D604" s="82" t="s">
        <v>56</v>
      </c>
      <c r="E604" s="83" t="s">
        <v>531</v>
      </c>
    </row>
    <row r="605" spans="1:5" x14ac:dyDescent="0.25">
      <c r="A605">
        <v>604</v>
      </c>
      <c r="B605" s="62" t="s">
        <v>54</v>
      </c>
      <c r="C605" s="79" t="s">
        <v>55</v>
      </c>
      <c r="D605" s="79" t="s">
        <v>56</v>
      </c>
      <c r="E605" s="80" t="s">
        <v>319</v>
      </c>
    </row>
    <row r="606" spans="1:5" x14ac:dyDescent="0.25">
      <c r="A606">
        <v>605</v>
      </c>
      <c r="B606" s="81" t="s">
        <v>54</v>
      </c>
      <c r="C606" s="82" t="s">
        <v>55</v>
      </c>
      <c r="D606" s="82" t="s">
        <v>56</v>
      </c>
      <c r="E606" s="83" t="s">
        <v>1347</v>
      </c>
    </row>
    <row r="607" spans="1:5" x14ac:dyDescent="0.25">
      <c r="A607">
        <v>606</v>
      </c>
      <c r="B607" s="62" t="s">
        <v>54</v>
      </c>
      <c r="C607" s="79" t="s">
        <v>55</v>
      </c>
      <c r="D607" s="79" t="s">
        <v>144</v>
      </c>
      <c r="E607" s="80" t="s">
        <v>2939</v>
      </c>
    </row>
    <row r="608" spans="1:5" x14ac:dyDescent="0.25">
      <c r="A608">
        <v>607</v>
      </c>
      <c r="B608" s="81" t="s">
        <v>54</v>
      </c>
      <c r="C608" s="82" t="s">
        <v>55</v>
      </c>
      <c r="D608" s="82" t="s">
        <v>144</v>
      </c>
      <c r="E608" s="83" t="s">
        <v>2313</v>
      </c>
    </row>
    <row r="609" spans="1:5" x14ac:dyDescent="0.25">
      <c r="A609">
        <v>608</v>
      </c>
      <c r="B609" s="62" t="s">
        <v>54</v>
      </c>
      <c r="C609" s="79" t="s">
        <v>55</v>
      </c>
      <c r="D609" s="79" t="s">
        <v>144</v>
      </c>
      <c r="E609" s="80" t="s">
        <v>57</v>
      </c>
    </row>
    <row r="610" spans="1:5" x14ac:dyDescent="0.25">
      <c r="A610">
        <v>609</v>
      </c>
      <c r="B610" s="81" t="s">
        <v>54</v>
      </c>
      <c r="C610" s="82" t="s">
        <v>55</v>
      </c>
      <c r="D610" s="82" t="s">
        <v>144</v>
      </c>
      <c r="E610" s="83" t="s">
        <v>2940</v>
      </c>
    </row>
    <row r="611" spans="1:5" x14ac:dyDescent="0.25">
      <c r="A611">
        <v>610</v>
      </c>
      <c r="B611" s="62" t="s">
        <v>54</v>
      </c>
      <c r="C611" s="79" t="s">
        <v>55</v>
      </c>
      <c r="D611" s="79" t="s">
        <v>144</v>
      </c>
      <c r="E611" s="80" t="s">
        <v>2941</v>
      </c>
    </row>
    <row r="612" spans="1:5" x14ac:dyDescent="0.25">
      <c r="A612">
        <v>611</v>
      </c>
      <c r="B612" s="81" t="s">
        <v>54</v>
      </c>
      <c r="C612" s="82" t="s">
        <v>55</v>
      </c>
      <c r="D612" s="82" t="s">
        <v>209</v>
      </c>
      <c r="E612" s="83" t="s">
        <v>2942</v>
      </c>
    </row>
    <row r="613" spans="1:5" x14ac:dyDescent="0.25">
      <c r="A613">
        <v>612</v>
      </c>
      <c r="B613" s="62" t="s">
        <v>54</v>
      </c>
      <c r="C613" s="79" t="s">
        <v>55</v>
      </c>
      <c r="D613" s="79" t="s">
        <v>209</v>
      </c>
      <c r="E613" s="80" t="s">
        <v>2943</v>
      </c>
    </row>
    <row r="614" spans="1:5" x14ac:dyDescent="0.25">
      <c r="A614">
        <v>613</v>
      </c>
      <c r="B614" s="81" t="s">
        <v>54</v>
      </c>
      <c r="C614" s="82" t="s">
        <v>55</v>
      </c>
      <c r="D614" s="82" t="s">
        <v>209</v>
      </c>
      <c r="E614" s="83" t="s">
        <v>2944</v>
      </c>
    </row>
    <row r="615" spans="1:5" x14ac:dyDescent="0.25">
      <c r="A615">
        <v>614</v>
      </c>
      <c r="B615" s="62" t="s">
        <v>54</v>
      </c>
      <c r="C615" s="79" t="s">
        <v>55</v>
      </c>
      <c r="D615" s="79" t="s">
        <v>209</v>
      </c>
      <c r="E615" s="80" t="s">
        <v>2945</v>
      </c>
    </row>
    <row r="616" spans="1:5" x14ac:dyDescent="0.25">
      <c r="A616">
        <v>615</v>
      </c>
      <c r="B616" s="81" t="s">
        <v>54</v>
      </c>
      <c r="C616" s="82" t="s">
        <v>55</v>
      </c>
      <c r="D616" s="82" t="s">
        <v>209</v>
      </c>
      <c r="E616" s="83" t="s">
        <v>2946</v>
      </c>
    </row>
    <row r="617" spans="1:5" x14ac:dyDescent="0.25">
      <c r="A617">
        <v>616</v>
      </c>
      <c r="B617" s="62" t="s">
        <v>54</v>
      </c>
      <c r="C617" s="79" t="s">
        <v>55</v>
      </c>
      <c r="D617" s="79" t="s">
        <v>2211</v>
      </c>
      <c r="E617" s="80" t="s">
        <v>2947</v>
      </c>
    </row>
    <row r="618" spans="1:5" x14ac:dyDescent="0.25">
      <c r="A618">
        <v>617</v>
      </c>
      <c r="B618" s="81" t="s">
        <v>54</v>
      </c>
      <c r="C618" s="82" t="s">
        <v>55</v>
      </c>
      <c r="D618" s="82" t="s">
        <v>2211</v>
      </c>
      <c r="E618" s="83" t="s">
        <v>2948</v>
      </c>
    </row>
    <row r="619" spans="1:5" x14ac:dyDescent="0.25">
      <c r="A619">
        <v>618</v>
      </c>
      <c r="B619" s="62" t="s">
        <v>54</v>
      </c>
      <c r="C619" s="79" t="s">
        <v>55</v>
      </c>
      <c r="D619" s="79" t="s">
        <v>2211</v>
      </c>
      <c r="E619" s="80" t="s">
        <v>2949</v>
      </c>
    </row>
    <row r="620" spans="1:5" x14ac:dyDescent="0.25">
      <c r="A620">
        <v>619</v>
      </c>
      <c r="B620" s="81" t="s">
        <v>54</v>
      </c>
      <c r="C620" s="82" t="s">
        <v>55</v>
      </c>
      <c r="D620" s="82" t="s">
        <v>2211</v>
      </c>
      <c r="E620" s="83" t="s">
        <v>2950</v>
      </c>
    </row>
    <row r="621" spans="1:5" x14ac:dyDescent="0.25">
      <c r="A621">
        <v>620</v>
      </c>
      <c r="B621" s="62" t="s">
        <v>54</v>
      </c>
      <c r="C621" s="79" t="s">
        <v>55</v>
      </c>
      <c r="D621" s="79" t="s">
        <v>2211</v>
      </c>
      <c r="E621" s="80" t="s">
        <v>2014</v>
      </c>
    </row>
    <row r="622" spans="1:5" x14ac:dyDescent="0.25">
      <c r="A622">
        <v>621</v>
      </c>
      <c r="B622" s="81" t="s">
        <v>54</v>
      </c>
      <c r="C622" s="82" t="s">
        <v>55</v>
      </c>
      <c r="D622" s="82" t="s">
        <v>711</v>
      </c>
      <c r="E622" s="83" t="s">
        <v>2212</v>
      </c>
    </row>
    <row r="623" spans="1:5" x14ac:dyDescent="0.25">
      <c r="A623">
        <v>622</v>
      </c>
      <c r="B623" s="62" t="s">
        <v>54</v>
      </c>
      <c r="C623" s="79" t="s">
        <v>55</v>
      </c>
      <c r="D623" s="79" t="s">
        <v>711</v>
      </c>
      <c r="E623" s="80" t="s">
        <v>2951</v>
      </c>
    </row>
    <row r="624" spans="1:5" x14ac:dyDescent="0.25">
      <c r="A624">
        <v>623</v>
      </c>
      <c r="B624" s="81" t="s">
        <v>54</v>
      </c>
      <c r="C624" s="82" t="s">
        <v>55</v>
      </c>
      <c r="D624" s="82" t="s">
        <v>711</v>
      </c>
      <c r="E624" s="83" t="s">
        <v>2952</v>
      </c>
    </row>
    <row r="625" spans="1:5" x14ac:dyDescent="0.25">
      <c r="A625">
        <v>624</v>
      </c>
      <c r="B625" s="62" t="s">
        <v>54</v>
      </c>
      <c r="C625" s="79" t="s">
        <v>55</v>
      </c>
      <c r="D625" s="79" t="s">
        <v>711</v>
      </c>
      <c r="E625" s="80" t="s">
        <v>2953</v>
      </c>
    </row>
    <row r="626" spans="1:5" x14ac:dyDescent="0.25">
      <c r="A626">
        <v>625</v>
      </c>
      <c r="B626" s="81" t="s">
        <v>54</v>
      </c>
      <c r="C626" s="82" t="s">
        <v>55</v>
      </c>
      <c r="D626" s="82" t="s">
        <v>711</v>
      </c>
      <c r="E626" s="83" t="s">
        <v>2954</v>
      </c>
    </row>
    <row r="627" spans="1:5" x14ac:dyDescent="0.25">
      <c r="A627">
        <v>626</v>
      </c>
      <c r="B627" s="62" t="s">
        <v>54</v>
      </c>
      <c r="C627" s="79" t="s">
        <v>55</v>
      </c>
      <c r="D627" s="79" t="s">
        <v>675</v>
      </c>
      <c r="E627" s="80" t="s">
        <v>2955</v>
      </c>
    </row>
    <row r="628" spans="1:5" x14ac:dyDescent="0.25">
      <c r="A628">
        <v>627</v>
      </c>
      <c r="B628" s="81" t="s">
        <v>54</v>
      </c>
      <c r="C628" s="82" t="s">
        <v>55</v>
      </c>
      <c r="D628" s="82" t="s">
        <v>675</v>
      </c>
      <c r="E628" s="83" t="s">
        <v>2956</v>
      </c>
    </row>
    <row r="629" spans="1:5" x14ac:dyDescent="0.25">
      <c r="A629">
        <v>628</v>
      </c>
      <c r="B629" s="62" t="s">
        <v>54</v>
      </c>
      <c r="C629" s="79" t="s">
        <v>55</v>
      </c>
      <c r="D629" s="79" t="s">
        <v>675</v>
      </c>
      <c r="E629" s="80" t="s">
        <v>2957</v>
      </c>
    </row>
    <row r="630" spans="1:5" x14ac:dyDescent="0.25">
      <c r="A630">
        <v>629</v>
      </c>
      <c r="B630" s="81" t="s">
        <v>54</v>
      </c>
      <c r="C630" s="82" t="s">
        <v>55</v>
      </c>
      <c r="D630" s="82" t="s">
        <v>675</v>
      </c>
      <c r="E630" s="83" t="s">
        <v>2466</v>
      </c>
    </row>
    <row r="631" spans="1:5" x14ac:dyDescent="0.25">
      <c r="A631">
        <v>630</v>
      </c>
      <c r="B631" s="62" t="s">
        <v>54</v>
      </c>
      <c r="C631" s="79" t="s">
        <v>55</v>
      </c>
      <c r="D631" s="79" t="s">
        <v>675</v>
      </c>
      <c r="E631" s="80" t="s">
        <v>2958</v>
      </c>
    </row>
    <row r="632" spans="1:5" x14ac:dyDescent="0.25">
      <c r="A632">
        <v>631</v>
      </c>
      <c r="B632" s="81" t="s">
        <v>54</v>
      </c>
      <c r="C632" s="82" t="s">
        <v>55</v>
      </c>
      <c r="D632" s="82" t="s">
        <v>260</v>
      </c>
      <c r="E632" s="83" t="s">
        <v>2328</v>
      </c>
    </row>
    <row r="633" spans="1:5" x14ac:dyDescent="0.25">
      <c r="A633">
        <v>632</v>
      </c>
      <c r="B633" s="62" t="s">
        <v>54</v>
      </c>
      <c r="C633" s="79" t="s">
        <v>55</v>
      </c>
      <c r="D633" s="79" t="s">
        <v>260</v>
      </c>
      <c r="E633" s="80" t="s">
        <v>2959</v>
      </c>
    </row>
    <row r="634" spans="1:5" x14ac:dyDescent="0.25">
      <c r="A634">
        <v>633</v>
      </c>
      <c r="B634" s="81" t="s">
        <v>54</v>
      </c>
      <c r="C634" s="82" t="s">
        <v>55</v>
      </c>
      <c r="D634" s="82" t="s">
        <v>260</v>
      </c>
      <c r="E634" s="83" t="s">
        <v>2960</v>
      </c>
    </row>
    <row r="635" spans="1:5" x14ac:dyDescent="0.25">
      <c r="A635">
        <v>634</v>
      </c>
      <c r="B635" s="62" t="s">
        <v>54</v>
      </c>
      <c r="C635" s="79" t="s">
        <v>55</v>
      </c>
      <c r="D635" s="79" t="s">
        <v>260</v>
      </c>
      <c r="E635" s="80" t="s">
        <v>466</v>
      </c>
    </row>
    <row r="636" spans="1:5" x14ac:dyDescent="0.25">
      <c r="A636">
        <v>635</v>
      </c>
      <c r="B636" s="81" t="s">
        <v>54</v>
      </c>
      <c r="C636" s="82" t="s">
        <v>55</v>
      </c>
      <c r="D636" s="82" t="s">
        <v>260</v>
      </c>
      <c r="E636" s="83" t="s">
        <v>1440</v>
      </c>
    </row>
    <row r="637" spans="1:5" x14ac:dyDescent="0.25">
      <c r="A637">
        <v>636</v>
      </c>
      <c r="B637" s="62" t="s">
        <v>54</v>
      </c>
      <c r="C637" s="79" t="s">
        <v>55</v>
      </c>
      <c r="D637" s="79" t="s">
        <v>39</v>
      </c>
      <c r="E637" s="80" t="s">
        <v>2961</v>
      </c>
    </row>
    <row r="638" spans="1:5" x14ac:dyDescent="0.25">
      <c r="A638">
        <v>637</v>
      </c>
      <c r="B638" s="81" t="s">
        <v>54</v>
      </c>
      <c r="C638" s="82" t="s">
        <v>55</v>
      </c>
      <c r="D638" s="82" t="s">
        <v>39</v>
      </c>
      <c r="E638" s="83" t="s">
        <v>2962</v>
      </c>
    </row>
    <row r="639" spans="1:5" x14ac:dyDescent="0.25">
      <c r="A639">
        <v>638</v>
      </c>
      <c r="B639" s="62" t="s">
        <v>54</v>
      </c>
      <c r="C639" s="79" t="s">
        <v>55</v>
      </c>
      <c r="D639" s="79" t="s">
        <v>39</v>
      </c>
      <c r="E639" s="80" t="s">
        <v>2963</v>
      </c>
    </row>
    <row r="640" spans="1:5" x14ac:dyDescent="0.25">
      <c r="A640">
        <v>639</v>
      </c>
      <c r="B640" s="81" t="s">
        <v>54</v>
      </c>
      <c r="C640" s="82" t="s">
        <v>55</v>
      </c>
      <c r="D640" s="82" t="s">
        <v>39</v>
      </c>
      <c r="E640" s="83" t="s">
        <v>2964</v>
      </c>
    </row>
    <row r="641" spans="1:5" x14ac:dyDescent="0.25">
      <c r="A641">
        <v>640</v>
      </c>
      <c r="B641" s="62" t="s">
        <v>54</v>
      </c>
      <c r="C641" s="79" t="s">
        <v>55</v>
      </c>
      <c r="D641" s="79" t="s">
        <v>39</v>
      </c>
      <c r="E641" s="80" t="s">
        <v>2965</v>
      </c>
    </row>
    <row r="642" spans="1:5" x14ac:dyDescent="0.25">
      <c r="A642">
        <v>641</v>
      </c>
      <c r="B642" s="81" t="s">
        <v>54</v>
      </c>
      <c r="C642" s="82" t="s">
        <v>55</v>
      </c>
      <c r="D642" s="82" t="s">
        <v>414</v>
      </c>
      <c r="E642" s="83" t="s">
        <v>2966</v>
      </c>
    </row>
    <row r="643" spans="1:5" x14ac:dyDescent="0.25">
      <c r="A643">
        <v>642</v>
      </c>
      <c r="B643" s="62" t="s">
        <v>54</v>
      </c>
      <c r="C643" s="79" t="s">
        <v>55</v>
      </c>
      <c r="D643" s="79" t="s">
        <v>414</v>
      </c>
      <c r="E643" s="80" t="s">
        <v>2967</v>
      </c>
    </row>
    <row r="644" spans="1:5" x14ac:dyDescent="0.25">
      <c r="A644">
        <v>643</v>
      </c>
      <c r="B644" s="81" t="s">
        <v>54</v>
      </c>
      <c r="C644" s="82" t="s">
        <v>55</v>
      </c>
      <c r="D644" s="82" t="s">
        <v>414</v>
      </c>
      <c r="E644" s="83" t="s">
        <v>2968</v>
      </c>
    </row>
    <row r="645" spans="1:5" x14ac:dyDescent="0.25">
      <c r="A645">
        <v>644</v>
      </c>
      <c r="B645" s="62" t="s">
        <v>54</v>
      </c>
      <c r="C645" s="79" t="s">
        <v>55</v>
      </c>
      <c r="D645" s="79" t="s">
        <v>414</v>
      </c>
      <c r="E645" s="80" t="s">
        <v>415</v>
      </c>
    </row>
    <row r="646" spans="1:5" x14ac:dyDescent="0.25">
      <c r="A646">
        <v>645</v>
      </c>
      <c r="B646" s="81" t="s">
        <v>54</v>
      </c>
      <c r="C646" s="82" t="s">
        <v>55</v>
      </c>
      <c r="D646" s="82" t="s">
        <v>414</v>
      </c>
      <c r="E646" s="83" t="s">
        <v>1654</v>
      </c>
    </row>
    <row r="647" spans="1:5" x14ac:dyDescent="0.25">
      <c r="A647">
        <v>646</v>
      </c>
      <c r="B647" s="62" t="s">
        <v>54</v>
      </c>
      <c r="C647" s="79" t="s">
        <v>55</v>
      </c>
      <c r="D647" s="79" t="s">
        <v>563</v>
      </c>
      <c r="E647" s="80" t="s">
        <v>2969</v>
      </c>
    </row>
    <row r="648" spans="1:5" x14ac:dyDescent="0.25">
      <c r="A648">
        <v>647</v>
      </c>
      <c r="B648" s="81" t="s">
        <v>54</v>
      </c>
      <c r="C648" s="82" t="s">
        <v>55</v>
      </c>
      <c r="D648" s="82" t="s">
        <v>563</v>
      </c>
      <c r="E648" s="83" t="s">
        <v>2970</v>
      </c>
    </row>
    <row r="649" spans="1:5" x14ac:dyDescent="0.25">
      <c r="A649">
        <v>648</v>
      </c>
      <c r="B649" s="62" t="s">
        <v>54</v>
      </c>
      <c r="C649" s="79" t="s">
        <v>55</v>
      </c>
      <c r="D649" s="79" t="s">
        <v>563</v>
      </c>
      <c r="E649" s="80" t="s">
        <v>2971</v>
      </c>
    </row>
    <row r="650" spans="1:5" x14ac:dyDescent="0.25">
      <c r="A650">
        <v>649</v>
      </c>
      <c r="B650" s="81" t="s">
        <v>54</v>
      </c>
      <c r="C650" s="82" t="s">
        <v>55</v>
      </c>
      <c r="D650" s="82" t="s">
        <v>563</v>
      </c>
      <c r="E650" s="83" t="s">
        <v>564</v>
      </c>
    </row>
    <row r="651" spans="1:5" x14ac:dyDescent="0.25">
      <c r="A651">
        <v>650</v>
      </c>
      <c r="B651" s="62" t="s">
        <v>54</v>
      </c>
      <c r="C651" s="79" t="s">
        <v>55</v>
      </c>
      <c r="D651" s="79" t="s">
        <v>563</v>
      </c>
      <c r="E651" s="80" t="s">
        <v>1781</v>
      </c>
    </row>
    <row r="652" spans="1:5" x14ac:dyDescent="0.25">
      <c r="A652">
        <v>651</v>
      </c>
      <c r="B652" s="81" t="s">
        <v>54</v>
      </c>
      <c r="C652" s="82" t="s">
        <v>55</v>
      </c>
      <c r="D652" s="82" t="s">
        <v>572</v>
      </c>
      <c r="E652" s="83" t="s">
        <v>2750</v>
      </c>
    </row>
    <row r="653" spans="1:5" x14ac:dyDescent="0.25">
      <c r="A653">
        <v>652</v>
      </c>
      <c r="B653" s="62" t="s">
        <v>54</v>
      </c>
      <c r="C653" s="79" t="s">
        <v>55</v>
      </c>
      <c r="D653" s="79" t="s">
        <v>572</v>
      </c>
      <c r="E653" s="80" t="s">
        <v>2972</v>
      </c>
    </row>
    <row r="654" spans="1:5" x14ac:dyDescent="0.25">
      <c r="A654">
        <v>653</v>
      </c>
      <c r="B654" s="81" t="s">
        <v>54</v>
      </c>
      <c r="C654" s="82" t="s">
        <v>55</v>
      </c>
      <c r="D654" s="82" t="s">
        <v>572</v>
      </c>
      <c r="E654" s="83" t="s">
        <v>2973</v>
      </c>
    </row>
    <row r="655" spans="1:5" x14ac:dyDescent="0.25">
      <c r="A655">
        <v>654</v>
      </c>
      <c r="B655" s="62" t="s">
        <v>54</v>
      </c>
      <c r="C655" s="79" t="s">
        <v>55</v>
      </c>
      <c r="D655" s="79" t="s">
        <v>572</v>
      </c>
      <c r="E655" s="80" t="s">
        <v>2974</v>
      </c>
    </row>
    <row r="656" spans="1:5" x14ac:dyDescent="0.25">
      <c r="A656">
        <v>655</v>
      </c>
      <c r="B656" s="81" t="s">
        <v>54</v>
      </c>
      <c r="C656" s="82" t="s">
        <v>55</v>
      </c>
      <c r="D656" s="82" t="s">
        <v>572</v>
      </c>
      <c r="E656" s="83" t="s">
        <v>2975</v>
      </c>
    </row>
    <row r="657" spans="1:5" x14ac:dyDescent="0.25">
      <c r="A657">
        <v>656</v>
      </c>
      <c r="B657" s="62" t="s">
        <v>54</v>
      </c>
      <c r="C657" s="79" t="s">
        <v>55</v>
      </c>
      <c r="D657" s="79" t="s">
        <v>2124</v>
      </c>
      <c r="E657" s="80" t="s">
        <v>2976</v>
      </c>
    </row>
    <row r="658" spans="1:5" x14ac:dyDescent="0.25">
      <c r="A658">
        <v>657</v>
      </c>
      <c r="B658" s="81" t="s">
        <v>54</v>
      </c>
      <c r="C658" s="82" t="s">
        <v>55</v>
      </c>
      <c r="D658" s="82" t="s">
        <v>2124</v>
      </c>
      <c r="E658" s="83" t="s">
        <v>2977</v>
      </c>
    </row>
    <row r="659" spans="1:5" x14ac:dyDescent="0.25">
      <c r="A659">
        <v>658</v>
      </c>
      <c r="B659" s="62" t="s">
        <v>54</v>
      </c>
      <c r="C659" s="79" t="s">
        <v>55</v>
      </c>
      <c r="D659" s="79" t="s">
        <v>2124</v>
      </c>
      <c r="E659" s="80" t="s">
        <v>2978</v>
      </c>
    </row>
    <row r="660" spans="1:5" x14ac:dyDescent="0.25">
      <c r="A660">
        <v>659</v>
      </c>
      <c r="B660" s="81" t="s">
        <v>54</v>
      </c>
      <c r="C660" s="82" t="s">
        <v>55</v>
      </c>
      <c r="D660" s="82" t="s">
        <v>2124</v>
      </c>
      <c r="E660" s="83" t="s">
        <v>2979</v>
      </c>
    </row>
    <row r="661" spans="1:5" x14ac:dyDescent="0.25">
      <c r="A661">
        <v>660</v>
      </c>
      <c r="B661" s="62" t="s">
        <v>54</v>
      </c>
      <c r="C661" s="79" t="s">
        <v>55</v>
      </c>
      <c r="D661" s="79" t="s">
        <v>2124</v>
      </c>
      <c r="E661" s="80" t="s">
        <v>2125</v>
      </c>
    </row>
    <row r="662" spans="1:5" x14ac:dyDescent="0.25">
      <c r="A662">
        <v>661</v>
      </c>
      <c r="B662" s="81" t="s">
        <v>54</v>
      </c>
      <c r="C662" s="82" t="s">
        <v>55</v>
      </c>
      <c r="D662" s="82" t="s">
        <v>1381</v>
      </c>
      <c r="E662" s="83" t="s">
        <v>2980</v>
      </c>
    </row>
    <row r="663" spans="1:5" x14ac:dyDescent="0.25">
      <c r="A663">
        <v>662</v>
      </c>
      <c r="B663" s="62" t="s">
        <v>54</v>
      </c>
      <c r="C663" s="79" t="s">
        <v>55</v>
      </c>
      <c r="D663" s="79" t="s">
        <v>1381</v>
      </c>
      <c r="E663" s="80" t="s">
        <v>2981</v>
      </c>
    </row>
    <row r="664" spans="1:5" x14ac:dyDescent="0.25">
      <c r="A664">
        <v>663</v>
      </c>
      <c r="B664" s="81" t="s">
        <v>54</v>
      </c>
      <c r="C664" s="82" t="s">
        <v>55</v>
      </c>
      <c r="D664" s="82" t="s">
        <v>1381</v>
      </c>
      <c r="E664" s="83" t="s">
        <v>2982</v>
      </c>
    </row>
    <row r="665" spans="1:5" x14ac:dyDescent="0.25">
      <c r="A665">
        <v>664</v>
      </c>
      <c r="B665" s="62" t="s">
        <v>54</v>
      </c>
      <c r="C665" s="79" t="s">
        <v>55</v>
      </c>
      <c r="D665" s="79" t="s">
        <v>1381</v>
      </c>
      <c r="E665" s="80" t="s">
        <v>2209</v>
      </c>
    </row>
    <row r="666" spans="1:5" x14ac:dyDescent="0.25">
      <c r="A666">
        <v>665</v>
      </c>
      <c r="B666" s="81" t="s">
        <v>54</v>
      </c>
      <c r="C666" s="82" t="s">
        <v>55</v>
      </c>
      <c r="D666" s="82" t="s">
        <v>1381</v>
      </c>
      <c r="E666" s="83" t="s">
        <v>2031</v>
      </c>
    </row>
    <row r="667" spans="1:5" x14ac:dyDescent="0.25">
      <c r="A667">
        <v>666</v>
      </c>
      <c r="B667" s="62" t="s">
        <v>54</v>
      </c>
      <c r="C667" s="79" t="s">
        <v>55</v>
      </c>
      <c r="D667" s="79" t="s">
        <v>742</v>
      </c>
      <c r="E667" s="80" t="s">
        <v>1382</v>
      </c>
    </row>
    <row r="668" spans="1:5" x14ac:dyDescent="0.25">
      <c r="A668">
        <v>667</v>
      </c>
      <c r="B668" s="81" t="s">
        <v>54</v>
      </c>
      <c r="C668" s="82" t="s">
        <v>55</v>
      </c>
      <c r="D668" s="82" t="s">
        <v>742</v>
      </c>
      <c r="E668" s="83" t="s">
        <v>2983</v>
      </c>
    </row>
    <row r="669" spans="1:5" x14ac:dyDescent="0.25">
      <c r="A669">
        <v>668</v>
      </c>
      <c r="B669" s="62" t="s">
        <v>54</v>
      </c>
      <c r="C669" s="79" t="s">
        <v>55</v>
      </c>
      <c r="D669" s="79" t="s">
        <v>742</v>
      </c>
      <c r="E669" s="80" t="s">
        <v>2984</v>
      </c>
    </row>
    <row r="670" spans="1:5" x14ac:dyDescent="0.25">
      <c r="A670">
        <v>669</v>
      </c>
      <c r="B670" s="81" t="s">
        <v>54</v>
      </c>
      <c r="C670" s="82" t="s">
        <v>55</v>
      </c>
      <c r="D670" s="82" t="s">
        <v>742</v>
      </c>
      <c r="E670" s="83" t="s">
        <v>2985</v>
      </c>
    </row>
    <row r="671" spans="1:5" x14ac:dyDescent="0.25">
      <c r="A671">
        <v>670</v>
      </c>
      <c r="B671" s="62" t="s">
        <v>54</v>
      </c>
      <c r="C671" s="79" t="s">
        <v>55</v>
      </c>
      <c r="D671" s="79" t="s">
        <v>742</v>
      </c>
      <c r="E671" s="80" t="s">
        <v>2986</v>
      </c>
    </row>
    <row r="672" spans="1:5" x14ac:dyDescent="0.25">
      <c r="A672">
        <v>671</v>
      </c>
      <c r="B672" s="81" t="s">
        <v>54</v>
      </c>
      <c r="C672" s="82" t="s">
        <v>55</v>
      </c>
      <c r="D672" s="82" t="s">
        <v>2987</v>
      </c>
      <c r="E672" s="83" t="s">
        <v>1794</v>
      </c>
    </row>
    <row r="673" spans="1:5" x14ac:dyDescent="0.25">
      <c r="A673">
        <v>672</v>
      </c>
      <c r="B673" s="62" t="s">
        <v>54</v>
      </c>
      <c r="C673" s="79" t="s">
        <v>55</v>
      </c>
      <c r="D673" s="79" t="s">
        <v>2987</v>
      </c>
      <c r="E673" s="80" t="s">
        <v>743</v>
      </c>
    </row>
    <row r="674" spans="1:5" x14ac:dyDescent="0.25">
      <c r="A674">
        <v>673</v>
      </c>
      <c r="B674" s="81" t="s">
        <v>54</v>
      </c>
      <c r="C674" s="82" t="s">
        <v>55</v>
      </c>
      <c r="D674" s="82" t="s">
        <v>2987</v>
      </c>
      <c r="E674" s="83" t="s">
        <v>2988</v>
      </c>
    </row>
    <row r="675" spans="1:5" x14ac:dyDescent="0.25">
      <c r="A675">
        <v>674</v>
      </c>
      <c r="B675" s="62" t="s">
        <v>54</v>
      </c>
      <c r="C675" s="79" t="s">
        <v>55</v>
      </c>
      <c r="D675" s="79" t="s">
        <v>2987</v>
      </c>
      <c r="E675" s="80" t="s">
        <v>2989</v>
      </c>
    </row>
    <row r="676" spans="1:5" x14ac:dyDescent="0.25">
      <c r="A676">
        <v>675</v>
      </c>
      <c r="B676" s="81" t="s">
        <v>54</v>
      </c>
      <c r="C676" s="82" t="s">
        <v>55</v>
      </c>
      <c r="D676" s="82" t="s">
        <v>2987</v>
      </c>
      <c r="E676" s="83" t="s">
        <v>2990</v>
      </c>
    </row>
    <row r="677" spans="1:5" x14ac:dyDescent="0.25">
      <c r="A677">
        <v>676</v>
      </c>
      <c r="B677" s="62" t="s">
        <v>54</v>
      </c>
      <c r="C677" s="79" t="s">
        <v>55</v>
      </c>
      <c r="D677" s="79" t="s">
        <v>199</v>
      </c>
      <c r="E677" s="80" t="s">
        <v>2991</v>
      </c>
    </row>
    <row r="678" spans="1:5" x14ac:dyDescent="0.25">
      <c r="A678">
        <v>677</v>
      </c>
      <c r="B678" s="81" t="s">
        <v>54</v>
      </c>
      <c r="C678" s="82" t="s">
        <v>55</v>
      </c>
      <c r="D678" s="82" t="s">
        <v>199</v>
      </c>
      <c r="E678" s="83" t="s">
        <v>2992</v>
      </c>
    </row>
    <row r="679" spans="1:5" x14ac:dyDescent="0.25">
      <c r="A679">
        <v>678</v>
      </c>
      <c r="B679" s="62" t="s">
        <v>54</v>
      </c>
      <c r="C679" s="79" t="s">
        <v>55</v>
      </c>
      <c r="D679" s="79" t="s">
        <v>199</v>
      </c>
      <c r="E679" s="80" t="s">
        <v>2993</v>
      </c>
    </row>
    <row r="680" spans="1:5" x14ac:dyDescent="0.25">
      <c r="A680">
        <v>679</v>
      </c>
      <c r="B680" s="81" t="s">
        <v>54</v>
      </c>
      <c r="C680" s="82" t="s">
        <v>55</v>
      </c>
      <c r="D680" s="82" t="s">
        <v>199</v>
      </c>
      <c r="E680" s="83" t="s">
        <v>2994</v>
      </c>
    </row>
    <row r="681" spans="1:5" x14ac:dyDescent="0.25">
      <c r="A681">
        <v>680</v>
      </c>
      <c r="B681" s="62" t="s">
        <v>54</v>
      </c>
      <c r="C681" s="79" t="s">
        <v>55</v>
      </c>
      <c r="D681" s="79" t="s">
        <v>199</v>
      </c>
      <c r="E681" s="80" t="s">
        <v>2995</v>
      </c>
    </row>
    <row r="682" spans="1:5" x14ac:dyDescent="0.25">
      <c r="A682">
        <v>681</v>
      </c>
      <c r="B682" s="81" t="s">
        <v>54</v>
      </c>
      <c r="C682" s="82" t="s">
        <v>55</v>
      </c>
      <c r="D682" s="82" t="s">
        <v>357</v>
      </c>
      <c r="E682" s="83" t="s">
        <v>2996</v>
      </c>
    </row>
    <row r="683" spans="1:5" x14ac:dyDescent="0.25">
      <c r="A683">
        <v>682</v>
      </c>
      <c r="B683" s="62" t="s">
        <v>54</v>
      </c>
      <c r="C683" s="79" t="s">
        <v>55</v>
      </c>
      <c r="D683" s="79" t="s">
        <v>357</v>
      </c>
      <c r="E683" s="80" t="s">
        <v>2997</v>
      </c>
    </row>
    <row r="684" spans="1:5" x14ac:dyDescent="0.25">
      <c r="A684">
        <v>683</v>
      </c>
      <c r="B684" s="81" t="s">
        <v>54</v>
      </c>
      <c r="C684" s="82" t="s">
        <v>55</v>
      </c>
      <c r="D684" s="82" t="s">
        <v>357</v>
      </c>
      <c r="E684" s="83" t="s">
        <v>2998</v>
      </c>
    </row>
    <row r="685" spans="1:5" x14ac:dyDescent="0.25">
      <c r="A685">
        <v>684</v>
      </c>
      <c r="B685" s="62" t="s">
        <v>54</v>
      </c>
      <c r="C685" s="79" t="s">
        <v>55</v>
      </c>
      <c r="D685" s="79" t="s">
        <v>357</v>
      </c>
      <c r="E685" s="80" t="s">
        <v>2999</v>
      </c>
    </row>
    <row r="686" spans="1:5" x14ac:dyDescent="0.25">
      <c r="A686">
        <v>685</v>
      </c>
      <c r="B686" s="81" t="s">
        <v>54</v>
      </c>
      <c r="C686" s="82" t="s">
        <v>55</v>
      </c>
      <c r="D686" s="82" t="s">
        <v>357</v>
      </c>
      <c r="E686" s="83" t="s">
        <v>3000</v>
      </c>
    </row>
    <row r="687" spans="1:5" x14ac:dyDescent="0.25">
      <c r="A687">
        <v>686</v>
      </c>
      <c r="B687" s="62" t="s">
        <v>54</v>
      </c>
      <c r="C687" s="79" t="s">
        <v>55</v>
      </c>
      <c r="D687" s="79" t="s">
        <v>1496</v>
      </c>
      <c r="E687" s="80" t="s">
        <v>3001</v>
      </c>
    </row>
    <row r="688" spans="1:5" x14ac:dyDescent="0.25">
      <c r="A688">
        <v>687</v>
      </c>
      <c r="B688" s="81" t="s">
        <v>54</v>
      </c>
      <c r="C688" s="82" t="s">
        <v>55</v>
      </c>
      <c r="D688" s="82" t="s">
        <v>1496</v>
      </c>
      <c r="E688" s="83" t="s">
        <v>3002</v>
      </c>
    </row>
    <row r="689" spans="1:5" x14ac:dyDescent="0.25">
      <c r="A689">
        <v>688</v>
      </c>
      <c r="B689" s="62" t="s">
        <v>54</v>
      </c>
      <c r="C689" s="79" t="s">
        <v>55</v>
      </c>
      <c r="D689" s="79" t="s">
        <v>1496</v>
      </c>
      <c r="E689" s="80" t="s">
        <v>3003</v>
      </c>
    </row>
    <row r="690" spans="1:5" x14ac:dyDescent="0.25">
      <c r="A690">
        <v>689</v>
      </c>
      <c r="B690" s="81" t="s">
        <v>54</v>
      </c>
      <c r="C690" s="82" t="s">
        <v>55</v>
      </c>
      <c r="D690" s="82" t="s">
        <v>1496</v>
      </c>
      <c r="E690" s="83" t="s">
        <v>1497</v>
      </c>
    </row>
    <row r="691" spans="1:5" x14ac:dyDescent="0.25">
      <c r="A691">
        <v>690</v>
      </c>
      <c r="B691" s="62" t="s">
        <v>54</v>
      </c>
      <c r="C691" s="79" t="s">
        <v>55</v>
      </c>
      <c r="D691" s="79" t="s">
        <v>1496</v>
      </c>
      <c r="E691" s="80" t="s">
        <v>3004</v>
      </c>
    </row>
    <row r="692" spans="1:5" x14ac:dyDescent="0.25">
      <c r="A692">
        <v>691</v>
      </c>
      <c r="B692" s="81" t="s">
        <v>54</v>
      </c>
      <c r="C692" s="82" t="s">
        <v>55</v>
      </c>
      <c r="D692" s="82" t="s">
        <v>3005</v>
      </c>
      <c r="E692" s="83" t="s">
        <v>3006</v>
      </c>
    </row>
    <row r="693" spans="1:5" x14ac:dyDescent="0.25">
      <c r="A693">
        <v>692</v>
      </c>
      <c r="B693" s="62" t="s">
        <v>54</v>
      </c>
      <c r="C693" s="79" t="s">
        <v>55</v>
      </c>
      <c r="D693" s="79" t="s">
        <v>3005</v>
      </c>
      <c r="E693" s="80" t="s">
        <v>3007</v>
      </c>
    </row>
    <row r="694" spans="1:5" x14ac:dyDescent="0.25">
      <c r="A694">
        <v>693</v>
      </c>
      <c r="B694" s="81" t="s">
        <v>54</v>
      </c>
      <c r="C694" s="82" t="s">
        <v>55</v>
      </c>
      <c r="D694" s="82" t="s">
        <v>3005</v>
      </c>
      <c r="E694" s="83" t="s">
        <v>3008</v>
      </c>
    </row>
    <row r="695" spans="1:5" x14ac:dyDescent="0.25">
      <c r="A695">
        <v>694</v>
      </c>
      <c r="B695" s="62" t="s">
        <v>54</v>
      </c>
      <c r="C695" s="79" t="s">
        <v>55</v>
      </c>
      <c r="D695" s="79" t="s">
        <v>3005</v>
      </c>
      <c r="E695" s="80" t="s">
        <v>3009</v>
      </c>
    </row>
    <row r="696" spans="1:5" x14ac:dyDescent="0.25">
      <c r="A696">
        <v>695</v>
      </c>
      <c r="B696" s="81" t="s">
        <v>54</v>
      </c>
      <c r="C696" s="82" t="s">
        <v>55</v>
      </c>
      <c r="D696" s="82" t="s">
        <v>3005</v>
      </c>
      <c r="E696" s="83" t="s">
        <v>3010</v>
      </c>
    </row>
    <row r="697" spans="1:5" x14ac:dyDescent="0.25">
      <c r="A697">
        <v>696</v>
      </c>
      <c r="B697" s="62" t="s">
        <v>54</v>
      </c>
      <c r="C697" s="79" t="s">
        <v>55</v>
      </c>
      <c r="D697" s="79" t="s">
        <v>34</v>
      </c>
      <c r="E697" s="80" t="s">
        <v>3011</v>
      </c>
    </row>
    <row r="698" spans="1:5" x14ac:dyDescent="0.25">
      <c r="A698">
        <v>697</v>
      </c>
      <c r="B698" s="81" t="s">
        <v>54</v>
      </c>
      <c r="C698" s="82" t="s">
        <v>55</v>
      </c>
      <c r="D698" s="82" t="s">
        <v>34</v>
      </c>
      <c r="E698" s="83" t="s">
        <v>3012</v>
      </c>
    </row>
    <row r="699" spans="1:5" x14ac:dyDescent="0.25">
      <c r="A699">
        <v>698</v>
      </c>
      <c r="B699" s="62" t="s">
        <v>54</v>
      </c>
      <c r="C699" s="79" t="s">
        <v>55</v>
      </c>
      <c r="D699" s="79" t="s">
        <v>34</v>
      </c>
      <c r="E699" s="80" t="s">
        <v>3013</v>
      </c>
    </row>
    <row r="700" spans="1:5" x14ac:dyDescent="0.25">
      <c r="A700">
        <v>699</v>
      </c>
      <c r="B700" s="81" t="s">
        <v>54</v>
      </c>
      <c r="C700" s="82" t="s">
        <v>55</v>
      </c>
      <c r="D700" s="82" t="s">
        <v>34</v>
      </c>
      <c r="E700" s="83" t="s">
        <v>1171</v>
      </c>
    </row>
    <row r="701" spans="1:5" x14ac:dyDescent="0.25">
      <c r="A701">
        <v>700</v>
      </c>
      <c r="B701" s="62" t="s">
        <v>54</v>
      </c>
      <c r="C701" s="79" t="s">
        <v>55</v>
      </c>
      <c r="D701" s="79" t="s">
        <v>34</v>
      </c>
      <c r="E701" s="80" t="s">
        <v>1641</v>
      </c>
    </row>
    <row r="702" spans="1:5" x14ac:dyDescent="0.25">
      <c r="A702">
        <v>701</v>
      </c>
      <c r="B702" s="81" t="s">
        <v>339</v>
      </c>
      <c r="C702" s="82" t="s">
        <v>340</v>
      </c>
      <c r="D702" s="82" t="s">
        <v>1252</v>
      </c>
      <c r="E702" s="83" t="s">
        <v>902</v>
      </c>
    </row>
    <row r="703" spans="1:5" x14ac:dyDescent="0.25">
      <c r="A703">
        <v>702</v>
      </c>
      <c r="B703" s="62" t="s">
        <v>339</v>
      </c>
      <c r="C703" s="79" t="s">
        <v>340</v>
      </c>
      <c r="D703" s="79" t="s">
        <v>1252</v>
      </c>
      <c r="E703" s="80" t="s">
        <v>385</v>
      </c>
    </row>
    <row r="704" spans="1:5" x14ac:dyDescent="0.25">
      <c r="A704">
        <v>703</v>
      </c>
      <c r="B704" s="81" t="s">
        <v>339</v>
      </c>
      <c r="C704" s="82" t="s">
        <v>340</v>
      </c>
      <c r="D704" s="82" t="s">
        <v>1252</v>
      </c>
      <c r="E704" s="83" t="s">
        <v>300</v>
      </c>
    </row>
    <row r="705" spans="1:5" x14ac:dyDescent="0.25">
      <c r="A705">
        <v>704</v>
      </c>
      <c r="B705" s="62" t="s">
        <v>339</v>
      </c>
      <c r="C705" s="79" t="s">
        <v>340</v>
      </c>
      <c r="D705" s="79" t="s">
        <v>1252</v>
      </c>
      <c r="E705" s="80" t="s">
        <v>3014</v>
      </c>
    </row>
    <row r="706" spans="1:5" x14ac:dyDescent="0.25">
      <c r="A706">
        <v>705</v>
      </c>
      <c r="B706" s="81" t="s">
        <v>339</v>
      </c>
      <c r="C706" s="82" t="s">
        <v>340</v>
      </c>
      <c r="D706" s="82" t="s">
        <v>1252</v>
      </c>
      <c r="E706" s="83" t="s">
        <v>2370</v>
      </c>
    </row>
    <row r="707" spans="1:5" x14ac:dyDescent="0.25">
      <c r="A707">
        <v>706</v>
      </c>
      <c r="B707" s="62" t="s">
        <v>339</v>
      </c>
      <c r="C707" s="79" t="s">
        <v>340</v>
      </c>
      <c r="D707" s="79" t="s">
        <v>1181</v>
      </c>
      <c r="E707" s="80" t="s">
        <v>1253</v>
      </c>
    </row>
    <row r="708" spans="1:5" x14ac:dyDescent="0.25">
      <c r="A708">
        <v>707</v>
      </c>
      <c r="B708" s="81" t="s">
        <v>339</v>
      </c>
      <c r="C708" s="82" t="s">
        <v>340</v>
      </c>
      <c r="D708" s="82" t="s">
        <v>1181</v>
      </c>
      <c r="E708" s="83" t="s">
        <v>2937</v>
      </c>
    </row>
    <row r="709" spans="1:5" x14ac:dyDescent="0.25">
      <c r="A709">
        <v>708</v>
      </c>
      <c r="B709" s="62" t="s">
        <v>339</v>
      </c>
      <c r="C709" s="79" t="s">
        <v>340</v>
      </c>
      <c r="D709" s="79" t="s">
        <v>1181</v>
      </c>
      <c r="E709" s="80" t="s">
        <v>3015</v>
      </c>
    </row>
    <row r="710" spans="1:5" x14ac:dyDescent="0.25">
      <c r="A710">
        <v>709</v>
      </c>
      <c r="B710" s="81" t="s">
        <v>339</v>
      </c>
      <c r="C710" s="82" t="s">
        <v>340</v>
      </c>
      <c r="D710" s="82" t="s">
        <v>1181</v>
      </c>
      <c r="E710" s="83" t="s">
        <v>3016</v>
      </c>
    </row>
    <row r="711" spans="1:5" x14ac:dyDescent="0.25">
      <c r="A711">
        <v>710</v>
      </c>
      <c r="B711" s="62" t="s">
        <v>339</v>
      </c>
      <c r="C711" s="79" t="s">
        <v>340</v>
      </c>
      <c r="D711" s="79" t="s">
        <v>1181</v>
      </c>
      <c r="E711" s="80" t="s">
        <v>1725</v>
      </c>
    </row>
    <row r="712" spans="1:5" x14ac:dyDescent="0.25">
      <c r="A712">
        <v>711</v>
      </c>
      <c r="B712" s="81" t="s">
        <v>339</v>
      </c>
      <c r="C712" s="82" t="s">
        <v>340</v>
      </c>
      <c r="D712" s="82" t="s">
        <v>535</v>
      </c>
      <c r="E712" s="83" t="s">
        <v>2168</v>
      </c>
    </row>
    <row r="713" spans="1:5" x14ac:dyDescent="0.25">
      <c r="A713">
        <v>712</v>
      </c>
      <c r="B713" s="62" t="s">
        <v>339</v>
      </c>
      <c r="C713" s="79" t="s">
        <v>340</v>
      </c>
      <c r="D713" s="79" t="s">
        <v>535</v>
      </c>
      <c r="E713" s="80" t="s">
        <v>3017</v>
      </c>
    </row>
    <row r="714" spans="1:5" x14ac:dyDescent="0.25">
      <c r="A714">
        <v>713</v>
      </c>
      <c r="B714" s="81" t="s">
        <v>339</v>
      </c>
      <c r="C714" s="82" t="s">
        <v>340</v>
      </c>
      <c r="D714" s="82" t="s">
        <v>535</v>
      </c>
      <c r="E714" s="83" t="s">
        <v>1182</v>
      </c>
    </row>
    <row r="715" spans="1:5" x14ac:dyDescent="0.25">
      <c r="A715">
        <v>714</v>
      </c>
      <c r="B715" s="62" t="s">
        <v>339</v>
      </c>
      <c r="C715" s="79" t="s">
        <v>340</v>
      </c>
      <c r="D715" s="79" t="s">
        <v>535</v>
      </c>
      <c r="E715" s="80" t="s">
        <v>3018</v>
      </c>
    </row>
    <row r="716" spans="1:5" x14ac:dyDescent="0.25">
      <c r="A716">
        <v>715</v>
      </c>
      <c r="B716" s="81" t="s">
        <v>339</v>
      </c>
      <c r="C716" s="82" t="s">
        <v>340</v>
      </c>
      <c r="D716" s="82" t="s">
        <v>535</v>
      </c>
      <c r="E716" s="83" t="s">
        <v>536</v>
      </c>
    </row>
    <row r="717" spans="1:5" x14ac:dyDescent="0.25">
      <c r="A717">
        <v>716</v>
      </c>
      <c r="B717" s="62" t="s">
        <v>339</v>
      </c>
      <c r="C717" s="79" t="s">
        <v>340</v>
      </c>
      <c r="D717" s="79" t="s">
        <v>168</v>
      </c>
      <c r="E717" s="80" t="s">
        <v>3019</v>
      </c>
    </row>
    <row r="718" spans="1:5" x14ac:dyDescent="0.25">
      <c r="A718">
        <v>717</v>
      </c>
      <c r="B718" s="81" t="s">
        <v>339</v>
      </c>
      <c r="C718" s="82" t="s">
        <v>340</v>
      </c>
      <c r="D718" s="82" t="s">
        <v>168</v>
      </c>
      <c r="E718" s="83" t="s">
        <v>3020</v>
      </c>
    </row>
    <row r="719" spans="1:5" x14ac:dyDescent="0.25">
      <c r="A719">
        <v>718</v>
      </c>
      <c r="B719" s="62" t="s">
        <v>339</v>
      </c>
      <c r="C719" s="79" t="s">
        <v>340</v>
      </c>
      <c r="D719" s="79" t="s">
        <v>168</v>
      </c>
      <c r="E719" s="80" t="s">
        <v>3021</v>
      </c>
    </row>
    <row r="720" spans="1:5" x14ac:dyDescent="0.25">
      <c r="A720">
        <v>719</v>
      </c>
      <c r="B720" s="81" t="s">
        <v>339</v>
      </c>
      <c r="C720" s="82" t="s">
        <v>340</v>
      </c>
      <c r="D720" s="82" t="s">
        <v>168</v>
      </c>
      <c r="E720" s="83" t="s">
        <v>3022</v>
      </c>
    </row>
    <row r="721" spans="1:5" x14ac:dyDescent="0.25">
      <c r="A721">
        <v>720</v>
      </c>
      <c r="B721" s="62" t="s">
        <v>339</v>
      </c>
      <c r="C721" s="79" t="s">
        <v>340</v>
      </c>
      <c r="D721" s="79" t="s">
        <v>168</v>
      </c>
      <c r="E721" s="80" t="s">
        <v>3023</v>
      </c>
    </row>
    <row r="722" spans="1:5" x14ac:dyDescent="0.25">
      <c r="A722">
        <v>721</v>
      </c>
      <c r="B722" s="81" t="s">
        <v>339</v>
      </c>
      <c r="C722" s="82" t="s">
        <v>340</v>
      </c>
      <c r="D722" s="82" t="s">
        <v>638</v>
      </c>
      <c r="E722" s="83" t="s">
        <v>3024</v>
      </c>
    </row>
    <row r="723" spans="1:5" x14ac:dyDescent="0.25">
      <c r="A723">
        <v>722</v>
      </c>
      <c r="B723" s="62" t="s">
        <v>339</v>
      </c>
      <c r="C723" s="79" t="s">
        <v>340</v>
      </c>
      <c r="D723" s="79" t="s">
        <v>638</v>
      </c>
      <c r="E723" s="80" t="s">
        <v>3025</v>
      </c>
    </row>
    <row r="724" spans="1:5" x14ac:dyDescent="0.25">
      <c r="A724">
        <v>723</v>
      </c>
      <c r="B724" s="81" t="s">
        <v>339</v>
      </c>
      <c r="C724" s="82" t="s">
        <v>340</v>
      </c>
      <c r="D724" s="82" t="s">
        <v>638</v>
      </c>
      <c r="E724" s="83" t="s">
        <v>3026</v>
      </c>
    </row>
    <row r="725" spans="1:5" x14ac:dyDescent="0.25">
      <c r="A725">
        <v>724</v>
      </c>
      <c r="B725" s="62" t="s">
        <v>339</v>
      </c>
      <c r="C725" s="79" t="s">
        <v>340</v>
      </c>
      <c r="D725" s="79" t="s">
        <v>638</v>
      </c>
      <c r="E725" s="80" t="s">
        <v>685</v>
      </c>
    </row>
    <row r="726" spans="1:5" x14ac:dyDescent="0.25">
      <c r="A726">
        <v>725</v>
      </c>
      <c r="B726" s="81" t="s">
        <v>339</v>
      </c>
      <c r="C726" s="82" t="s">
        <v>340</v>
      </c>
      <c r="D726" s="82" t="s">
        <v>638</v>
      </c>
      <c r="E726" s="83" t="s">
        <v>639</v>
      </c>
    </row>
    <row r="727" spans="1:5" x14ac:dyDescent="0.25">
      <c r="A727">
        <v>726</v>
      </c>
      <c r="B727" s="62" t="s">
        <v>339</v>
      </c>
      <c r="C727" s="79" t="s">
        <v>340</v>
      </c>
      <c r="D727" s="79" t="s">
        <v>575</v>
      </c>
      <c r="E727" s="80" t="s">
        <v>1032</v>
      </c>
    </row>
    <row r="728" spans="1:5" x14ac:dyDescent="0.25">
      <c r="A728">
        <v>727</v>
      </c>
      <c r="B728" s="81" t="s">
        <v>339</v>
      </c>
      <c r="C728" s="82" t="s">
        <v>340</v>
      </c>
      <c r="D728" s="82" t="s">
        <v>575</v>
      </c>
      <c r="E728" s="83" t="s">
        <v>1596</v>
      </c>
    </row>
    <row r="729" spans="1:5" x14ac:dyDescent="0.25">
      <c r="A729">
        <v>728</v>
      </c>
      <c r="B729" s="62" t="s">
        <v>339</v>
      </c>
      <c r="C729" s="79" t="s">
        <v>340</v>
      </c>
      <c r="D729" s="79" t="s">
        <v>575</v>
      </c>
      <c r="E729" s="80" t="s">
        <v>3027</v>
      </c>
    </row>
    <row r="730" spans="1:5" x14ac:dyDescent="0.25">
      <c r="A730">
        <v>729</v>
      </c>
      <c r="B730" s="81" t="s">
        <v>339</v>
      </c>
      <c r="C730" s="82" t="s">
        <v>340</v>
      </c>
      <c r="D730" s="82" t="s">
        <v>575</v>
      </c>
      <c r="E730" s="83" t="s">
        <v>3028</v>
      </c>
    </row>
    <row r="731" spans="1:5" x14ac:dyDescent="0.25">
      <c r="A731">
        <v>730</v>
      </c>
      <c r="B731" s="62" t="s">
        <v>339</v>
      </c>
      <c r="C731" s="79" t="s">
        <v>340</v>
      </c>
      <c r="D731" s="79" t="s">
        <v>575</v>
      </c>
      <c r="E731" s="80" t="s">
        <v>1668</v>
      </c>
    </row>
    <row r="732" spans="1:5" x14ac:dyDescent="0.25">
      <c r="A732">
        <v>731</v>
      </c>
      <c r="B732" s="81" t="s">
        <v>339</v>
      </c>
      <c r="C732" s="82" t="s">
        <v>340</v>
      </c>
      <c r="D732" s="82" t="s">
        <v>879</v>
      </c>
      <c r="E732" s="83" t="s">
        <v>1201</v>
      </c>
    </row>
    <row r="733" spans="1:5" x14ac:dyDescent="0.25">
      <c r="A733">
        <v>732</v>
      </c>
      <c r="B733" s="62" t="s">
        <v>339</v>
      </c>
      <c r="C733" s="79" t="s">
        <v>340</v>
      </c>
      <c r="D733" s="79" t="s">
        <v>879</v>
      </c>
      <c r="E733" s="80" t="s">
        <v>3029</v>
      </c>
    </row>
    <row r="734" spans="1:5" x14ac:dyDescent="0.25">
      <c r="A734">
        <v>733</v>
      </c>
      <c r="B734" s="81" t="s">
        <v>339</v>
      </c>
      <c r="C734" s="82" t="s">
        <v>340</v>
      </c>
      <c r="D734" s="82" t="s">
        <v>879</v>
      </c>
      <c r="E734" s="83" t="s">
        <v>576</v>
      </c>
    </row>
    <row r="735" spans="1:5" x14ac:dyDescent="0.25">
      <c r="A735">
        <v>734</v>
      </c>
      <c r="B735" s="62" t="s">
        <v>339</v>
      </c>
      <c r="C735" s="79" t="s">
        <v>340</v>
      </c>
      <c r="D735" s="79" t="s">
        <v>879</v>
      </c>
      <c r="E735" s="80" t="s">
        <v>3030</v>
      </c>
    </row>
    <row r="736" spans="1:5" x14ac:dyDescent="0.25">
      <c r="A736">
        <v>735</v>
      </c>
      <c r="B736" s="81" t="s">
        <v>339</v>
      </c>
      <c r="C736" s="82" t="s">
        <v>340</v>
      </c>
      <c r="D736" s="82" t="s">
        <v>879</v>
      </c>
      <c r="E736" s="83" t="s">
        <v>880</v>
      </c>
    </row>
    <row r="737" spans="1:5" x14ac:dyDescent="0.25">
      <c r="A737">
        <v>736</v>
      </c>
      <c r="B737" s="62" t="s">
        <v>339</v>
      </c>
      <c r="C737" s="79" t="s">
        <v>340</v>
      </c>
      <c r="D737" s="79" t="s">
        <v>572</v>
      </c>
      <c r="E737" s="80" t="s">
        <v>3031</v>
      </c>
    </row>
    <row r="738" spans="1:5" x14ac:dyDescent="0.25">
      <c r="A738">
        <v>737</v>
      </c>
      <c r="B738" s="81" t="s">
        <v>339</v>
      </c>
      <c r="C738" s="82" t="s">
        <v>340</v>
      </c>
      <c r="D738" s="82" t="s">
        <v>572</v>
      </c>
      <c r="E738" s="83" t="s">
        <v>3032</v>
      </c>
    </row>
    <row r="739" spans="1:5" x14ac:dyDescent="0.25">
      <c r="A739">
        <v>738</v>
      </c>
      <c r="B739" s="62" t="s">
        <v>339</v>
      </c>
      <c r="C739" s="79" t="s">
        <v>340</v>
      </c>
      <c r="D739" s="79" t="s">
        <v>572</v>
      </c>
      <c r="E739" s="80" t="s">
        <v>1078</v>
      </c>
    </row>
    <row r="740" spans="1:5" x14ac:dyDescent="0.25">
      <c r="A740">
        <v>739</v>
      </c>
      <c r="B740" s="81" t="s">
        <v>339</v>
      </c>
      <c r="C740" s="82" t="s">
        <v>340</v>
      </c>
      <c r="D740" s="82" t="s">
        <v>572</v>
      </c>
      <c r="E740" s="83" t="s">
        <v>3033</v>
      </c>
    </row>
    <row r="741" spans="1:5" x14ac:dyDescent="0.25">
      <c r="A741">
        <v>740</v>
      </c>
      <c r="B741" s="62" t="s">
        <v>339</v>
      </c>
      <c r="C741" s="79" t="s">
        <v>340</v>
      </c>
      <c r="D741" s="79" t="s">
        <v>572</v>
      </c>
      <c r="E741" s="80" t="s">
        <v>3034</v>
      </c>
    </row>
    <row r="742" spans="1:5" x14ac:dyDescent="0.25">
      <c r="A742">
        <v>741</v>
      </c>
      <c r="B742" s="81" t="s">
        <v>339</v>
      </c>
      <c r="C742" s="82" t="s">
        <v>340</v>
      </c>
      <c r="D742" s="82" t="s">
        <v>808</v>
      </c>
      <c r="E742" s="83" t="s">
        <v>3035</v>
      </c>
    </row>
    <row r="743" spans="1:5" x14ac:dyDescent="0.25">
      <c r="A743">
        <v>742</v>
      </c>
      <c r="B743" s="62" t="s">
        <v>339</v>
      </c>
      <c r="C743" s="79" t="s">
        <v>340</v>
      </c>
      <c r="D743" s="79" t="s">
        <v>808</v>
      </c>
      <c r="E743" s="80" t="s">
        <v>3036</v>
      </c>
    </row>
    <row r="744" spans="1:5" x14ac:dyDescent="0.25">
      <c r="A744">
        <v>743</v>
      </c>
      <c r="B744" s="81" t="s">
        <v>339</v>
      </c>
      <c r="C744" s="82" t="s">
        <v>340</v>
      </c>
      <c r="D744" s="82" t="s">
        <v>808</v>
      </c>
      <c r="E744" s="83" t="s">
        <v>3037</v>
      </c>
    </row>
    <row r="745" spans="1:5" x14ac:dyDescent="0.25">
      <c r="A745">
        <v>744</v>
      </c>
      <c r="B745" s="62" t="s">
        <v>339</v>
      </c>
      <c r="C745" s="79" t="s">
        <v>340</v>
      </c>
      <c r="D745" s="79" t="s">
        <v>808</v>
      </c>
      <c r="E745" s="80" t="s">
        <v>3038</v>
      </c>
    </row>
    <row r="746" spans="1:5" x14ac:dyDescent="0.25">
      <c r="A746">
        <v>745</v>
      </c>
      <c r="B746" s="81" t="s">
        <v>339</v>
      </c>
      <c r="C746" s="82" t="s">
        <v>340</v>
      </c>
      <c r="D746" s="82" t="s">
        <v>808</v>
      </c>
      <c r="E746" s="83" t="s">
        <v>3039</v>
      </c>
    </row>
    <row r="747" spans="1:5" x14ac:dyDescent="0.25">
      <c r="A747">
        <v>746</v>
      </c>
      <c r="B747" s="62" t="s">
        <v>339</v>
      </c>
      <c r="C747" s="79" t="s">
        <v>340</v>
      </c>
      <c r="D747" s="79" t="s">
        <v>165</v>
      </c>
      <c r="E747" s="80" t="s">
        <v>809</v>
      </c>
    </row>
    <row r="748" spans="1:5" x14ac:dyDescent="0.25">
      <c r="A748">
        <v>747</v>
      </c>
      <c r="B748" s="81" t="s">
        <v>339</v>
      </c>
      <c r="C748" s="82" t="s">
        <v>340</v>
      </c>
      <c r="D748" s="82" t="s">
        <v>165</v>
      </c>
      <c r="E748" s="83" t="s">
        <v>3040</v>
      </c>
    </row>
    <row r="749" spans="1:5" x14ac:dyDescent="0.25">
      <c r="A749">
        <v>748</v>
      </c>
      <c r="B749" s="62" t="s">
        <v>339</v>
      </c>
      <c r="C749" s="79" t="s">
        <v>340</v>
      </c>
      <c r="D749" s="79" t="s">
        <v>165</v>
      </c>
      <c r="E749" s="80" t="s">
        <v>3041</v>
      </c>
    </row>
    <row r="750" spans="1:5" x14ac:dyDescent="0.25">
      <c r="A750">
        <v>749</v>
      </c>
      <c r="B750" s="81" t="s">
        <v>339</v>
      </c>
      <c r="C750" s="82" t="s">
        <v>340</v>
      </c>
      <c r="D750" s="82" t="s">
        <v>165</v>
      </c>
      <c r="E750" s="83" t="s">
        <v>1430</v>
      </c>
    </row>
    <row r="751" spans="1:5" x14ac:dyDescent="0.25">
      <c r="A751">
        <v>750</v>
      </c>
      <c r="B751" s="62" t="s">
        <v>339</v>
      </c>
      <c r="C751" s="79" t="s">
        <v>340</v>
      </c>
      <c r="D751" s="79" t="s">
        <v>165</v>
      </c>
      <c r="E751" s="80" t="s">
        <v>3042</v>
      </c>
    </row>
    <row r="752" spans="1:5" x14ac:dyDescent="0.25">
      <c r="A752">
        <v>751</v>
      </c>
      <c r="B752" s="81" t="s">
        <v>339</v>
      </c>
      <c r="C752" s="82" t="s">
        <v>340</v>
      </c>
      <c r="D752" s="82" t="s">
        <v>2418</v>
      </c>
      <c r="E752" s="83" t="s">
        <v>3043</v>
      </c>
    </row>
    <row r="753" spans="1:5" x14ac:dyDescent="0.25">
      <c r="A753">
        <v>752</v>
      </c>
      <c r="B753" s="62" t="s">
        <v>339</v>
      </c>
      <c r="C753" s="79" t="s">
        <v>340</v>
      </c>
      <c r="D753" s="79" t="s">
        <v>2418</v>
      </c>
      <c r="E753" s="80" t="s">
        <v>3044</v>
      </c>
    </row>
    <row r="754" spans="1:5" x14ac:dyDescent="0.25">
      <c r="A754">
        <v>753</v>
      </c>
      <c r="B754" s="81" t="s">
        <v>339</v>
      </c>
      <c r="C754" s="82" t="s">
        <v>340</v>
      </c>
      <c r="D754" s="82" t="s">
        <v>2418</v>
      </c>
      <c r="E754" s="83" t="s">
        <v>3045</v>
      </c>
    </row>
    <row r="755" spans="1:5" x14ac:dyDescent="0.25">
      <c r="A755">
        <v>754</v>
      </c>
      <c r="B755" s="62" t="s">
        <v>339</v>
      </c>
      <c r="C755" s="79" t="s">
        <v>340</v>
      </c>
      <c r="D755" s="79" t="s">
        <v>2418</v>
      </c>
      <c r="E755" s="80" t="s">
        <v>3046</v>
      </c>
    </row>
    <row r="756" spans="1:5" x14ac:dyDescent="0.25">
      <c r="A756">
        <v>755</v>
      </c>
      <c r="B756" s="81" t="s">
        <v>339</v>
      </c>
      <c r="C756" s="82" t="s">
        <v>340</v>
      </c>
      <c r="D756" s="82" t="s">
        <v>2418</v>
      </c>
      <c r="E756" s="83" t="s">
        <v>3047</v>
      </c>
    </row>
    <row r="757" spans="1:5" x14ac:dyDescent="0.25">
      <c r="A757">
        <v>756</v>
      </c>
      <c r="B757" s="62" t="s">
        <v>339</v>
      </c>
      <c r="C757" s="79" t="s">
        <v>340</v>
      </c>
      <c r="D757" s="79" t="s">
        <v>240</v>
      </c>
      <c r="E757" s="80" t="s">
        <v>3048</v>
      </c>
    </row>
    <row r="758" spans="1:5" x14ac:dyDescent="0.25">
      <c r="A758">
        <v>757</v>
      </c>
      <c r="B758" s="81" t="s">
        <v>339</v>
      </c>
      <c r="C758" s="82" t="s">
        <v>340</v>
      </c>
      <c r="D758" s="82" t="s">
        <v>240</v>
      </c>
      <c r="E758" s="83" t="s">
        <v>3049</v>
      </c>
    </row>
    <row r="759" spans="1:5" x14ac:dyDescent="0.25">
      <c r="A759">
        <v>758</v>
      </c>
      <c r="B759" s="62" t="s">
        <v>339</v>
      </c>
      <c r="C759" s="79" t="s">
        <v>340</v>
      </c>
      <c r="D759" s="79" t="s">
        <v>240</v>
      </c>
      <c r="E759" s="80" t="s">
        <v>1078</v>
      </c>
    </row>
    <row r="760" spans="1:5" x14ac:dyDescent="0.25">
      <c r="A760">
        <v>759</v>
      </c>
      <c r="B760" s="81" t="s">
        <v>339</v>
      </c>
      <c r="C760" s="82" t="s">
        <v>340</v>
      </c>
      <c r="D760" s="82" t="s">
        <v>240</v>
      </c>
      <c r="E760" s="83" t="s">
        <v>3050</v>
      </c>
    </row>
    <row r="761" spans="1:5" x14ac:dyDescent="0.25">
      <c r="A761">
        <v>760</v>
      </c>
      <c r="B761" s="62" t="s">
        <v>339</v>
      </c>
      <c r="C761" s="79" t="s">
        <v>340</v>
      </c>
      <c r="D761" s="79" t="s">
        <v>240</v>
      </c>
      <c r="E761" s="80" t="s">
        <v>3051</v>
      </c>
    </row>
    <row r="762" spans="1:5" x14ac:dyDescent="0.25">
      <c r="A762">
        <v>761</v>
      </c>
      <c r="B762" s="81" t="s">
        <v>339</v>
      </c>
      <c r="C762" s="82" t="s">
        <v>340</v>
      </c>
      <c r="D762" s="82" t="s">
        <v>723</v>
      </c>
      <c r="E762" s="83" t="s">
        <v>3052</v>
      </c>
    </row>
    <row r="763" spans="1:5" x14ac:dyDescent="0.25">
      <c r="A763">
        <v>762</v>
      </c>
      <c r="B763" s="62" t="s">
        <v>339</v>
      </c>
      <c r="C763" s="79" t="s">
        <v>340</v>
      </c>
      <c r="D763" s="79" t="s">
        <v>723</v>
      </c>
      <c r="E763" s="80" t="s">
        <v>3053</v>
      </c>
    </row>
    <row r="764" spans="1:5" x14ac:dyDescent="0.25">
      <c r="A764">
        <v>763</v>
      </c>
      <c r="B764" s="81" t="s">
        <v>339</v>
      </c>
      <c r="C764" s="82" t="s">
        <v>340</v>
      </c>
      <c r="D764" s="82" t="s">
        <v>723</v>
      </c>
      <c r="E764" s="83" t="s">
        <v>3054</v>
      </c>
    </row>
    <row r="765" spans="1:5" x14ac:dyDescent="0.25">
      <c r="A765">
        <v>764</v>
      </c>
      <c r="B765" s="62" t="s">
        <v>339</v>
      </c>
      <c r="C765" s="79" t="s">
        <v>340</v>
      </c>
      <c r="D765" s="79" t="s">
        <v>723</v>
      </c>
      <c r="E765" s="80" t="s">
        <v>1690</v>
      </c>
    </row>
    <row r="766" spans="1:5" x14ac:dyDescent="0.25">
      <c r="A766">
        <v>765</v>
      </c>
      <c r="B766" s="81" t="s">
        <v>339</v>
      </c>
      <c r="C766" s="82" t="s">
        <v>340</v>
      </c>
      <c r="D766" s="82" t="s">
        <v>723</v>
      </c>
      <c r="E766" s="83" t="s">
        <v>3003</v>
      </c>
    </row>
    <row r="767" spans="1:5" x14ac:dyDescent="0.25">
      <c r="A767">
        <v>766</v>
      </c>
      <c r="B767" s="62" t="s">
        <v>339</v>
      </c>
      <c r="C767" s="79" t="s">
        <v>340</v>
      </c>
      <c r="D767" s="79" t="s">
        <v>485</v>
      </c>
      <c r="E767" s="80" t="s">
        <v>724</v>
      </c>
    </row>
    <row r="768" spans="1:5" x14ac:dyDescent="0.25">
      <c r="A768">
        <v>767</v>
      </c>
      <c r="B768" s="81" t="s">
        <v>339</v>
      </c>
      <c r="C768" s="82" t="s">
        <v>340</v>
      </c>
      <c r="D768" s="82" t="s">
        <v>485</v>
      </c>
      <c r="E768" s="83" t="s">
        <v>3055</v>
      </c>
    </row>
    <row r="769" spans="1:5" x14ac:dyDescent="0.25">
      <c r="A769">
        <v>768</v>
      </c>
      <c r="B769" s="62" t="s">
        <v>339</v>
      </c>
      <c r="C769" s="79" t="s">
        <v>340</v>
      </c>
      <c r="D769" s="79" t="s">
        <v>485</v>
      </c>
      <c r="E769" s="80" t="s">
        <v>2619</v>
      </c>
    </row>
    <row r="770" spans="1:5" x14ac:dyDescent="0.25">
      <c r="A770">
        <v>769</v>
      </c>
      <c r="B770" s="81" t="s">
        <v>339</v>
      </c>
      <c r="C770" s="82" t="s">
        <v>340</v>
      </c>
      <c r="D770" s="82" t="s">
        <v>485</v>
      </c>
      <c r="E770" s="83" t="s">
        <v>3056</v>
      </c>
    </row>
    <row r="771" spans="1:5" x14ac:dyDescent="0.25">
      <c r="A771">
        <v>770</v>
      </c>
      <c r="B771" s="62" t="s">
        <v>339</v>
      </c>
      <c r="C771" s="79" t="s">
        <v>340</v>
      </c>
      <c r="D771" s="79" t="s">
        <v>485</v>
      </c>
      <c r="E771" s="80" t="s">
        <v>3057</v>
      </c>
    </row>
    <row r="772" spans="1:5" x14ac:dyDescent="0.25">
      <c r="A772">
        <v>771</v>
      </c>
      <c r="B772" s="81" t="s">
        <v>339</v>
      </c>
      <c r="C772" s="82" t="s">
        <v>340</v>
      </c>
      <c r="D772" s="82" t="s">
        <v>401</v>
      </c>
      <c r="E772" s="83" t="s">
        <v>3058</v>
      </c>
    </row>
    <row r="773" spans="1:5" x14ac:dyDescent="0.25">
      <c r="A773">
        <v>772</v>
      </c>
      <c r="B773" s="62" t="s">
        <v>339</v>
      </c>
      <c r="C773" s="79" t="s">
        <v>340</v>
      </c>
      <c r="D773" s="79" t="s">
        <v>401</v>
      </c>
      <c r="E773" s="80" t="s">
        <v>3059</v>
      </c>
    </row>
    <row r="774" spans="1:5" x14ac:dyDescent="0.25">
      <c r="A774">
        <v>773</v>
      </c>
      <c r="B774" s="81" t="s">
        <v>339</v>
      </c>
      <c r="C774" s="82" t="s">
        <v>340</v>
      </c>
      <c r="D774" s="82" t="s">
        <v>401</v>
      </c>
      <c r="E774" s="83" t="s">
        <v>3060</v>
      </c>
    </row>
    <row r="775" spans="1:5" x14ac:dyDescent="0.25">
      <c r="A775">
        <v>774</v>
      </c>
      <c r="B775" s="62" t="s">
        <v>339</v>
      </c>
      <c r="C775" s="79" t="s">
        <v>340</v>
      </c>
      <c r="D775" s="79" t="s">
        <v>401</v>
      </c>
      <c r="E775" s="80" t="s">
        <v>872</v>
      </c>
    </row>
    <row r="776" spans="1:5" x14ac:dyDescent="0.25">
      <c r="A776">
        <v>775</v>
      </c>
      <c r="B776" s="81" t="s">
        <v>339</v>
      </c>
      <c r="C776" s="82" t="s">
        <v>340</v>
      </c>
      <c r="D776" s="82" t="s">
        <v>401</v>
      </c>
      <c r="E776" s="83" t="s">
        <v>2296</v>
      </c>
    </row>
    <row r="777" spans="1:5" x14ac:dyDescent="0.25">
      <c r="A777">
        <v>776</v>
      </c>
      <c r="B777" s="62" t="s">
        <v>339</v>
      </c>
      <c r="C777" s="79" t="s">
        <v>340</v>
      </c>
      <c r="D777" s="79" t="s">
        <v>1715</v>
      </c>
      <c r="E777" s="80" t="s">
        <v>493</v>
      </c>
    </row>
    <row r="778" spans="1:5" x14ac:dyDescent="0.25">
      <c r="A778">
        <v>777</v>
      </c>
      <c r="B778" s="81" t="s">
        <v>339</v>
      </c>
      <c r="C778" s="82" t="s">
        <v>340</v>
      </c>
      <c r="D778" s="82" t="s">
        <v>1715</v>
      </c>
      <c r="E778" s="83" t="s">
        <v>509</v>
      </c>
    </row>
    <row r="779" spans="1:5" x14ac:dyDescent="0.25">
      <c r="A779">
        <v>778</v>
      </c>
      <c r="B779" s="62" t="s">
        <v>339</v>
      </c>
      <c r="C779" s="79" t="s">
        <v>340</v>
      </c>
      <c r="D779" s="79" t="s">
        <v>1715</v>
      </c>
      <c r="E779" s="80" t="s">
        <v>1684</v>
      </c>
    </row>
    <row r="780" spans="1:5" x14ac:dyDescent="0.25">
      <c r="A780">
        <v>779</v>
      </c>
      <c r="B780" s="81" t="s">
        <v>339</v>
      </c>
      <c r="C780" s="82" t="s">
        <v>340</v>
      </c>
      <c r="D780" s="82" t="s">
        <v>1715</v>
      </c>
      <c r="E780" s="83" t="s">
        <v>3061</v>
      </c>
    </row>
    <row r="781" spans="1:5" x14ac:dyDescent="0.25">
      <c r="A781">
        <v>780</v>
      </c>
      <c r="B781" s="62" t="s">
        <v>339</v>
      </c>
      <c r="C781" s="79" t="s">
        <v>340</v>
      </c>
      <c r="D781" s="79" t="s">
        <v>1715</v>
      </c>
      <c r="E781" s="80" t="s">
        <v>3062</v>
      </c>
    </row>
    <row r="782" spans="1:5" x14ac:dyDescent="0.25">
      <c r="A782">
        <v>781</v>
      </c>
      <c r="B782" s="81" t="s">
        <v>339</v>
      </c>
      <c r="C782" s="82" t="s">
        <v>340</v>
      </c>
      <c r="D782" s="82" t="s">
        <v>538</v>
      </c>
      <c r="E782" s="83" t="s">
        <v>2378</v>
      </c>
    </row>
    <row r="783" spans="1:5" x14ac:dyDescent="0.25">
      <c r="A783">
        <v>782</v>
      </c>
      <c r="B783" s="62" t="s">
        <v>339</v>
      </c>
      <c r="C783" s="79" t="s">
        <v>340</v>
      </c>
      <c r="D783" s="79" t="s">
        <v>538</v>
      </c>
      <c r="E783" s="80" t="s">
        <v>1716</v>
      </c>
    </row>
    <row r="784" spans="1:5" x14ac:dyDescent="0.25">
      <c r="A784">
        <v>783</v>
      </c>
      <c r="B784" s="81" t="s">
        <v>339</v>
      </c>
      <c r="C784" s="82" t="s">
        <v>340</v>
      </c>
      <c r="D784" s="82" t="s">
        <v>538</v>
      </c>
      <c r="E784" s="83" t="s">
        <v>3063</v>
      </c>
    </row>
    <row r="785" spans="1:5" x14ac:dyDescent="0.25">
      <c r="A785">
        <v>784</v>
      </c>
      <c r="B785" s="62" t="s">
        <v>339</v>
      </c>
      <c r="C785" s="79" t="s">
        <v>340</v>
      </c>
      <c r="D785" s="79" t="s">
        <v>538</v>
      </c>
      <c r="E785" s="80" t="s">
        <v>2714</v>
      </c>
    </row>
    <row r="786" spans="1:5" x14ac:dyDescent="0.25">
      <c r="A786">
        <v>785</v>
      </c>
      <c r="B786" s="81" t="s">
        <v>339</v>
      </c>
      <c r="C786" s="82" t="s">
        <v>340</v>
      </c>
      <c r="D786" s="82" t="s">
        <v>538</v>
      </c>
      <c r="E786" s="83" t="s">
        <v>2553</v>
      </c>
    </row>
    <row r="787" spans="1:5" x14ac:dyDescent="0.25">
      <c r="A787">
        <v>786</v>
      </c>
      <c r="B787" s="62" t="s">
        <v>339</v>
      </c>
      <c r="C787" s="79" t="s">
        <v>340</v>
      </c>
      <c r="D787" s="79" t="s">
        <v>312</v>
      </c>
      <c r="E787" s="80" t="s">
        <v>539</v>
      </c>
    </row>
    <row r="788" spans="1:5" x14ac:dyDescent="0.25">
      <c r="A788">
        <v>787</v>
      </c>
      <c r="B788" s="81" t="s">
        <v>339</v>
      </c>
      <c r="C788" s="82" t="s">
        <v>340</v>
      </c>
      <c r="D788" s="82" t="s">
        <v>312</v>
      </c>
      <c r="E788" s="83" t="s">
        <v>392</v>
      </c>
    </row>
    <row r="789" spans="1:5" x14ac:dyDescent="0.25">
      <c r="A789">
        <v>788</v>
      </c>
      <c r="B789" s="62" t="s">
        <v>339</v>
      </c>
      <c r="C789" s="79" t="s">
        <v>340</v>
      </c>
      <c r="D789" s="79" t="s">
        <v>312</v>
      </c>
      <c r="E789" s="80" t="s">
        <v>1915</v>
      </c>
    </row>
    <row r="790" spans="1:5" x14ac:dyDescent="0.25">
      <c r="A790">
        <v>789</v>
      </c>
      <c r="B790" s="81" t="s">
        <v>339</v>
      </c>
      <c r="C790" s="82" t="s">
        <v>340</v>
      </c>
      <c r="D790" s="82" t="s">
        <v>312</v>
      </c>
      <c r="E790" s="83" t="s">
        <v>3064</v>
      </c>
    </row>
    <row r="791" spans="1:5" x14ac:dyDescent="0.25">
      <c r="A791">
        <v>790</v>
      </c>
      <c r="B791" s="62" t="s">
        <v>339</v>
      </c>
      <c r="C791" s="79" t="s">
        <v>340</v>
      </c>
      <c r="D791" s="79" t="s">
        <v>312</v>
      </c>
      <c r="E791" s="80" t="s">
        <v>3065</v>
      </c>
    </row>
    <row r="792" spans="1:5" x14ac:dyDescent="0.25">
      <c r="A792">
        <v>791</v>
      </c>
      <c r="B792" s="81" t="s">
        <v>339</v>
      </c>
      <c r="C792" s="82" t="s">
        <v>340</v>
      </c>
      <c r="D792" s="82" t="s">
        <v>1797</v>
      </c>
      <c r="E792" s="83" t="s">
        <v>3066</v>
      </c>
    </row>
    <row r="793" spans="1:5" x14ac:dyDescent="0.25">
      <c r="A793">
        <v>792</v>
      </c>
      <c r="B793" s="62" t="s">
        <v>339</v>
      </c>
      <c r="C793" s="79" t="s">
        <v>340</v>
      </c>
      <c r="D793" s="79" t="s">
        <v>1797</v>
      </c>
      <c r="E793" s="80" t="s">
        <v>3067</v>
      </c>
    </row>
    <row r="794" spans="1:5" x14ac:dyDescent="0.25">
      <c r="A794">
        <v>793</v>
      </c>
      <c r="B794" s="81" t="s">
        <v>339</v>
      </c>
      <c r="C794" s="82" t="s">
        <v>340</v>
      </c>
      <c r="D794" s="82" t="s">
        <v>1797</v>
      </c>
      <c r="E794" s="83" t="s">
        <v>3068</v>
      </c>
    </row>
    <row r="795" spans="1:5" x14ac:dyDescent="0.25">
      <c r="A795">
        <v>794</v>
      </c>
      <c r="B795" s="62" t="s">
        <v>339</v>
      </c>
      <c r="C795" s="79" t="s">
        <v>340</v>
      </c>
      <c r="D795" s="79" t="s">
        <v>1797</v>
      </c>
      <c r="E795" s="80" t="s">
        <v>3069</v>
      </c>
    </row>
    <row r="796" spans="1:5" x14ac:dyDescent="0.25">
      <c r="A796">
        <v>795</v>
      </c>
      <c r="B796" s="81" t="s">
        <v>339</v>
      </c>
      <c r="C796" s="82" t="s">
        <v>340</v>
      </c>
      <c r="D796" s="82" t="s">
        <v>1797</v>
      </c>
      <c r="E796" s="83" t="s">
        <v>3070</v>
      </c>
    </row>
    <row r="797" spans="1:5" x14ac:dyDescent="0.25">
      <c r="A797">
        <v>796</v>
      </c>
      <c r="B797" s="62" t="s">
        <v>339</v>
      </c>
      <c r="C797" s="79" t="s">
        <v>340</v>
      </c>
      <c r="D797" s="79" t="s">
        <v>1735</v>
      </c>
      <c r="E797" s="80" t="s">
        <v>3071</v>
      </c>
    </row>
    <row r="798" spans="1:5" x14ac:dyDescent="0.25">
      <c r="A798">
        <v>797</v>
      </c>
      <c r="B798" s="81" t="s">
        <v>339</v>
      </c>
      <c r="C798" s="82" t="s">
        <v>340</v>
      </c>
      <c r="D798" s="82" t="s">
        <v>1735</v>
      </c>
      <c r="E798" s="83" t="s">
        <v>1798</v>
      </c>
    </row>
    <row r="799" spans="1:5" x14ac:dyDescent="0.25">
      <c r="A799">
        <v>798</v>
      </c>
      <c r="B799" s="62" t="s">
        <v>339</v>
      </c>
      <c r="C799" s="79" t="s">
        <v>340</v>
      </c>
      <c r="D799" s="79" t="s">
        <v>1735</v>
      </c>
      <c r="E799" s="80" t="s">
        <v>3072</v>
      </c>
    </row>
    <row r="800" spans="1:5" x14ac:dyDescent="0.25">
      <c r="A800">
        <v>799</v>
      </c>
      <c r="B800" s="81" t="s">
        <v>339</v>
      </c>
      <c r="C800" s="82" t="s">
        <v>340</v>
      </c>
      <c r="D800" s="82" t="s">
        <v>1735</v>
      </c>
      <c r="E800" s="83" t="s">
        <v>3073</v>
      </c>
    </row>
    <row r="801" spans="1:5" x14ac:dyDescent="0.25">
      <c r="A801">
        <v>800</v>
      </c>
      <c r="B801" s="62" t="s">
        <v>339</v>
      </c>
      <c r="C801" s="79" t="s">
        <v>340</v>
      </c>
      <c r="D801" s="79" t="s">
        <v>1735</v>
      </c>
      <c r="E801" s="80" t="s">
        <v>3074</v>
      </c>
    </row>
    <row r="802" spans="1:5" x14ac:dyDescent="0.25">
      <c r="A802">
        <v>801</v>
      </c>
      <c r="B802" s="81" t="s">
        <v>82</v>
      </c>
      <c r="C802" s="82" t="s">
        <v>83</v>
      </c>
      <c r="D802" s="82" t="s">
        <v>638</v>
      </c>
      <c r="E802" s="83" t="s">
        <v>3075</v>
      </c>
    </row>
    <row r="803" spans="1:5" x14ac:dyDescent="0.25">
      <c r="A803">
        <v>802</v>
      </c>
      <c r="B803" s="62" t="s">
        <v>82</v>
      </c>
      <c r="C803" s="79" t="s">
        <v>83</v>
      </c>
      <c r="D803" s="79" t="s">
        <v>638</v>
      </c>
      <c r="E803" s="80" t="s">
        <v>1736</v>
      </c>
    </row>
    <row r="804" spans="1:5" x14ac:dyDescent="0.25">
      <c r="A804">
        <v>803</v>
      </c>
      <c r="B804" s="81" t="s">
        <v>82</v>
      </c>
      <c r="C804" s="82" t="s">
        <v>83</v>
      </c>
      <c r="D804" s="82" t="s">
        <v>638</v>
      </c>
      <c r="E804" s="83" t="s">
        <v>3076</v>
      </c>
    </row>
    <row r="805" spans="1:5" x14ac:dyDescent="0.25">
      <c r="A805">
        <v>804</v>
      </c>
      <c r="B805" s="62" t="s">
        <v>82</v>
      </c>
      <c r="C805" s="79" t="s">
        <v>83</v>
      </c>
      <c r="D805" s="79" t="s">
        <v>638</v>
      </c>
      <c r="E805" s="80" t="s">
        <v>3077</v>
      </c>
    </row>
    <row r="806" spans="1:5" x14ac:dyDescent="0.25">
      <c r="A806">
        <v>805</v>
      </c>
      <c r="B806" s="81" t="s">
        <v>82</v>
      </c>
      <c r="C806" s="82" t="s">
        <v>83</v>
      </c>
      <c r="D806" s="82" t="s">
        <v>638</v>
      </c>
      <c r="E806" s="83" t="s">
        <v>3078</v>
      </c>
    </row>
    <row r="807" spans="1:5" x14ac:dyDescent="0.25">
      <c r="A807">
        <v>806</v>
      </c>
      <c r="B807" s="62" t="s">
        <v>82</v>
      </c>
      <c r="C807" s="79" t="s">
        <v>83</v>
      </c>
      <c r="D807" s="79" t="s">
        <v>528</v>
      </c>
      <c r="E807" s="80" t="s">
        <v>3079</v>
      </c>
    </row>
    <row r="808" spans="1:5" x14ac:dyDescent="0.25">
      <c r="A808">
        <v>807</v>
      </c>
      <c r="B808" s="81" t="s">
        <v>82</v>
      </c>
      <c r="C808" s="82" t="s">
        <v>83</v>
      </c>
      <c r="D808" s="82" t="s">
        <v>528</v>
      </c>
      <c r="E808" s="83" t="s">
        <v>2121</v>
      </c>
    </row>
    <row r="809" spans="1:5" x14ac:dyDescent="0.25">
      <c r="A809">
        <v>808</v>
      </c>
      <c r="B809" s="62" t="s">
        <v>82</v>
      </c>
      <c r="C809" s="79" t="s">
        <v>83</v>
      </c>
      <c r="D809" s="79" t="s">
        <v>528</v>
      </c>
      <c r="E809" s="80" t="s">
        <v>3080</v>
      </c>
    </row>
    <row r="810" spans="1:5" x14ac:dyDescent="0.25">
      <c r="A810">
        <v>809</v>
      </c>
      <c r="B810" s="81" t="s">
        <v>82</v>
      </c>
      <c r="C810" s="82" t="s">
        <v>83</v>
      </c>
      <c r="D810" s="82" t="s">
        <v>528</v>
      </c>
      <c r="E810" s="83" t="s">
        <v>1109</v>
      </c>
    </row>
    <row r="811" spans="1:5" x14ac:dyDescent="0.25">
      <c r="A811">
        <v>810</v>
      </c>
      <c r="B811" s="62" t="s">
        <v>82</v>
      </c>
      <c r="C811" s="79" t="s">
        <v>83</v>
      </c>
      <c r="D811" s="79" t="s">
        <v>528</v>
      </c>
      <c r="E811" s="80" t="s">
        <v>971</v>
      </c>
    </row>
    <row r="812" spans="1:5" x14ac:dyDescent="0.25">
      <c r="A812">
        <v>811</v>
      </c>
      <c r="B812" s="81" t="s">
        <v>82</v>
      </c>
      <c r="C812" s="82" t="s">
        <v>83</v>
      </c>
      <c r="D812" s="82" t="s">
        <v>181</v>
      </c>
      <c r="E812" s="83" t="s">
        <v>1673</v>
      </c>
    </row>
    <row r="813" spans="1:5" x14ac:dyDescent="0.25">
      <c r="A813">
        <v>812</v>
      </c>
      <c r="B813" s="62" t="s">
        <v>82</v>
      </c>
      <c r="C813" s="79" t="s">
        <v>83</v>
      </c>
      <c r="D813" s="79" t="s">
        <v>181</v>
      </c>
      <c r="E813" s="80" t="s">
        <v>1101</v>
      </c>
    </row>
    <row r="814" spans="1:5" x14ac:dyDescent="0.25">
      <c r="A814">
        <v>813</v>
      </c>
      <c r="B814" s="81" t="s">
        <v>82</v>
      </c>
      <c r="C814" s="82" t="s">
        <v>83</v>
      </c>
      <c r="D814" s="82" t="s">
        <v>181</v>
      </c>
      <c r="E814" s="83" t="s">
        <v>529</v>
      </c>
    </row>
    <row r="815" spans="1:5" x14ac:dyDescent="0.25">
      <c r="A815">
        <v>814</v>
      </c>
      <c r="B815" s="62" t="s">
        <v>82</v>
      </c>
      <c r="C815" s="79" t="s">
        <v>83</v>
      </c>
      <c r="D815" s="79" t="s">
        <v>181</v>
      </c>
      <c r="E815" s="80" t="s">
        <v>3081</v>
      </c>
    </row>
    <row r="816" spans="1:5" x14ac:dyDescent="0.25">
      <c r="A816">
        <v>815</v>
      </c>
      <c r="B816" s="81" t="s">
        <v>82</v>
      </c>
      <c r="C816" s="82" t="s">
        <v>83</v>
      </c>
      <c r="D816" s="82" t="s">
        <v>181</v>
      </c>
      <c r="E816" s="83" t="s">
        <v>3082</v>
      </c>
    </row>
    <row r="817" spans="1:5" x14ac:dyDescent="0.25">
      <c r="A817">
        <v>816</v>
      </c>
      <c r="B817" s="62" t="s">
        <v>82</v>
      </c>
      <c r="C817" s="79" t="s">
        <v>83</v>
      </c>
      <c r="D817" s="79" t="s">
        <v>39</v>
      </c>
      <c r="E817" s="80" t="s">
        <v>3083</v>
      </c>
    </row>
    <row r="818" spans="1:5" x14ac:dyDescent="0.25">
      <c r="A818">
        <v>817</v>
      </c>
      <c r="B818" s="81" t="s">
        <v>82</v>
      </c>
      <c r="C818" s="82" t="s">
        <v>83</v>
      </c>
      <c r="D818" s="82" t="s">
        <v>39</v>
      </c>
      <c r="E818" s="83" t="s">
        <v>3084</v>
      </c>
    </row>
    <row r="819" spans="1:5" x14ac:dyDescent="0.25">
      <c r="A819">
        <v>818</v>
      </c>
      <c r="B819" s="62" t="s">
        <v>82</v>
      </c>
      <c r="C819" s="79" t="s">
        <v>83</v>
      </c>
      <c r="D819" s="79" t="s">
        <v>39</v>
      </c>
      <c r="E819" s="80" t="s">
        <v>3085</v>
      </c>
    </row>
    <row r="820" spans="1:5" x14ac:dyDescent="0.25">
      <c r="A820">
        <v>819</v>
      </c>
      <c r="B820" s="81" t="s">
        <v>82</v>
      </c>
      <c r="C820" s="82" t="s">
        <v>83</v>
      </c>
      <c r="D820" s="82" t="s">
        <v>39</v>
      </c>
      <c r="E820" s="83" t="s">
        <v>3086</v>
      </c>
    </row>
    <row r="821" spans="1:5" x14ac:dyDescent="0.25">
      <c r="A821">
        <v>820</v>
      </c>
      <c r="B821" s="62" t="s">
        <v>82</v>
      </c>
      <c r="C821" s="79" t="s">
        <v>83</v>
      </c>
      <c r="D821" s="79" t="s">
        <v>39</v>
      </c>
      <c r="E821" s="80" t="s">
        <v>3087</v>
      </c>
    </row>
    <row r="822" spans="1:5" x14ac:dyDescent="0.25">
      <c r="A822">
        <v>821</v>
      </c>
      <c r="B822" s="81" t="s">
        <v>82</v>
      </c>
      <c r="C822" s="82" t="s">
        <v>83</v>
      </c>
      <c r="D822" s="82" t="s">
        <v>992</v>
      </c>
      <c r="E822" s="83" t="s">
        <v>3088</v>
      </c>
    </row>
    <row r="823" spans="1:5" x14ac:dyDescent="0.25">
      <c r="A823">
        <v>822</v>
      </c>
      <c r="B823" s="62" t="s">
        <v>82</v>
      </c>
      <c r="C823" s="79" t="s">
        <v>83</v>
      </c>
      <c r="D823" s="79" t="s">
        <v>992</v>
      </c>
      <c r="E823" s="80" t="s">
        <v>3089</v>
      </c>
    </row>
    <row r="824" spans="1:5" x14ac:dyDescent="0.25">
      <c r="A824">
        <v>823</v>
      </c>
      <c r="B824" s="81" t="s">
        <v>82</v>
      </c>
      <c r="C824" s="82" t="s">
        <v>83</v>
      </c>
      <c r="D824" s="82" t="s">
        <v>992</v>
      </c>
      <c r="E824" s="83" t="s">
        <v>3090</v>
      </c>
    </row>
    <row r="825" spans="1:5" x14ac:dyDescent="0.25">
      <c r="A825">
        <v>824</v>
      </c>
      <c r="B825" s="62" t="s">
        <v>82</v>
      </c>
      <c r="C825" s="79" t="s">
        <v>83</v>
      </c>
      <c r="D825" s="79" t="s">
        <v>992</v>
      </c>
      <c r="E825" s="80" t="s">
        <v>993</v>
      </c>
    </row>
    <row r="826" spans="1:5" x14ac:dyDescent="0.25">
      <c r="A826">
        <v>825</v>
      </c>
      <c r="B826" s="81" t="s">
        <v>82</v>
      </c>
      <c r="C826" s="82" t="s">
        <v>83</v>
      </c>
      <c r="D826" s="82" t="s">
        <v>992</v>
      </c>
      <c r="E826" s="83" t="s">
        <v>3091</v>
      </c>
    </row>
    <row r="827" spans="1:5" x14ac:dyDescent="0.25">
      <c r="A827">
        <v>826</v>
      </c>
      <c r="B827" s="62" t="s">
        <v>82</v>
      </c>
      <c r="C827" s="79" t="s">
        <v>83</v>
      </c>
      <c r="D827" s="79" t="s">
        <v>260</v>
      </c>
      <c r="E827" s="80" t="s">
        <v>3092</v>
      </c>
    </row>
    <row r="828" spans="1:5" x14ac:dyDescent="0.25">
      <c r="A828">
        <v>827</v>
      </c>
      <c r="B828" s="81" t="s">
        <v>82</v>
      </c>
      <c r="C828" s="82" t="s">
        <v>83</v>
      </c>
      <c r="D828" s="82" t="s">
        <v>260</v>
      </c>
      <c r="E828" s="83" t="s">
        <v>2438</v>
      </c>
    </row>
    <row r="829" spans="1:5" x14ac:dyDescent="0.25">
      <c r="A829">
        <v>828</v>
      </c>
      <c r="B829" s="62" t="s">
        <v>82</v>
      </c>
      <c r="C829" s="79" t="s">
        <v>83</v>
      </c>
      <c r="D829" s="79" t="s">
        <v>260</v>
      </c>
      <c r="E829" s="80" t="s">
        <v>3093</v>
      </c>
    </row>
    <row r="830" spans="1:5" x14ac:dyDescent="0.25">
      <c r="A830">
        <v>829</v>
      </c>
      <c r="B830" s="81" t="s">
        <v>82</v>
      </c>
      <c r="C830" s="82" t="s">
        <v>83</v>
      </c>
      <c r="D830" s="82" t="s">
        <v>260</v>
      </c>
      <c r="E830" s="83" t="s">
        <v>3094</v>
      </c>
    </row>
    <row r="831" spans="1:5" x14ac:dyDescent="0.25">
      <c r="A831">
        <v>830</v>
      </c>
      <c r="B831" s="62" t="s">
        <v>82</v>
      </c>
      <c r="C831" s="79" t="s">
        <v>83</v>
      </c>
      <c r="D831" s="79" t="s">
        <v>260</v>
      </c>
      <c r="E831" s="80" t="s">
        <v>3095</v>
      </c>
    </row>
    <row r="832" spans="1:5" x14ac:dyDescent="0.25">
      <c r="A832">
        <v>831</v>
      </c>
      <c r="B832" s="81" t="s">
        <v>82</v>
      </c>
      <c r="C832" s="82" t="s">
        <v>83</v>
      </c>
      <c r="D832" s="82" t="s">
        <v>39</v>
      </c>
      <c r="E832" s="83" t="s">
        <v>3096</v>
      </c>
    </row>
    <row r="833" spans="1:5" x14ac:dyDescent="0.25">
      <c r="A833">
        <v>832</v>
      </c>
      <c r="B833" s="62" t="s">
        <v>82</v>
      </c>
      <c r="C833" s="79" t="s">
        <v>83</v>
      </c>
      <c r="D833" s="79" t="s">
        <v>39</v>
      </c>
      <c r="E833" s="80" t="s">
        <v>3097</v>
      </c>
    </row>
    <row r="834" spans="1:5" x14ac:dyDescent="0.25">
      <c r="A834">
        <v>833</v>
      </c>
      <c r="B834" s="81" t="s">
        <v>82</v>
      </c>
      <c r="C834" s="82" t="s">
        <v>83</v>
      </c>
      <c r="D834" s="82" t="s">
        <v>39</v>
      </c>
      <c r="E834" s="83" t="s">
        <v>3098</v>
      </c>
    </row>
    <row r="835" spans="1:5" x14ac:dyDescent="0.25">
      <c r="A835">
        <v>834</v>
      </c>
      <c r="B835" s="62" t="s">
        <v>82</v>
      </c>
      <c r="C835" s="79" t="s">
        <v>83</v>
      </c>
      <c r="D835" s="79" t="s">
        <v>39</v>
      </c>
      <c r="E835" s="80" t="s">
        <v>3099</v>
      </c>
    </row>
    <row r="836" spans="1:5" x14ac:dyDescent="0.25">
      <c r="A836">
        <v>835</v>
      </c>
      <c r="B836" s="81" t="s">
        <v>82</v>
      </c>
      <c r="C836" s="82" t="s">
        <v>83</v>
      </c>
      <c r="D836" s="82" t="s">
        <v>39</v>
      </c>
      <c r="E836" s="83" t="s">
        <v>2538</v>
      </c>
    </row>
    <row r="837" spans="1:5" x14ac:dyDescent="0.25">
      <c r="A837">
        <v>836</v>
      </c>
      <c r="B837" s="62" t="s">
        <v>82</v>
      </c>
      <c r="C837" s="79" t="s">
        <v>83</v>
      </c>
      <c r="D837" s="79" t="s">
        <v>2453</v>
      </c>
      <c r="E837" s="80" t="s">
        <v>3100</v>
      </c>
    </row>
    <row r="838" spans="1:5" x14ac:dyDescent="0.25">
      <c r="A838">
        <v>837</v>
      </c>
      <c r="B838" s="81" t="s">
        <v>82</v>
      </c>
      <c r="C838" s="82" t="s">
        <v>83</v>
      </c>
      <c r="D838" s="82" t="s">
        <v>2453</v>
      </c>
      <c r="E838" s="83" t="s">
        <v>1851</v>
      </c>
    </row>
    <row r="839" spans="1:5" x14ac:dyDescent="0.25">
      <c r="A839">
        <v>838</v>
      </c>
      <c r="B839" s="62" t="s">
        <v>82</v>
      </c>
      <c r="C839" s="79" t="s">
        <v>83</v>
      </c>
      <c r="D839" s="79" t="s">
        <v>2453</v>
      </c>
      <c r="E839" s="80" t="s">
        <v>2634</v>
      </c>
    </row>
    <row r="840" spans="1:5" x14ac:dyDescent="0.25">
      <c r="A840">
        <v>839</v>
      </c>
      <c r="B840" s="81" t="s">
        <v>82</v>
      </c>
      <c r="C840" s="82" t="s">
        <v>83</v>
      </c>
      <c r="D840" s="82" t="s">
        <v>2453</v>
      </c>
      <c r="E840" s="83" t="s">
        <v>3101</v>
      </c>
    </row>
    <row r="841" spans="1:5" x14ac:dyDescent="0.25">
      <c r="A841">
        <v>840</v>
      </c>
      <c r="B841" s="62" t="s">
        <v>82</v>
      </c>
      <c r="C841" s="79" t="s">
        <v>83</v>
      </c>
      <c r="D841" s="79" t="s">
        <v>2453</v>
      </c>
      <c r="E841" s="80" t="s">
        <v>3102</v>
      </c>
    </row>
    <row r="842" spans="1:5" x14ac:dyDescent="0.25">
      <c r="A842">
        <v>841</v>
      </c>
      <c r="B842" s="81" t="s">
        <v>82</v>
      </c>
      <c r="C842" s="82" t="s">
        <v>83</v>
      </c>
      <c r="D842" s="82" t="s">
        <v>52</v>
      </c>
      <c r="E842" s="83" t="s">
        <v>3103</v>
      </c>
    </row>
    <row r="843" spans="1:5" x14ac:dyDescent="0.25">
      <c r="A843">
        <v>842</v>
      </c>
      <c r="B843" s="62" t="s">
        <v>82</v>
      </c>
      <c r="C843" s="79" t="s">
        <v>83</v>
      </c>
      <c r="D843" s="79" t="s">
        <v>52</v>
      </c>
      <c r="E843" s="80" t="s">
        <v>2678</v>
      </c>
    </row>
    <row r="844" spans="1:5" x14ac:dyDescent="0.25">
      <c r="A844">
        <v>843</v>
      </c>
      <c r="B844" s="81" t="s">
        <v>82</v>
      </c>
      <c r="C844" s="82" t="s">
        <v>83</v>
      </c>
      <c r="D844" s="82" t="s">
        <v>52</v>
      </c>
      <c r="E844" s="83" t="s">
        <v>2454</v>
      </c>
    </row>
    <row r="845" spans="1:5" x14ac:dyDescent="0.25">
      <c r="A845">
        <v>844</v>
      </c>
      <c r="B845" s="62" t="s">
        <v>82</v>
      </c>
      <c r="C845" s="79" t="s">
        <v>83</v>
      </c>
      <c r="D845" s="79" t="s">
        <v>52</v>
      </c>
      <c r="E845" s="80" t="s">
        <v>1284</v>
      </c>
    </row>
    <row r="846" spans="1:5" x14ac:dyDescent="0.25">
      <c r="A846">
        <v>845</v>
      </c>
      <c r="B846" s="81" t="s">
        <v>82</v>
      </c>
      <c r="C846" s="82" t="s">
        <v>83</v>
      </c>
      <c r="D846" s="82" t="s">
        <v>52</v>
      </c>
      <c r="E846" s="83" t="s">
        <v>1620</v>
      </c>
    </row>
    <row r="847" spans="1:5" x14ac:dyDescent="0.25">
      <c r="A847">
        <v>846</v>
      </c>
      <c r="B847" s="62" t="s">
        <v>82</v>
      </c>
      <c r="C847" s="79" t="s">
        <v>83</v>
      </c>
      <c r="D847" s="79" t="s">
        <v>609</v>
      </c>
      <c r="E847" s="80" t="s">
        <v>673</v>
      </c>
    </row>
    <row r="848" spans="1:5" x14ac:dyDescent="0.25">
      <c r="A848">
        <v>847</v>
      </c>
      <c r="B848" s="81" t="s">
        <v>82</v>
      </c>
      <c r="C848" s="82" t="s">
        <v>83</v>
      </c>
      <c r="D848" s="82" t="s">
        <v>609</v>
      </c>
      <c r="E848" s="83" t="s">
        <v>966</v>
      </c>
    </row>
    <row r="849" spans="1:5" x14ac:dyDescent="0.25">
      <c r="A849">
        <v>848</v>
      </c>
      <c r="B849" s="62" t="s">
        <v>82</v>
      </c>
      <c r="C849" s="79" t="s">
        <v>83</v>
      </c>
      <c r="D849" s="79" t="s">
        <v>609</v>
      </c>
      <c r="E849" s="80" t="s">
        <v>1494</v>
      </c>
    </row>
    <row r="850" spans="1:5" x14ac:dyDescent="0.25">
      <c r="A850">
        <v>849</v>
      </c>
      <c r="B850" s="81" t="s">
        <v>82</v>
      </c>
      <c r="C850" s="82" t="s">
        <v>83</v>
      </c>
      <c r="D850" s="82" t="s">
        <v>609</v>
      </c>
      <c r="E850" s="83" t="s">
        <v>1345</v>
      </c>
    </row>
    <row r="851" spans="1:5" x14ac:dyDescent="0.25">
      <c r="A851">
        <v>850</v>
      </c>
      <c r="B851" s="62" t="s">
        <v>82</v>
      </c>
      <c r="C851" s="79" t="s">
        <v>83</v>
      </c>
      <c r="D851" s="79" t="s">
        <v>609</v>
      </c>
      <c r="E851" s="80" t="s">
        <v>3104</v>
      </c>
    </row>
    <row r="852" spans="1:5" x14ac:dyDescent="0.25">
      <c r="A852">
        <v>851</v>
      </c>
      <c r="B852" s="81" t="s">
        <v>82</v>
      </c>
      <c r="C852" s="82" t="s">
        <v>83</v>
      </c>
      <c r="D852" s="82" t="s">
        <v>285</v>
      </c>
      <c r="E852" s="83" t="s">
        <v>610</v>
      </c>
    </row>
    <row r="853" spans="1:5" x14ac:dyDescent="0.25">
      <c r="A853">
        <v>852</v>
      </c>
      <c r="B853" s="62" t="s">
        <v>82</v>
      </c>
      <c r="C853" s="79" t="s">
        <v>83</v>
      </c>
      <c r="D853" s="79" t="s">
        <v>285</v>
      </c>
      <c r="E853" s="80" t="s">
        <v>2026</v>
      </c>
    </row>
    <row r="854" spans="1:5" x14ac:dyDescent="0.25">
      <c r="A854">
        <v>853</v>
      </c>
      <c r="B854" s="81" t="s">
        <v>82</v>
      </c>
      <c r="C854" s="82" t="s">
        <v>83</v>
      </c>
      <c r="D854" s="82" t="s">
        <v>285</v>
      </c>
      <c r="E854" s="83" t="s">
        <v>3105</v>
      </c>
    </row>
    <row r="855" spans="1:5" x14ac:dyDescent="0.25">
      <c r="A855">
        <v>854</v>
      </c>
      <c r="B855" s="62" t="s">
        <v>82</v>
      </c>
      <c r="C855" s="79" t="s">
        <v>83</v>
      </c>
      <c r="D855" s="79" t="s">
        <v>285</v>
      </c>
      <c r="E855" s="80" t="s">
        <v>1876</v>
      </c>
    </row>
    <row r="856" spans="1:5" x14ac:dyDescent="0.25">
      <c r="A856">
        <v>855</v>
      </c>
      <c r="B856" s="81" t="s">
        <v>82</v>
      </c>
      <c r="C856" s="82" t="s">
        <v>83</v>
      </c>
      <c r="D856" s="82" t="s">
        <v>285</v>
      </c>
      <c r="E856" s="83" t="s">
        <v>448</v>
      </c>
    </row>
    <row r="857" spans="1:5" x14ac:dyDescent="0.25">
      <c r="A857">
        <v>856</v>
      </c>
      <c r="B857" s="62" t="s">
        <v>82</v>
      </c>
      <c r="C857" s="79" t="s">
        <v>83</v>
      </c>
      <c r="D857" s="79" t="s">
        <v>84</v>
      </c>
      <c r="E857" s="80" t="s">
        <v>286</v>
      </c>
    </row>
    <row r="858" spans="1:5" x14ac:dyDescent="0.25">
      <c r="A858">
        <v>857</v>
      </c>
      <c r="B858" s="81" t="s">
        <v>82</v>
      </c>
      <c r="C858" s="82" t="s">
        <v>83</v>
      </c>
      <c r="D858" s="82" t="s">
        <v>84</v>
      </c>
      <c r="E858" s="83" t="s">
        <v>569</v>
      </c>
    </row>
    <row r="859" spans="1:5" x14ac:dyDescent="0.25">
      <c r="A859">
        <v>858</v>
      </c>
      <c r="B859" s="62" t="s">
        <v>82</v>
      </c>
      <c r="C859" s="79" t="s">
        <v>83</v>
      </c>
      <c r="D859" s="79" t="s">
        <v>84</v>
      </c>
      <c r="E859" s="80" t="s">
        <v>3106</v>
      </c>
    </row>
    <row r="860" spans="1:5" x14ac:dyDescent="0.25">
      <c r="A860">
        <v>859</v>
      </c>
      <c r="B860" s="81" t="s">
        <v>82</v>
      </c>
      <c r="C860" s="82" t="s">
        <v>83</v>
      </c>
      <c r="D860" s="82" t="s">
        <v>84</v>
      </c>
      <c r="E860" s="83" t="s">
        <v>3107</v>
      </c>
    </row>
    <row r="861" spans="1:5" x14ac:dyDescent="0.25">
      <c r="A861">
        <v>860</v>
      </c>
      <c r="B861" s="62" t="s">
        <v>82</v>
      </c>
      <c r="C861" s="79" t="s">
        <v>83</v>
      </c>
      <c r="D861" s="79" t="s">
        <v>84</v>
      </c>
      <c r="E861" s="80" t="s">
        <v>85</v>
      </c>
    </row>
    <row r="862" spans="1:5" x14ac:dyDescent="0.25">
      <c r="A862">
        <v>861</v>
      </c>
      <c r="B862" s="81" t="s">
        <v>82</v>
      </c>
      <c r="C862" s="82" t="s">
        <v>83</v>
      </c>
      <c r="D862" s="82" t="s">
        <v>1939</v>
      </c>
      <c r="E862" s="83" t="s">
        <v>87</v>
      </c>
    </row>
    <row r="863" spans="1:5" x14ac:dyDescent="0.25">
      <c r="A863">
        <v>862</v>
      </c>
      <c r="B863" s="62" t="s">
        <v>82</v>
      </c>
      <c r="C863" s="79" t="s">
        <v>83</v>
      </c>
      <c r="D863" s="79" t="s">
        <v>1939</v>
      </c>
      <c r="E863" s="80" t="s">
        <v>2401</v>
      </c>
    </row>
    <row r="864" spans="1:5" x14ac:dyDescent="0.25">
      <c r="A864">
        <v>863</v>
      </c>
      <c r="B864" s="81" t="s">
        <v>82</v>
      </c>
      <c r="C864" s="82" t="s">
        <v>83</v>
      </c>
      <c r="D864" s="82" t="s">
        <v>1939</v>
      </c>
      <c r="E864" s="83" t="s">
        <v>521</v>
      </c>
    </row>
    <row r="865" spans="1:5" x14ac:dyDescent="0.25">
      <c r="A865">
        <v>864</v>
      </c>
      <c r="B865" s="62" t="s">
        <v>82</v>
      </c>
      <c r="C865" s="79" t="s">
        <v>83</v>
      </c>
      <c r="D865" s="79" t="s">
        <v>1939</v>
      </c>
      <c r="E865" s="80" t="s">
        <v>3108</v>
      </c>
    </row>
    <row r="866" spans="1:5" x14ac:dyDescent="0.25">
      <c r="A866">
        <v>865</v>
      </c>
      <c r="B866" s="81" t="s">
        <v>82</v>
      </c>
      <c r="C866" s="82" t="s">
        <v>83</v>
      </c>
      <c r="D866" s="82" t="s">
        <v>1939</v>
      </c>
      <c r="E866" s="83" t="s">
        <v>3109</v>
      </c>
    </row>
    <row r="867" spans="1:5" x14ac:dyDescent="0.25">
      <c r="A867">
        <v>866</v>
      </c>
      <c r="B867" s="62" t="s">
        <v>82</v>
      </c>
      <c r="C867" s="79" t="s">
        <v>83</v>
      </c>
      <c r="D867" s="79" t="s">
        <v>1372</v>
      </c>
      <c r="E867" s="80" t="s">
        <v>2391</v>
      </c>
    </row>
    <row r="868" spans="1:5" x14ac:dyDescent="0.25">
      <c r="A868">
        <v>867</v>
      </c>
      <c r="B868" s="81" t="s">
        <v>82</v>
      </c>
      <c r="C868" s="82" t="s">
        <v>83</v>
      </c>
      <c r="D868" s="82" t="s">
        <v>1372</v>
      </c>
      <c r="E868" s="83" t="s">
        <v>3110</v>
      </c>
    </row>
    <row r="869" spans="1:5" x14ac:dyDescent="0.25">
      <c r="A869">
        <v>868</v>
      </c>
      <c r="B869" s="62" t="s">
        <v>82</v>
      </c>
      <c r="C869" s="79" t="s">
        <v>83</v>
      </c>
      <c r="D869" s="79" t="s">
        <v>1372</v>
      </c>
      <c r="E869" s="80" t="s">
        <v>1940</v>
      </c>
    </row>
    <row r="870" spans="1:5" x14ac:dyDescent="0.25">
      <c r="A870">
        <v>869</v>
      </c>
      <c r="B870" s="81" t="s">
        <v>82</v>
      </c>
      <c r="C870" s="82" t="s">
        <v>83</v>
      </c>
      <c r="D870" s="82" t="s">
        <v>1372</v>
      </c>
      <c r="E870" s="83" t="s">
        <v>3111</v>
      </c>
    </row>
    <row r="871" spans="1:5" x14ac:dyDescent="0.25">
      <c r="A871">
        <v>870</v>
      </c>
      <c r="B871" s="62" t="s">
        <v>82</v>
      </c>
      <c r="C871" s="79" t="s">
        <v>83</v>
      </c>
      <c r="D871" s="79" t="s">
        <v>1372</v>
      </c>
      <c r="E871" s="80" t="s">
        <v>3112</v>
      </c>
    </row>
    <row r="872" spans="1:5" x14ac:dyDescent="0.25">
      <c r="A872">
        <v>871</v>
      </c>
      <c r="B872" s="81" t="s">
        <v>82</v>
      </c>
      <c r="C872" s="82" t="s">
        <v>83</v>
      </c>
      <c r="D872" s="82" t="s">
        <v>1825</v>
      </c>
      <c r="E872" s="83" t="s">
        <v>3113</v>
      </c>
    </row>
    <row r="873" spans="1:5" x14ac:dyDescent="0.25">
      <c r="A873">
        <v>872</v>
      </c>
      <c r="B873" s="62" t="s">
        <v>82</v>
      </c>
      <c r="C873" s="79" t="s">
        <v>83</v>
      </c>
      <c r="D873" s="79" t="s">
        <v>1825</v>
      </c>
      <c r="E873" s="80" t="s">
        <v>1373</v>
      </c>
    </row>
    <row r="874" spans="1:5" x14ac:dyDescent="0.25">
      <c r="A874">
        <v>873</v>
      </c>
      <c r="B874" s="81" t="s">
        <v>82</v>
      </c>
      <c r="C874" s="82" t="s">
        <v>83</v>
      </c>
      <c r="D874" s="82" t="s">
        <v>1825</v>
      </c>
      <c r="E874" s="83" t="s">
        <v>3114</v>
      </c>
    </row>
    <row r="875" spans="1:5" x14ac:dyDescent="0.25">
      <c r="A875">
        <v>874</v>
      </c>
      <c r="B875" s="62" t="s">
        <v>82</v>
      </c>
      <c r="C875" s="79" t="s">
        <v>83</v>
      </c>
      <c r="D875" s="79" t="s">
        <v>1825</v>
      </c>
      <c r="E875" s="80" t="s">
        <v>3115</v>
      </c>
    </row>
    <row r="876" spans="1:5" x14ac:dyDescent="0.25">
      <c r="A876">
        <v>875</v>
      </c>
      <c r="B876" s="81" t="s">
        <v>82</v>
      </c>
      <c r="C876" s="82" t="s">
        <v>83</v>
      </c>
      <c r="D876" s="82" t="s">
        <v>1825</v>
      </c>
      <c r="E876" s="83" t="s">
        <v>3116</v>
      </c>
    </row>
    <row r="877" spans="1:5" x14ac:dyDescent="0.25">
      <c r="A877">
        <v>876</v>
      </c>
      <c r="B877" s="62" t="s">
        <v>82</v>
      </c>
      <c r="C877" s="79" t="s">
        <v>83</v>
      </c>
      <c r="D877" s="79" t="s">
        <v>45</v>
      </c>
      <c r="E877" s="80" t="s">
        <v>3117</v>
      </c>
    </row>
    <row r="878" spans="1:5" x14ac:dyDescent="0.25">
      <c r="A878">
        <v>877</v>
      </c>
      <c r="B878" s="81" t="s">
        <v>82</v>
      </c>
      <c r="C878" s="82" t="s">
        <v>83</v>
      </c>
      <c r="D878" s="82" t="s">
        <v>45</v>
      </c>
      <c r="E878" s="83" t="s">
        <v>3118</v>
      </c>
    </row>
    <row r="879" spans="1:5" x14ac:dyDescent="0.25">
      <c r="A879">
        <v>878</v>
      </c>
      <c r="B879" s="62" t="s">
        <v>82</v>
      </c>
      <c r="C879" s="79" t="s">
        <v>83</v>
      </c>
      <c r="D879" s="79" t="s">
        <v>45</v>
      </c>
      <c r="E879" s="80" t="s">
        <v>3119</v>
      </c>
    </row>
    <row r="880" spans="1:5" x14ac:dyDescent="0.25">
      <c r="A880">
        <v>879</v>
      </c>
      <c r="B880" s="81" t="s">
        <v>82</v>
      </c>
      <c r="C880" s="82" t="s">
        <v>83</v>
      </c>
      <c r="D880" s="82" t="s">
        <v>45</v>
      </c>
      <c r="E880" s="83" t="s">
        <v>3120</v>
      </c>
    </row>
    <row r="881" spans="1:5" x14ac:dyDescent="0.25">
      <c r="A881">
        <v>880</v>
      </c>
      <c r="B881" s="62" t="s">
        <v>82</v>
      </c>
      <c r="C881" s="79" t="s">
        <v>83</v>
      </c>
      <c r="D881" s="79" t="s">
        <v>45</v>
      </c>
      <c r="E881" s="80" t="s">
        <v>1413</v>
      </c>
    </row>
    <row r="882" spans="1:5" x14ac:dyDescent="0.25">
      <c r="A882">
        <v>881</v>
      </c>
      <c r="B882" s="81" t="s">
        <v>82</v>
      </c>
      <c r="C882" s="82" t="s">
        <v>83</v>
      </c>
      <c r="D882" s="82" t="s">
        <v>326</v>
      </c>
      <c r="E882" s="83" t="s">
        <v>489</v>
      </c>
    </row>
    <row r="883" spans="1:5" x14ac:dyDescent="0.25">
      <c r="A883">
        <v>882</v>
      </c>
      <c r="B883" s="62" t="s">
        <v>82</v>
      </c>
      <c r="C883" s="79" t="s">
        <v>83</v>
      </c>
      <c r="D883" s="79" t="s">
        <v>326</v>
      </c>
      <c r="E883" s="80" t="s">
        <v>3121</v>
      </c>
    </row>
    <row r="884" spans="1:5" x14ac:dyDescent="0.25">
      <c r="A884">
        <v>883</v>
      </c>
      <c r="B884" s="81" t="s">
        <v>82</v>
      </c>
      <c r="C884" s="82" t="s">
        <v>83</v>
      </c>
      <c r="D884" s="82" t="s">
        <v>326</v>
      </c>
      <c r="E884" s="83" t="s">
        <v>3122</v>
      </c>
    </row>
    <row r="885" spans="1:5" x14ac:dyDescent="0.25">
      <c r="A885">
        <v>884</v>
      </c>
      <c r="B885" s="62" t="s">
        <v>82</v>
      </c>
      <c r="C885" s="79" t="s">
        <v>83</v>
      </c>
      <c r="D885" s="79" t="s">
        <v>326</v>
      </c>
      <c r="E885" s="80" t="s">
        <v>3123</v>
      </c>
    </row>
    <row r="886" spans="1:5" x14ac:dyDescent="0.25">
      <c r="A886">
        <v>885</v>
      </c>
      <c r="B886" s="81" t="s">
        <v>82</v>
      </c>
      <c r="C886" s="82" t="s">
        <v>83</v>
      </c>
      <c r="D886" s="82" t="s">
        <v>326</v>
      </c>
      <c r="E886" s="83" t="s">
        <v>3124</v>
      </c>
    </row>
    <row r="887" spans="1:5" x14ac:dyDescent="0.25">
      <c r="A887">
        <v>886</v>
      </c>
      <c r="B887" s="62" t="s">
        <v>82</v>
      </c>
      <c r="C887" s="79" t="s">
        <v>83</v>
      </c>
      <c r="D887" s="79" t="s">
        <v>347</v>
      </c>
      <c r="E887" s="80" t="s">
        <v>327</v>
      </c>
    </row>
    <row r="888" spans="1:5" x14ac:dyDescent="0.25">
      <c r="A888">
        <v>887</v>
      </c>
      <c r="B888" s="81" t="s">
        <v>82</v>
      </c>
      <c r="C888" s="82" t="s">
        <v>83</v>
      </c>
      <c r="D888" s="82" t="s">
        <v>347</v>
      </c>
      <c r="E888" s="83" t="s">
        <v>3125</v>
      </c>
    </row>
    <row r="889" spans="1:5" x14ac:dyDescent="0.25">
      <c r="A889">
        <v>888</v>
      </c>
      <c r="B889" s="62" t="s">
        <v>82</v>
      </c>
      <c r="C889" s="79" t="s">
        <v>83</v>
      </c>
      <c r="D889" s="79" t="s">
        <v>347</v>
      </c>
      <c r="E889" s="80" t="s">
        <v>3126</v>
      </c>
    </row>
    <row r="890" spans="1:5" x14ac:dyDescent="0.25">
      <c r="A890">
        <v>889</v>
      </c>
      <c r="B890" s="81" t="s">
        <v>82</v>
      </c>
      <c r="C890" s="82" t="s">
        <v>83</v>
      </c>
      <c r="D890" s="82" t="s">
        <v>347</v>
      </c>
      <c r="E890" s="83" t="s">
        <v>3058</v>
      </c>
    </row>
    <row r="891" spans="1:5" x14ac:dyDescent="0.25">
      <c r="A891">
        <v>890</v>
      </c>
      <c r="B891" s="62" t="s">
        <v>82</v>
      </c>
      <c r="C891" s="79" t="s">
        <v>83</v>
      </c>
      <c r="D891" s="79" t="s">
        <v>347</v>
      </c>
      <c r="E891" s="80" t="s">
        <v>348</v>
      </c>
    </row>
    <row r="892" spans="1:5" x14ac:dyDescent="0.25">
      <c r="A892">
        <v>891</v>
      </c>
      <c r="B892" s="81" t="s">
        <v>82</v>
      </c>
      <c r="C892" s="82" t="s">
        <v>83</v>
      </c>
      <c r="D892" s="82" t="s">
        <v>432</v>
      </c>
      <c r="E892" s="83" t="s">
        <v>3127</v>
      </c>
    </row>
    <row r="893" spans="1:5" x14ac:dyDescent="0.25">
      <c r="A893">
        <v>892</v>
      </c>
      <c r="B893" s="62" t="s">
        <v>82</v>
      </c>
      <c r="C893" s="79" t="s">
        <v>83</v>
      </c>
      <c r="D893" s="79" t="s">
        <v>432</v>
      </c>
      <c r="E893" s="80" t="s">
        <v>3128</v>
      </c>
    </row>
    <row r="894" spans="1:5" x14ac:dyDescent="0.25">
      <c r="A894">
        <v>893</v>
      </c>
      <c r="B894" s="81" t="s">
        <v>82</v>
      </c>
      <c r="C894" s="82" t="s">
        <v>83</v>
      </c>
      <c r="D894" s="82" t="s">
        <v>432</v>
      </c>
      <c r="E894" s="83" t="s">
        <v>3129</v>
      </c>
    </row>
    <row r="895" spans="1:5" x14ac:dyDescent="0.25">
      <c r="A895">
        <v>894</v>
      </c>
      <c r="B895" s="62" t="s">
        <v>82</v>
      </c>
      <c r="C895" s="79" t="s">
        <v>83</v>
      </c>
      <c r="D895" s="79" t="s">
        <v>432</v>
      </c>
      <c r="E895" s="80" t="s">
        <v>3130</v>
      </c>
    </row>
    <row r="896" spans="1:5" x14ac:dyDescent="0.25">
      <c r="A896">
        <v>895</v>
      </c>
      <c r="B896" s="81" t="s">
        <v>82</v>
      </c>
      <c r="C896" s="82" t="s">
        <v>83</v>
      </c>
      <c r="D896" s="82" t="s">
        <v>432</v>
      </c>
      <c r="E896" s="83" t="s">
        <v>3131</v>
      </c>
    </row>
    <row r="897" spans="1:5" x14ac:dyDescent="0.25">
      <c r="A897">
        <v>896</v>
      </c>
      <c r="B897" s="62" t="s">
        <v>82</v>
      </c>
      <c r="C897" s="79" t="s">
        <v>83</v>
      </c>
      <c r="D897" s="79" t="s">
        <v>483</v>
      </c>
      <c r="E897" s="80" t="s">
        <v>3132</v>
      </c>
    </row>
    <row r="898" spans="1:5" x14ac:dyDescent="0.25">
      <c r="A898">
        <v>897</v>
      </c>
      <c r="B898" s="81" t="s">
        <v>82</v>
      </c>
      <c r="C898" s="82" t="s">
        <v>83</v>
      </c>
      <c r="D898" s="82" t="s">
        <v>483</v>
      </c>
      <c r="E898" s="83" t="s">
        <v>3133</v>
      </c>
    </row>
    <row r="899" spans="1:5" x14ac:dyDescent="0.25">
      <c r="A899">
        <v>898</v>
      </c>
      <c r="B899" s="62" t="s">
        <v>82</v>
      </c>
      <c r="C899" s="79" t="s">
        <v>83</v>
      </c>
      <c r="D899" s="79" t="s">
        <v>483</v>
      </c>
      <c r="E899" s="80" t="s">
        <v>3134</v>
      </c>
    </row>
    <row r="900" spans="1:5" x14ac:dyDescent="0.25">
      <c r="A900">
        <v>899</v>
      </c>
      <c r="B900" s="81" t="s">
        <v>82</v>
      </c>
      <c r="C900" s="82" t="s">
        <v>83</v>
      </c>
      <c r="D900" s="82" t="s">
        <v>483</v>
      </c>
      <c r="E900" s="83" t="s">
        <v>3135</v>
      </c>
    </row>
    <row r="901" spans="1:5" x14ac:dyDescent="0.25">
      <c r="A901">
        <v>900</v>
      </c>
      <c r="B901" s="62" t="s">
        <v>82</v>
      </c>
      <c r="C901" s="79" t="s">
        <v>83</v>
      </c>
      <c r="D901" s="79" t="s">
        <v>483</v>
      </c>
      <c r="E901" s="80" t="s">
        <v>3136</v>
      </c>
    </row>
    <row r="902" spans="1:5" x14ac:dyDescent="0.25">
      <c r="A902">
        <v>901</v>
      </c>
      <c r="B902" s="81" t="s">
        <v>224</v>
      </c>
      <c r="C902" s="82" t="s">
        <v>225</v>
      </c>
      <c r="D902" s="82" t="s">
        <v>443</v>
      </c>
      <c r="E902" s="83" t="s">
        <v>3137</v>
      </c>
    </row>
    <row r="903" spans="1:5" x14ac:dyDescent="0.25">
      <c r="A903">
        <v>902</v>
      </c>
      <c r="B903" s="62" t="s">
        <v>224</v>
      </c>
      <c r="C903" s="79" t="s">
        <v>225</v>
      </c>
      <c r="D903" s="79" t="s">
        <v>443</v>
      </c>
      <c r="E903" s="80" t="s">
        <v>3135</v>
      </c>
    </row>
    <row r="904" spans="1:5" x14ac:dyDescent="0.25">
      <c r="A904">
        <v>903</v>
      </c>
      <c r="B904" s="81" t="s">
        <v>224</v>
      </c>
      <c r="C904" s="82" t="s">
        <v>225</v>
      </c>
      <c r="D904" s="82" t="s">
        <v>443</v>
      </c>
      <c r="E904" s="83" t="s">
        <v>3138</v>
      </c>
    </row>
    <row r="905" spans="1:5" x14ac:dyDescent="0.25">
      <c r="A905">
        <v>904</v>
      </c>
      <c r="B905" s="62" t="s">
        <v>224</v>
      </c>
      <c r="C905" s="79" t="s">
        <v>225</v>
      </c>
      <c r="D905" s="79" t="s">
        <v>443</v>
      </c>
      <c r="E905" s="80" t="s">
        <v>3139</v>
      </c>
    </row>
    <row r="906" spans="1:5" x14ac:dyDescent="0.25">
      <c r="A906">
        <v>905</v>
      </c>
      <c r="B906" s="81" t="s">
        <v>224</v>
      </c>
      <c r="C906" s="82" t="s">
        <v>225</v>
      </c>
      <c r="D906" s="82" t="s">
        <v>443</v>
      </c>
      <c r="E906" s="83" t="s">
        <v>2831</v>
      </c>
    </row>
    <row r="907" spans="1:5" x14ac:dyDescent="0.25">
      <c r="A907">
        <v>906</v>
      </c>
      <c r="B907" s="62" t="s">
        <v>224</v>
      </c>
      <c r="C907" s="79" t="s">
        <v>225</v>
      </c>
      <c r="D907" s="79" t="s">
        <v>367</v>
      </c>
      <c r="E907" s="80" t="s">
        <v>3140</v>
      </c>
    </row>
    <row r="908" spans="1:5" x14ac:dyDescent="0.25">
      <c r="A908">
        <v>907</v>
      </c>
      <c r="B908" s="81" t="s">
        <v>224</v>
      </c>
      <c r="C908" s="82" t="s">
        <v>225</v>
      </c>
      <c r="D908" s="82" t="s">
        <v>367</v>
      </c>
      <c r="E908" s="83" t="s">
        <v>387</v>
      </c>
    </row>
    <row r="909" spans="1:5" x14ac:dyDescent="0.25">
      <c r="A909">
        <v>908</v>
      </c>
      <c r="B909" s="62" t="s">
        <v>224</v>
      </c>
      <c r="C909" s="79" t="s">
        <v>225</v>
      </c>
      <c r="D909" s="79" t="s">
        <v>367</v>
      </c>
      <c r="E909" s="80" t="s">
        <v>3141</v>
      </c>
    </row>
    <row r="910" spans="1:5" x14ac:dyDescent="0.25">
      <c r="A910">
        <v>909</v>
      </c>
      <c r="B910" s="81" t="s">
        <v>224</v>
      </c>
      <c r="C910" s="82" t="s">
        <v>225</v>
      </c>
      <c r="D910" s="82" t="s">
        <v>367</v>
      </c>
      <c r="E910" s="83" t="s">
        <v>3142</v>
      </c>
    </row>
    <row r="911" spans="1:5" x14ac:dyDescent="0.25">
      <c r="A911">
        <v>910</v>
      </c>
      <c r="B911" s="62" t="s">
        <v>224</v>
      </c>
      <c r="C911" s="79" t="s">
        <v>225</v>
      </c>
      <c r="D911" s="79" t="s">
        <v>367</v>
      </c>
      <c r="E911" s="80" t="s">
        <v>3143</v>
      </c>
    </row>
    <row r="912" spans="1:5" x14ac:dyDescent="0.25">
      <c r="A912">
        <v>911</v>
      </c>
      <c r="B912" s="81" t="s">
        <v>224</v>
      </c>
      <c r="C912" s="82" t="s">
        <v>225</v>
      </c>
      <c r="D912" s="82" t="s">
        <v>206</v>
      </c>
      <c r="E912" s="83" t="s">
        <v>2658</v>
      </c>
    </row>
    <row r="913" spans="1:5" x14ac:dyDescent="0.25">
      <c r="A913">
        <v>912</v>
      </c>
      <c r="B913" s="62" t="s">
        <v>224</v>
      </c>
      <c r="C913" s="79" t="s">
        <v>225</v>
      </c>
      <c r="D913" s="79" t="s">
        <v>206</v>
      </c>
      <c r="E913" s="80" t="s">
        <v>3144</v>
      </c>
    </row>
    <row r="914" spans="1:5" x14ac:dyDescent="0.25">
      <c r="A914">
        <v>913</v>
      </c>
      <c r="B914" s="81" t="s">
        <v>224</v>
      </c>
      <c r="C914" s="82" t="s">
        <v>225</v>
      </c>
      <c r="D914" s="82" t="s">
        <v>206</v>
      </c>
      <c r="E914" s="83" t="s">
        <v>3145</v>
      </c>
    </row>
    <row r="915" spans="1:5" x14ac:dyDescent="0.25">
      <c r="A915">
        <v>914</v>
      </c>
      <c r="B915" s="62" t="s">
        <v>224</v>
      </c>
      <c r="C915" s="79" t="s">
        <v>225</v>
      </c>
      <c r="D915" s="79" t="s">
        <v>206</v>
      </c>
      <c r="E915" s="80" t="s">
        <v>2576</v>
      </c>
    </row>
    <row r="916" spans="1:5" x14ac:dyDescent="0.25">
      <c r="A916">
        <v>915</v>
      </c>
      <c r="B916" s="81" t="s">
        <v>224</v>
      </c>
      <c r="C916" s="82" t="s">
        <v>225</v>
      </c>
      <c r="D916" s="82" t="s">
        <v>206</v>
      </c>
      <c r="E916" s="83" t="s">
        <v>514</v>
      </c>
    </row>
    <row r="917" spans="1:5" x14ac:dyDescent="0.25">
      <c r="A917">
        <v>916</v>
      </c>
      <c r="B917" s="62" t="s">
        <v>224</v>
      </c>
      <c r="C917" s="79" t="s">
        <v>225</v>
      </c>
      <c r="D917" s="79" t="s">
        <v>229</v>
      </c>
      <c r="E917" s="80" t="s">
        <v>207</v>
      </c>
    </row>
    <row r="918" spans="1:5" x14ac:dyDescent="0.25">
      <c r="A918">
        <v>917</v>
      </c>
      <c r="B918" s="81" t="s">
        <v>224</v>
      </c>
      <c r="C918" s="82" t="s">
        <v>225</v>
      </c>
      <c r="D918" s="82" t="s">
        <v>229</v>
      </c>
      <c r="E918" s="83" t="s">
        <v>1474</v>
      </c>
    </row>
    <row r="919" spans="1:5" x14ac:dyDescent="0.25">
      <c r="A919">
        <v>918</v>
      </c>
      <c r="B919" s="62" t="s">
        <v>224</v>
      </c>
      <c r="C919" s="79" t="s">
        <v>225</v>
      </c>
      <c r="D919" s="79" t="s">
        <v>229</v>
      </c>
      <c r="E919" s="80" t="s">
        <v>936</v>
      </c>
    </row>
    <row r="920" spans="1:5" x14ac:dyDescent="0.25">
      <c r="A920">
        <v>919</v>
      </c>
      <c r="B920" s="81" t="s">
        <v>224</v>
      </c>
      <c r="C920" s="82" t="s">
        <v>225</v>
      </c>
      <c r="D920" s="82" t="s">
        <v>229</v>
      </c>
      <c r="E920" s="83" t="s">
        <v>230</v>
      </c>
    </row>
    <row r="921" spans="1:5" x14ac:dyDescent="0.25">
      <c r="A921">
        <v>920</v>
      </c>
      <c r="B921" s="62" t="s">
        <v>224</v>
      </c>
      <c r="C921" s="79" t="s">
        <v>225</v>
      </c>
      <c r="D921" s="79" t="s">
        <v>229</v>
      </c>
      <c r="E921" s="80" t="s">
        <v>3146</v>
      </c>
    </row>
    <row r="922" spans="1:5" x14ac:dyDescent="0.25">
      <c r="A922">
        <v>921</v>
      </c>
      <c r="B922" s="81" t="s">
        <v>224</v>
      </c>
      <c r="C922" s="82" t="s">
        <v>225</v>
      </c>
      <c r="D922" s="82" t="s">
        <v>799</v>
      </c>
      <c r="E922" s="83" t="s">
        <v>3147</v>
      </c>
    </row>
    <row r="923" spans="1:5" x14ac:dyDescent="0.25">
      <c r="A923">
        <v>922</v>
      </c>
      <c r="B923" s="62" t="s">
        <v>224</v>
      </c>
      <c r="C923" s="79" t="s">
        <v>225</v>
      </c>
      <c r="D923" s="79" t="s">
        <v>799</v>
      </c>
      <c r="E923" s="80" t="s">
        <v>3148</v>
      </c>
    </row>
    <row r="924" spans="1:5" x14ac:dyDescent="0.25">
      <c r="A924">
        <v>923</v>
      </c>
      <c r="B924" s="81" t="s">
        <v>224</v>
      </c>
      <c r="C924" s="82" t="s">
        <v>225</v>
      </c>
      <c r="D924" s="82" t="s">
        <v>799</v>
      </c>
      <c r="E924" s="83" t="s">
        <v>3149</v>
      </c>
    </row>
    <row r="925" spans="1:5" x14ac:dyDescent="0.25">
      <c r="A925">
        <v>924</v>
      </c>
      <c r="B925" s="62" t="s">
        <v>224</v>
      </c>
      <c r="C925" s="79" t="s">
        <v>225</v>
      </c>
      <c r="D925" s="79" t="s">
        <v>799</v>
      </c>
      <c r="E925" s="80" t="s">
        <v>3150</v>
      </c>
    </row>
    <row r="926" spans="1:5" x14ac:dyDescent="0.25">
      <c r="A926">
        <v>925</v>
      </c>
      <c r="B926" s="81" t="s">
        <v>224</v>
      </c>
      <c r="C926" s="82" t="s">
        <v>225</v>
      </c>
      <c r="D926" s="82" t="s">
        <v>799</v>
      </c>
      <c r="E926" s="83" t="s">
        <v>335</v>
      </c>
    </row>
    <row r="927" spans="1:5" x14ac:dyDescent="0.25">
      <c r="A927">
        <v>926</v>
      </c>
      <c r="B927" s="62" t="s">
        <v>224</v>
      </c>
      <c r="C927" s="79" t="s">
        <v>225</v>
      </c>
      <c r="D927" s="79" t="s">
        <v>56</v>
      </c>
      <c r="E927" s="80" t="s">
        <v>3151</v>
      </c>
    </row>
    <row r="928" spans="1:5" x14ac:dyDescent="0.25">
      <c r="A928">
        <v>927</v>
      </c>
      <c r="B928" s="81" t="s">
        <v>224</v>
      </c>
      <c r="C928" s="82" t="s">
        <v>225</v>
      </c>
      <c r="D928" s="82" t="s">
        <v>56</v>
      </c>
      <c r="E928" s="83" t="s">
        <v>2241</v>
      </c>
    </row>
    <row r="929" spans="1:5" x14ac:dyDescent="0.25">
      <c r="A929">
        <v>928</v>
      </c>
      <c r="B929" s="62" t="s">
        <v>224</v>
      </c>
      <c r="C929" s="79" t="s">
        <v>225</v>
      </c>
      <c r="D929" s="79" t="s">
        <v>56</v>
      </c>
      <c r="E929" s="80" t="s">
        <v>3152</v>
      </c>
    </row>
    <row r="930" spans="1:5" x14ac:dyDescent="0.25">
      <c r="A930">
        <v>929</v>
      </c>
      <c r="B930" s="81" t="s">
        <v>224</v>
      </c>
      <c r="C930" s="82" t="s">
        <v>225</v>
      </c>
      <c r="D930" s="82" t="s">
        <v>56</v>
      </c>
      <c r="E930" s="83" t="s">
        <v>3153</v>
      </c>
    </row>
    <row r="931" spans="1:5" x14ac:dyDescent="0.25">
      <c r="A931">
        <v>930</v>
      </c>
      <c r="B931" s="62" t="s">
        <v>224</v>
      </c>
      <c r="C931" s="79" t="s">
        <v>225</v>
      </c>
      <c r="D931" s="79" t="s">
        <v>56</v>
      </c>
      <c r="E931" s="80" t="s">
        <v>3154</v>
      </c>
    </row>
    <row r="932" spans="1:5" x14ac:dyDescent="0.25">
      <c r="A932">
        <v>931</v>
      </c>
      <c r="B932" s="81" t="s">
        <v>224</v>
      </c>
      <c r="C932" s="82" t="s">
        <v>225</v>
      </c>
      <c r="D932" s="82" t="s">
        <v>282</v>
      </c>
      <c r="E932" s="83" t="s">
        <v>3155</v>
      </c>
    </row>
    <row r="933" spans="1:5" x14ac:dyDescent="0.25">
      <c r="A933">
        <v>932</v>
      </c>
      <c r="B933" s="62" t="s">
        <v>224</v>
      </c>
      <c r="C933" s="79" t="s">
        <v>225</v>
      </c>
      <c r="D933" s="79" t="s">
        <v>282</v>
      </c>
      <c r="E933" s="80" t="s">
        <v>3156</v>
      </c>
    </row>
    <row r="934" spans="1:5" x14ac:dyDescent="0.25">
      <c r="A934">
        <v>933</v>
      </c>
      <c r="B934" s="81" t="s">
        <v>224</v>
      </c>
      <c r="C934" s="82" t="s">
        <v>225</v>
      </c>
      <c r="D934" s="82" t="s">
        <v>282</v>
      </c>
      <c r="E934" s="83" t="s">
        <v>3157</v>
      </c>
    </row>
    <row r="935" spans="1:5" x14ac:dyDescent="0.25">
      <c r="A935">
        <v>934</v>
      </c>
      <c r="B935" s="62" t="s">
        <v>224</v>
      </c>
      <c r="C935" s="79" t="s">
        <v>225</v>
      </c>
      <c r="D935" s="79" t="s">
        <v>282</v>
      </c>
      <c r="E935" s="80" t="s">
        <v>3158</v>
      </c>
    </row>
    <row r="936" spans="1:5" x14ac:dyDescent="0.25">
      <c r="A936">
        <v>935</v>
      </c>
      <c r="B936" s="81" t="s">
        <v>224</v>
      </c>
      <c r="C936" s="82" t="s">
        <v>225</v>
      </c>
      <c r="D936" s="82" t="s">
        <v>282</v>
      </c>
      <c r="E936" s="83" t="s">
        <v>737</v>
      </c>
    </row>
    <row r="937" spans="1:5" x14ac:dyDescent="0.25">
      <c r="A937">
        <v>936</v>
      </c>
      <c r="B937" s="62" t="s">
        <v>224</v>
      </c>
      <c r="C937" s="79" t="s">
        <v>225</v>
      </c>
      <c r="D937" s="79" t="s">
        <v>232</v>
      </c>
      <c r="E937" s="80" t="s">
        <v>998</v>
      </c>
    </row>
    <row r="938" spans="1:5" x14ac:dyDescent="0.25">
      <c r="A938">
        <v>937</v>
      </c>
      <c r="B938" s="81" t="s">
        <v>224</v>
      </c>
      <c r="C938" s="82" t="s">
        <v>225</v>
      </c>
      <c r="D938" s="82" t="s">
        <v>232</v>
      </c>
      <c r="E938" s="83" t="s">
        <v>3159</v>
      </c>
    </row>
    <row r="939" spans="1:5" x14ac:dyDescent="0.25">
      <c r="A939">
        <v>938</v>
      </c>
      <c r="B939" s="62" t="s">
        <v>224</v>
      </c>
      <c r="C939" s="79" t="s">
        <v>225</v>
      </c>
      <c r="D939" s="79" t="s">
        <v>232</v>
      </c>
      <c r="E939" s="80" t="s">
        <v>1311</v>
      </c>
    </row>
    <row r="940" spans="1:5" x14ac:dyDescent="0.25">
      <c r="A940">
        <v>939</v>
      </c>
      <c r="B940" s="81" t="s">
        <v>224</v>
      </c>
      <c r="C940" s="82" t="s">
        <v>225</v>
      </c>
      <c r="D940" s="82" t="s">
        <v>232</v>
      </c>
      <c r="E940" s="83" t="s">
        <v>523</v>
      </c>
    </row>
    <row r="941" spans="1:5" x14ac:dyDescent="0.25">
      <c r="A941">
        <v>940</v>
      </c>
      <c r="B941" s="62" t="s">
        <v>224</v>
      </c>
      <c r="C941" s="79" t="s">
        <v>225</v>
      </c>
      <c r="D941" s="79" t="s">
        <v>232</v>
      </c>
      <c r="E941" s="80" t="s">
        <v>988</v>
      </c>
    </row>
    <row r="942" spans="1:5" x14ac:dyDescent="0.25">
      <c r="A942">
        <v>941</v>
      </c>
      <c r="B942" s="81" t="s">
        <v>224</v>
      </c>
      <c r="C942" s="82" t="s">
        <v>225</v>
      </c>
      <c r="D942" s="82" t="s">
        <v>1186</v>
      </c>
      <c r="E942" s="83" t="s">
        <v>373</v>
      </c>
    </row>
    <row r="943" spans="1:5" x14ac:dyDescent="0.25">
      <c r="A943">
        <v>942</v>
      </c>
      <c r="B943" s="62" t="s">
        <v>224</v>
      </c>
      <c r="C943" s="79" t="s">
        <v>225</v>
      </c>
      <c r="D943" s="79" t="s">
        <v>1186</v>
      </c>
      <c r="E943" s="80" t="s">
        <v>2075</v>
      </c>
    </row>
    <row r="944" spans="1:5" x14ac:dyDescent="0.25">
      <c r="A944">
        <v>943</v>
      </c>
      <c r="B944" s="81" t="s">
        <v>224</v>
      </c>
      <c r="C944" s="82" t="s">
        <v>225</v>
      </c>
      <c r="D944" s="82" t="s">
        <v>1186</v>
      </c>
      <c r="E944" s="83" t="s">
        <v>995</v>
      </c>
    </row>
    <row r="945" spans="1:5" x14ac:dyDescent="0.25">
      <c r="A945">
        <v>944</v>
      </c>
      <c r="B945" s="62" t="s">
        <v>224</v>
      </c>
      <c r="C945" s="79" t="s">
        <v>225</v>
      </c>
      <c r="D945" s="79" t="s">
        <v>1186</v>
      </c>
      <c r="E945" s="80" t="s">
        <v>3160</v>
      </c>
    </row>
    <row r="946" spans="1:5" x14ac:dyDescent="0.25">
      <c r="A946">
        <v>945</v>
      </c>
      <c r="B946" s="81" t="s">
        <v>224</v>
      </c>
      <c r="C946" s="82" t="s">
        <v>225</v>
      </c>
      <c r="D946" s="82" t="s">
        <v>1186</v>
      </c>
      <c r="E946" s="83" t="s">
        <v>1868</v>
      </c>
    </row>
    <row r="947" spans="1:5" x14ac:dyDescent="0.25">
      <c r="A947">
        <v>946</v>
      </c>
      <c r="B947" s="62" t="s">
        <v>224</v>
      </c>
      <c r="C947" s="79" t="s">
        <v>225</v>
      </c>
      <c r="D947" s="79" t="s">
        <v>443</v>
      </c>
      <c r="E947" s="80" t="s">
        <v>1451</v>
      </c>
    </row>
    <row r="948" spans="1:5" x14ac:dyDescent="0.25">
      <c r="A948">
        <v>947</v>
      </c>
      <c r="B948" s="81" t="s">
        <v>224</v>
      </c>
      <c r="C948" s="82" t="s">
        <v>225</v>
      </c>
      <c r="D948" s="82" t="s">
        <v>443</v>
      </c>
      <c r="E948" s="83" t="s">
        <v>3161</v>
      </c>
    </row>
    <row r="949" spans="1:5" x14ac:dyDescent="0.25">
      <c r="A949">
        <v>948</v>
      </c>
      <c r="B949" s="62" t="s">
        <v>224</v>
      </c>
      <c r="C949" s="79" t="s">
        <v>225</v>
      </c>
      <c r="D949" s="79" t="s">
        <v>443</v>
      </c>
      <c r="E949" s="80" t="s">
        <v>1187</v>
      </c>
    </row>
    <row r="950" spans="1:5" x14ac:dyDescent="0.25">
      <c r="A950">
        <v>949</v>
      </c>
      <c r="B950" s="81" t="s">
        <v>224</v>
      </c>
      <c r="C950" s="82" t="s">
        <v>225</v>
      </c>
      <c r="D950" s="82" t="s">
        <v>443</v>
      </c>
      <c r="E950" s="83" t="s">
        <v>3162</v>
      </c>
    </row>
    <row r="951" spans="1:5" x14ac:dyDescent="0.25">
      <c r="A951">
        <v>950</v>
      </c>
      <c r="B951" s="62" t="s">
        <v>224</v>
      </c>
      <c r="C951" s="79" t="s">
        <v>225</v>
      </c>
      <c r="D951" s="79" t="s">
        <v>443</v>
      </c>
      <c r="E951" s="80" t="s">
        <v>3163</v>
      </c>
    </row>
    <row r="952" spans="1:5" x14ac:dyDescent="0.25">
      <c r="A952">
        <v>951</v>
      </c>
      <c r="B952" s="81" t="s">
        <v>224</v>
      </c>
      <c r="C952" s="82" t="s">
        <v>225</v>
      </c>
      <c r="D952" s="82" t="s">
        <v>1189</v>
      </c>
      <c r="E952" s="83" t="s">
        <v>3164</v>
      </c>
    </row>
    <row r="953" spans="1:5" x14ac:dyDescent="0.25">
      <c r="A953">
        <v>952</v>
      </c>
      <c r="B953" s="62" t="s">
        <v>224</v>
      </c>
      <c r="C953" s="79" t="s">
        <v>225</v>
      </c>
      <c r="D953" s="79" t="s">
        <v>1189</v>
      </c>
      <c r="E953" s="80" t="s">
        <v>3165</v>
      </c>
    </row>
    <row r="954" spans="1:5" x14ac:dyDescent="0.25">
      <c r="A954">
        <v>953</v>
      </c>
      <c r="B954" s="81" t="s">
        <v>224</v>
      </c>
      <c r="C954" s="82" t="s">
        <v>225</v>
      </c>
      <c r="D954" s="82" t="s">
        <v>1189</v>
      </c>
      <c r="E954" s="83" t="s">
        <v>3166</v>
      </c>
    </row>
    <row r="955" spans="1:5" x14ac:dyDescent="0.25">
      <c r="A955">
        <v>954</v>
      </c>
      <c r="B955" s="62" t="s">
        <v>224</v>
      </c>
      <c r="C955" s="79" t="s">
        <v>225</v>
      </c>
      <c r="D955" s="79" t="s">
        <v>1189</v>
      </c>
      <c r="E955" s="80" t="s">
        <v>1190</v>
      </c>
    </row>
    <row r="956" spans="1:5" x14ac:dyDescent="0.25">
      <c r="A956">
        <v>955</v>
      </c>
      <c r="B956" s="81" t="s">
        <v>224</v>
      </c>
      <c r="C956" s="82" t="s">
        <v>225</v>
      </c>
      <c r="D956" s="82" t="s">
        <v>1189</v>
      </c>
      <c r="E956" s="83" t="s">
        <v>3167</v>
      </c>
    </row>
    <row r="957" spans="1:5" x14ac:dyDescent="0.25">
      <c r="A957">
        <v>956</v>
      </c>
      <c r="B957" s="62" t="s">
        <v>224</v>
      </c>
      <c r="C957" s="79" t="s">
        <v>225</v>
      </c>
      <c r="D957" s="79" t="s">
        <v>1929</v>
      </c>
      <c r="E957" s="80" t="s">
        <v>3168</v>
      </c>
    </row>
    <row r="958" spans="1:5" x14ac:dyDescent="0.25">
      <c r="A958">
        <v>957</v>
      </c>
      <c r="B958" s="81" t="s">
        <v>224</v>
      </c>
      <c r="C958" s="82" t="s">
        <v>225</v>
      </c>
      <c r="D958" s="82" t="s">
        <v>1929</v>
      </c>
      <c r="E958" s="83" t="s">
        <v>1421</v>
      </c>
    </row>
    <row r="959" spans="1:5" x14ac:dyDescent="0.25">
      <c r="A959">
        <v>958</v>
      </c>
      <c r="B959" s="62" t="s">
        <v>224</v>
      </c>
      <c r="C959" s="79" t="s">
        <v>225</v>
      </c>
      <c r="D959" s="79" t="s">
        <v>1929</v>
      </c>
      <c r="E959" s="80" t="s">
        <v>1519</v>
      </c>
    </row>
    <row r="960" spans="1:5" x14ac:dyDescent="0.25">
      <c r="A960">
        <v>959</v>
      </c>
      <c r="B960" s="81" t="s">
        <v>224</v>
      </c>
      <c r="C960" s="82" t="s">
        <v>225</v>
      </c>
      <c r="D960" s="82" t="s">
        <v>1929</v>
      </c>
      <c r="E960" s="83" t="s">
        <v>3169</v>
      </c>
    </row>
    <row r="961" spans="1:5" x14ac:dyDescent="0.25">
      <c r="A961">
        <v>960</v>
      </c>
      <c r="B961" s="62" t="s">
        <v>224</v>
      </c>
      <c r="C961" s="79" t="s">
        <v>225</v>
      </c>
      <c r="D961" s="79" t="s">
        <v>1929</v>
      </c>
      <c r="E961" s="80" t="s">
        <v>3170</v>
      </c>
    </row>
    <row r="962" spans="1:5" x14ac:dyDescent="0.25">
      <c r="A962">
        <v>961</v>
      </c>
      <c r="B962" s="81" t="s">
        <v>224</v>
      </c>
      <c r="C962" s="82" t="s">
        <v>225</v>
      </c>
      <c r="D962" s="82" t="s">
        <v>1257</v>
      </c>
      <c r="E962" s="83" t="s">
        <v>3171</v>
      </c>
    </row>
    <row r="963" spans="1:5" x14ac:dyDescent="0.25">
      <c r="A963">
        <v>962</v>
      </c>
      <c r="B963" s="62" t="s">
        <v>224</v>
      </c>
      <c r="C963" s="79" t="s">
        <v>225</v>
      </c>
      <c r="D963" s="79" t="s">
        <v>1257</v>
      </c>
      <c r="E963" s="80" t="s">
        <v>1930</v>
      </c>
    </row>
    <row r="964" spans="1:5" x14ac:dyDescent="0.25">
      <c r="A964">
        <v>963</v>
      </c>
      <c r="B964" s="81" t="s">
        <v>224</v>
      </c>
      <c r="C964" s="82" t="s">
        <v>225</v>
      </c>
      <c r="D964" s="82" t="s">
        <v>1257</v>
      </c>
      <c r="E964" s="83" t="s">
        <v>3172</v>
      </c>
    </row>
    <row r="965" spans="1:5" x14ac:dyDescent="0.25">
      <c r="A965">
        <v>964</v>
      </c>
      <c r="B965" s="62" t="s">
        <v>224</v>
      </c>
      <c r="C965" s="79" t="s">
        <v>225</v>
      </c>
      <c r="D965" s="79" t="s">
        <v>1257</v>
      </c>
      <c r="E965" s="80" t="s">
        <v>1258</v>
      </c>
    </row>
    <row r="966" spans="1:5" x14ac:dyDescent="0.25">
      <c r="A966">
        <v>965</v>
      </c>
      <c r="B966" s="81" t="s">
        <v>224</v>
      </c>
      <c r="C966" s="82" t="s">
        <v>225</v>
      </c>
      <c r="D966" s="82" t="s">
        <v>1257</v>
      </c>
      <c r="E966" s="83" t="s">
        <v>3173</v>
      </c>
    </row>
    <row r="967" spans="1:5" x14ac:dyDescent="0.25">
      <c r="A967">
        <v>966</v>
      </c>
      <c r="B967" s="62" t="s">
        <v>224</v>
      </c>
      <c r="C967" s="79" t="s">
        <v>225</v>
      </c>
      <c r="D967" s="79" t="s">
        <v>285</v>
      </c>
      <c r="E967" s="80" t="s">
        <v>3174</v>
      </c>
    </row>
    <row r="968" spans="1:5" x14ac:dyDescent="0.25">
      <c r="A968">
        <v>967</v>
      </c>
      <c r="B968" s="81" t="s">
        <v>224</v>
      </c>
      <c r="C968" s="82" t="s">
        <v>225</v>
      </c>
      <c r="D968" s="82" t="s">
        <v>285</v>
      </c>
      <c r="E968" s="83" t="s">
        <v>3175</v>
      </c>
    </row>
    <row r="969" spans="1:5" x14ac:dyDescent="0.25">
      <c r="A969">
        <v>968</v>
      </c>
      <c r="B969" s="62" t="s">
        <v>224</v>
      </c>
      <c r="C969" s="79" t="s">
        <v>225</v>
      </c>
      <c r="D969" s="79" t="s">
        <v>285</v>
      </c>
      <c r="E969" s="80" t="s">
        <v>3176</v>
      </c>
    </row>
    <row r="970" spans="1:5" x14ac:dyDescent="0.25">
      <c r="A970">
        <v>969</v>
      </c>
      <c r="B970" s="81" t="s">
        <v>224</v>
      </c>
      <c r="C970" s="82" t="s">
        <v>225</v>
      </c>
      <c r="D970" s="82" t="s">
        <v>285</v>
      </c>
      <c r="E970" s="83" t="s">
        <v>3177</v>
      </c>
    </row>
    <row r="971" spans="1:5" x14ac:dyDescent="0.25">
      <c r="A971">
        <v>970</v>
      </c>
      <c r="B971" s="62" t="s">
        <v>224</v>
      </c>
      <c r="C971" s="79" t="s">
        <v>225</v>
      </c>
      <c r="D971" s="79" t="s">
        <v>285</v>
      </c>
      <c r="E971" s="80" t="s">
        <v>3178</v>
      </c>
    </row>
    <row r="972" spans="1:5" x14ac:dyDescent="0.25">
      <c r="A972">
        <v>971</v>
      </c>
      <c r="B972" s="81" t="s">
        <v>224</v>
      </c>
      <c r="C972" s="82" t="s">
        <v>225</v>
      </c>
      <c r="D972" s="82" t="s">
        <v>895</v>
      </c>
      <c r="E972" s="83" t="s">
        <v>3179</v>
      </c>
    </row>
    <row r="973" spans="1:5" x14ac:dyDescent="0.25">
      <c r="A973">
        <v>972</v>
      </c>
      <c r="B973" s="62" t="s">
        <v>224</v>
      </c>
      <c r="C973" s="79" t="s">
        <v>225</v>
      </c>
      <c r="D973" s="79" t="s">
        <v>895</v>
      </c>
      <c r="E973" s="80" t="s">
        <v>685</v>
      </c>
    </row>
    <row r="974" spans="1:5" x14ac:dyDescent="0.25">
      <c r="A974">
        <v>973</v>
      </c>
      <c r="B974" s="81" t="s">
        <v>224</v>
      </c>
      <c r="C974" s="82" t="s">
        <v>225</v>
      </c>
      <c r="D974" s="82" t="s">
        <v>895</v>
      </c>
      <c r="E974" s="83" t="s">
        <v>3180</v>
      </c>
    </row>
    <row r="975" spans="1:5" x14ac:dyDescent="0.25">
      <c r="A975">
        <v>974</v>
      </c>
      <c r="B975" s="62" t="s">
        <v>224</v>
      </c>
      <c r="C975" s="79" t="s">
        <v>225</v>
      </c>
      <c r="D975" s="79" t="s">
        <v>895</v>
      </c>
      <c r="E975" s="80" t="s">
        <v>3181</v>
      </c>
    </row>
    <row r="976" spans="1:5" x14ac:dyDescent="0.25">
      <c r="A976">
        <v>975</v>
      </c>
      <c r="B976" s="81" t="s">
        <v>224</v>
      </c>
      <c r="C976" s="82" t="s">
        <v>225</v>
      </c>
      <c r="D976" s="82" t="s">
        <v>895</v>
      </c>
      <c r="E976" s="83" t="s">
        <v>3182</v>
      </c>
    </row>
    <row r="977" spans="1:5" x14ac:dyDescent="0.25">
      <c r="A977">
        <v>976</v>
      </c>
      <c r="B977" s="62" t="s">
        <v>224</v>
      </c>
      <c r="C977" s="79" t="s">
        <v>225</v>
      </c>
      <c r="D977" s="79" t="s">
        <v>357</v>
      </c>
      <c r="E977" s="80" t="s">
        <v>1846</v>
      </c>
    </row>
    <row r="978" spans="1:5" x14ac:dyDescent="0.25">
      <c r="A978">
        <v>977</v>
      </c>
      <c r="B978" s="81" t="s">
        <v>224</v>
      </c>
      <c r="C978" s="82" t="s">
        <v>225</v>
      </c>
      <c r="D978" s="82" t="s">
        <v>357</v>
      </c>
      <c r="E978" s="83" t="s">
        <v>896</v>
      </c>
    </row>
    <row r="979" spans="1:5" x14ac:dyDescent="0.25">
      <c r="A979">
        <v>978</v>
      </c>
      <c r="B979" s="62" t="s">
        <v>224</v>
      </c>
      <c r="C979" s="79" t="s">
        <v>225</v>
      </c>
      <c r="D979" s="79" t="s">
        <v>357</v>
      </c>
      <c r="E979" s="80" t="s">
        <v>3183</v>
      </c>
    </row>
    <row r="980" spans="1:5" x14ac:dyDescent="0.25">
      <c r="A980">
        <v>979</v>
      </c>
      <c r="B980" s="81" t="s">
        <v>224</v>
      </c>
      <c r="C980" s="82" t="s">
        <v>225</v>
      </c>
      <c r="D980" s="82" t="s">
        <v>357</v>
      </c>
      <c r="E980" s="83" t="s">
        <v>3184</v>
      </c>
    </row>
    <row r="981" spans="1:5" x14ac:dyDescent="0.25">
      <c r="A981">
        <v>980</v>
      </c>
      <c r="B981" s="62" t="s">
        <v>224</v>
      </c>
      <c r="C981" s="79" t="s">
        <v>225</v>
      </c>
      <c r="D981" s="79" t="s">
        <v>357</v>
      </c>
      <c r="E981" s="80" t="s">
        <v>3185</v>
      </c>
    </row>
    <row r="982" spans="1:5" x14ac:dyDescent="0.25">
      <c r="A982">
        <v>981</v>
      </c>
      <c r="B982" s="81" t="s">
        <v>224</v>
      </c>
      <c r="C982" s="82" t="s">
        <v>225</v>
      </c>
      <c r="D982" s="82" t="s">
        <v>1381</v>
      </c>
      <c r="E982" s="83" t="s">
        <v>3186</v>
      </c>
    </row>
    <row r="983" spans="1:5" x14ac:dyDescent="0.25">
      <c r="A983">
        <v>982</v>
      </c>
      <c r="B983" s="62" t="s">
        <v>224</v>
      </c>
      <c r="C983" s="79" t="s">
        <v>225</v>
      </c>
      <c r="D983" s="79" t="s">
        <v>1381</v>
      </c>
      <c r="E983" s="80" t="s">
        <v>3187</v>
      </c>
    </row>
    <row r="984" spans="1:5" x14ac:dyDescent="0.25">
      <c r="A984">
        <v>983</v>
      </c>
      <c r="B984" s="81" t="s">
        <v>224</v>
      </c>
      <c r="C984" s="82" t="s">
        <v>225</v>
      </c>
      <c r="D984" s="82" t="s">
        <v>1381</v>
      </c>
      <c r="E984" s="83" t="s">
        <v>3188</v>
      </c>
    </row>
    <row r="985" spans="1:5" x14ac:dyDescent="0.25">
      <c r="A985">
        <v>984</v>
      </c>
      <c r="B985" s="62" t="s">
        <v>224</v>
      </c>
      <c r="C985" s="79" t="s">
        <v>225</v>
      </c>
      <c r="D985" s="79" t="s">
        <v>1381</v>
      </c>
      <c r="E985" s="80" t="s">
        <v>3189</v>
      </c>
    </row>
    <row r="986" spans="1:5" x14ac:dyDescent="0.25">
      <c r="A986">
        <v>985</v>
      </c>
      <c r="B986" s="81" t="s">
        <v>224</v>
      </c>
      <c r="C986" s="82" t="s">
        <v>225</v>
      </c>
      <c r="D986" s="82" t="s">
        <v>1381</v>
      </c>
      <c r="E986" s="83" t="s">
        <v>3190</v>
      </c>
    </row>
    <row r="987" spans="1:5" x14ac:dyDescent="0.25">
      <c r="A987">
        <v>986</v>
      </c>
      <c r="B987" s="62" t="s">
        <v>224</v>
      </c>
      <c r="C987" s="79" t="s">
        <v>225</v>
      </c>
      <c r="D987" s="79" t="s">
        <v>226</v>
      </c>
      <c r="E987" s="80" t="s">
        <v>3191</v>
      </c>
    </row>
    <row r="988" spans="1:5" x14ac:dyDescent="0.25">
      <c r="A988">
        <v>987</v>
      </c>
      <c r="B988" s="81" t="s">
        <v>224</v>
      </c>
      <c r="C988" s="82" t="s">
        <v>225</v>
      </c>
      <c r="D988" s="82" t="s">
        <v>226</v>
      </c>
      <c r="E988" s="83" t="s">
        <v>3192</v>
      </c>
    </row>
    <row r="989" spans="1:5" x14ac:dyDescent="0.25">
      <c r="A989">
        <v>988</v>
      </c>
      <c r="B989" s="62" t="s">
        <v>224</v>
      </c>
      <c r="C989" s="79" t="s">
        <v>225</v>
      </c>
      <c r="D989" s="79" t="s">
        <v>226</v>
      </c>
      <c r="E989" s="80" t="s">
        <v>3193</v>
      </c>
    </row>
    <row r="990" spans="1:5" x14ac:dyDescent="0.25">
      <c r="A990">
        <v>989</v>
      </c>
      <c r="B990" s="81" t="s">
        <v>224</v>
      </c>
      <c r="C990" s="82" t="s">
        <v>225</v>
      </c>
      <c r="D990" s="82" t="s">
        <v>226</v>
      </c>
      <c r="E990" s="83" t="s">
        <v>227</v>
      </c>
    </row>
    <row r="991" spans="1:5" x14ac:dyDescent="0.25">
      <c r="A991">
        <v>990</v>
      </c>
      <c r="B991" s="62" t="s">
        <v>224</v>
      </c>
      <c r="C991" s="79" t="s">
        <v>225</v>
      </c>
      <c r="D991" s="79" t="s">
        <v>226</v>
      </c>
      <c r="E991" s="80" t="s">
        <v>3194</v>
      </c>
    </row>
    <row r="992" spans="1:5" x14ac:dyDescent="0.25">
      <c r="A992">
        <v>991</v>
      </c>
      <c r="B992" s="81" t="s">
        <v>224</v>
      </c>
      <c r="C992" s="82" t="s">
        <v>225</v>
      </c>
      <c r="D992" s="82" t="s">
        <v>401</v>
      </c>
      <c r="E992" s="83" t="s">
        <v>3195</v>
      </c>
    </row>
    <row r="993" spans="1:5" x14ac:dyDescent="0.25">
      <c r="A993">
        <v>992</v>
      </c>
      <c r="B993" s="62" t="s">
        <v>224</v>
      </c>
      <c r="C993" s="79" t="s">
        <v>225</v>
      </c>
      <c r="D993" s="79" t="s">
        <v>401</v>
      </c>
      <c r="E993" s="80" t="s">
        <v>3196</v>
      </c>
    </row>
    <row r="994" spans="1:5" x14ac:dyDescent="0.25">
      <c r="A994">
        <v>993</v>
      </c>
      <c r="B994" s="81" t="s">
        <v>224</v>
      </c>
      <c r="C994" s="82" t="s">
        <v>225</v>
      </c>
      <c r="D994" s="82" t="s">
        <v>401</v>
      </c>
      <c r="E994" s="83" t="s">
        <v>3197</v>
      </c>
    </row>
    <row r="995" spans="1:5" x14ac:dyDescent="0.25">
      <c r="A995">
        <v>994</v>
      </c>
      <c r="B995" s="62" t="s">
        <v>224</v>
      </c>
      <c r="C995" s="79" t="s">
        <v>225</v>
      </c>
      <c r="D995" s="79" t="s">
        <v>401</v>
      </c>
      <c r="E995" s="80" t="s">
        <v>3198</v>
      </c>
    </row>
    <row r="996" spans="1:5" x14ac:dyDescent="0.25">
      <c r="A996">
        <v>995</v>
      </c>
      <c r="B996" s="81" t="s">
        <v>224</v>
      </c>
      <c r="C996" s="82" t="s">
        <v>225</v>
      </c>
      <c r="D996" s="82" t="s">
        <v>401</v>
      </c>
      <c r="E996" s="83" t="s">
        <v>3199</v>
      </c>
    </row>
    <row r="997" spans="1:5" x14ac:dyDescent="0.25">
      <c r="A997">
        <v>996</v>
      </c>
      <c r="B997" s="62" t="s">
        <v>224</v>
      </c>
      <c r="C997" s="79" t="s">
        <v>225</v>
      </c>
      <c r="D997" s="79" t="s">
        <v>598</v>
      </c>
      <c r="E997" s="80" t="s">
        <v>3200</v>
      </c>
    </row>
    <row r="998" spans="1:5" x14ac:dyDescent="0.25">
      <c r="A998">
        <v>997</v>
      </c>
      <c r="B998" s="81" t="s">
        <v>224</v>
      </c>
      <c r="C998" s="82" t="s">
        <v>225</v>
      </c>
      <c r="D998" s="82" t="s">
        <v>598</v>
      </c>
      <c r="E998" s="83" t="s">
        <v>3201</v>
      </c>
    </row>
    <row r="999" spans="1:5" x14ac:dyDescent="0.25">
      <c r="A999">
        <v>998</v>
      </c>
      <c r="B999" s="62" t="s">
        <v>224</v>
      </c>
      <c r="C999" s="79" t="s">
        <v>225</v>
      </c>
      <c r="D999" s="79" t="s">
        <v>598</v>
      </c>
      <c r="E999" s="80" t="s">
        <v>3093</v>
      </c>
    </row>
    <row r="1000" spans="1:5" x14ac:dyDescent="0.25">
      <c r="A1000">
        <v>999</v>
      </c>
      <c r="B1000" s="81" t="s">
        <v>224</v>
      </c>
      <c r="C1000" s="82" t="s">
        <v>225</v>
      </c>
      <c r="D1000" s="82" t="s">
        <v>598</v>
      </c>
      <c r="E1000" s="83" t="s">
        <v>3202</v>
      </c>
    </row>
    <row r="1001" spans="1:5" x14ac:dyDescent="0.25">
      <c r="A1001">
        <v>1000</v>
      </c>
      <c r="B1001" s="62" t="s">
        <v>224</v>
      </c>
      <c r="C1001" s="79" t="s">
        <v>225</v>
      </c>
      <c r="D1001" s="79" t="s">
        <v>598</v>
      </c>
      <c r="E1001" s="80" t="s">
        <v>3203</v>
      </c>
    </row>
    <row r="1002" spans="1:5" x14ac:dyDescent="0.25">
      <c r="A1002">
        <v>1001</v>
      </c>
      <c r="B1002" s="81" t="s">
        <v>37</v>
      </c>
      <c r="C1002" s="82" t="s">
        <v>38</v>
      </c>
      <c r="D1002" s="82" t="s">
        <v>755</v>
      </c>
      <c r="E1002" s="83" t="s">
        <v>3204</v>
      </c>
    </row>
    <row r="1003" spans="1:5" x14ac:dyDescent="0.25">
      <c r="A1003">
        <v>1002</v>
      </c>
      <c r="B1003" s="62" t="s">
        <v>37</v>
      </c>
      <c r="C1003" s="79" t="s">
        <v>38</v>
      </c>
      <c r="D1003" s="79" t="s">
        <v>755</v>
      </c>
      <c r="E1003" s="80" t="s">
        <v>3205</v>
      </c>
    </row>
    <row r="1004" spans="1:5" x14ac:dyDescent="0.25">
      <c r="A1004">
        <v>1003</v>
      </c>
      <c r="B1004" s="81" t="s">
        <v>37</v>
      </c>
      <c r="C1004" s="82" t="s">
        <v>38</v>
      </c>
      <c r="D1004" s="82" t="s">
        <v>755</v>
      </c>
      <c r="E1004" s="83" t="s">
        <v>3206</v>
      </c>
    </row>
    <row r="1005" spans="1:5" x14ac:dyDescent="0.25">
      <c r="A1005">
        <v>1004</v>
      </c>
      <c r="B1005" s="62" t="s">
        <v>37</v>
      </c>
      <c r="C1005" s="79" t="s">
        <v>38</v>
      </c>
      <c r="D1005" s="79" t="s">
        <v>755</v>
      </c>
      <c r="E1005" s="80" t="s">
        <v>756</v>
      </c>
    </row>
    <row r="1006" spans="1:5" x14ac:dyDescent="0.25">
      <c r="A1006">
        <v>1005</v>
      </c>
      <c r="B1006" s="81" t="s">
        <v>37</v>
      </c>
      <c r="C1006" s="82" t="s">
        <v>38</v>
      </c>
      <c r="D1006" s="82" t="s">
        <v>755</v>
      </c>
      <c r="E1006" s="83" t="s">
        <v>1028</v>
      </c>
    </row>
    <row r="1007" spans="1:5" x14ac:dyDescent="0.25">
      <c r="A1007">
        <v>1006</v>
      </c>
      <c r="B1007" s="62" t="s">
        <v>37</v>
      </c>
      <c r="C1007" s="79" t="s">
        <v>38</v>
      </c>
      <c r="D1007" s="79" t="s">
        <v>1091</v>
      </c>
      <c r="E1007" s="80" t="s">
        <v>2121</v>
      </c>
    </row>
    <row r="1008" spans="1:5" x14ac:dyDescent="0.25">
      <c r="A1008">
        <v>1007</v>
      </c>
      <c r="B1008" s="81" t="s">
        <v>37</v>
      </c>
      <c r="C1008" s="82" t="s">
        <v>38</v>
      </c>
      <c r="D1008" s="82" t="s">
        <v>1091</v>
      </c>
      <c r="E1008" s="83" t="s">
        <v>962</v>
      </c>
    </row>
    <row r="1009" spans="1:5" x14ac:dyDescent="0.25">
      <c r="A1009">
        <v>1008</v>
      </c>
      <c r="B1009" s="62" t="s">
        <v>37</v>
      </c>
      <c r="C1009" s="79" t="s">
        <v>38</v>
      </c>
      <c r="D1009" s="79" t="s">
        <v>1091</v>
      </c>
      <c r="E1009" s="80" t="s">
        <v>3207</v>
      </c>
    </row>
    <row r="1010" spans="1:5" x14ac:dyDescent="0.25">
      <c r="A1010">
        <v>1009</v>
      </c>
      <c r="B1010" s="81" t="s">
        <v>37</v>
      </c>
      <c r="C1010" s="82" t="s">
        <v>38</v>
      </c>
      <c r="D1010" s="82" t="s">
        <v>1091</v>
      </c>
      <c r="E1010" s="83" t="s">
        <v>3208</v>
      </c>
    </row>
    <row r="1011" spans="1:5" x14ac:dyDescent="0.25">
      <c r="A1011">
        <v>1010</v>
      </c>
      <c r="B1011" s="62" t="s">
        <v>37</v>
      </c>
      <c r="C1011" s="79" t="s">
        <v>38</v>
      </c>
      <c r="D1011" s="79" t="s">
        <v>1091</v>
      </c>
      <c r="E1011" s="80" t="s">
        <v>3209</v>
      </c>
    </row>
    <row r="1012" spans="1:5" x14ac:dyDescent="0.25">
      <c r="A1012">
        <v>1011</v>
      </c>
      <c r="B1012" s="81" t="s">
        <v>37</v>
      </c>
      <c r="C1012" s="82" t="s">
        <v>38</v>
      </c>
      <c r="D1012" s="82" t="s">
        <v>273</v>
      </c>
      <c r="E1012" s="83" t="s">
        <v>2464</v>
      </c>
    </row>
    <row r="1013" spans="1:5" x14ac:dyDescent="0.25">
      <c r="A1013">
        <v>1012</v>
      </c>
      <c r="B1013" s="62" t="s">
        <v>37</v>
      </c>
      <c r="C1013" s="79" t="s">
        <v>38</v>
      </c>
      <c r="D1013" s="79" t="s">
        <v>273</v>
      </c>
      <c r="E1013" s="80" t="s">
        <v>1139</v>
      </c>
    </row>
    <row r="1014" spans="1:5" x14ac:dyDescent="0.25">
      <c r="A1014">
        <v>1013</v>
      </c>
      <c r="B1014" s="81" t="s">
        <v>37</v>
      </c>
      <c r="C1014" s="82" t="s">
        <v>38</v>
      </c>
      <c r="D1014" s="82" t="s">
        <v>273</v>
      </c>
      <c r="E1014" s="83" t="s">
        <v>2163</v>
      </c>
    </row>
    <row r="1015" spans="1:5" x14ac:dyDescent="0.25">
      <c r="A1015">
        <v>1014</v>
      </c>
      <c r="B1015" s="62" t="s">
        <v>37</v>
      </c>
      <c r="C1015" s="79" t="s">
        <v>38</v>
      </c>
      <c r="D1015" s="79" t="s">
        <v>273</v>
      </c>
      <c r="E1015" s="80" t="s">
        <v>3210</v>
      </c>
    </row>
    <row r="1016" spans="1:5" x14ac:dyDescent="0.25">
      <c r="A1016">
        <v>1015</v>
      </c>
      <c r="B1016" s="81" t="s">
        <v>37</v>
      </c>
      <c r="C1016" s="82" t="s">
        <v>38</v>
      </c>
      <c r="D1016" s="82" t="s">
        <v>273</v>
      </c>
      <c r="E1016" s="83" t="s">
        <v>3211</v>
      </c>
    </row>
    <row r="1017" spans="1:5" x14ac:dyDescent="0.25">
      <c r="A1017">
        <v>1016</v>
      </c>
      <c r="B1017" s="62" t="s">
        <v>37</v>
      </c>
      <c r="C1017" s="79" t="s">
        <v>38</v>
      </c>
      <c r="D1017" s="79" t="s">
        <v>39</v>
      </c>
      <c r="E1017" s="80" t="s">
        <v>3016</v>
      </c>
    </row>
    <row r="1018" spans="1:5" x14ac:dyDescent="0.25">
      <c r="A1018">
        <v>1017</v>
      </c>
      <c r="B1018" s="81" t="s">
        <v>37</v>
      </c>
      <c r="C1018" s="82" t="s">
        <v>38</v>
      </c>
      <c r="D1018" s="82" t="s">
        <v>39</v>
      </c>
      <c r="E1018" s="83" t="s">
        <v>3212</v>
      </c>
    </row>
    <row r="1019" spans="1:5" x14ac:dyDescent="0.25">
      <c r="A1019">
        <v>1018</v>
      </c>
      <c r="B1019" s="62" t="s">
        <v>37</v>
      </c>
      <c r="C1019" s="79" t="s">
        <v>38</v>
      </c>
      <c r="D1019" s="79" t="s">
        <v>39</v>
      </c>
      <c r="E1019" s="80" t="s">
        <v>3213</v>
      </c>
    </row>
    <row r="1020" spans="1:5" x14ac:dyDescent="0.25">
      <c r="A1020">
        <v>1019</v>
      </c>
      <c r="B1020" s="81" t="s">
        <v>37</v>
      </c>
      <c r="C1020" s="82" t="s">
        <v>38</v>
      </c>
      <c r="D1020" s="82" t="s">
        <v>39</v>
      </c>
      <c r="E1020" s="83" t="s">
        <v>3214</v>
      </c>
    </row>
    <row r="1021" spans="1:5" x14ac:dyDescent="0.25">
      <c r="A1021">
        <v>1020</v>
      </c>
      <c r="B1021" s="62" t="s">
        <v>37</v>
      </c>
      <c r="C1021" s="79" t="s">
        <v>38</v>
      </c>
      <c r="D1021" s="79" t="s">
        <v>39</v>
      </c>
      <c r="E1021" s="80" t="s">
        <v>3215</v>
      </c>
    </row>
    <row r="1022" spans="1:5" x14ac:dyDescent="0.25">
      <c r="A1022">
        <v>1021</v>
      </c>
      <c r="B1022" s="81" t="s">
        <v>37</v>
      </c>
      <c r="C1022" s="82" t="s">
        <v>38</v>
      </c>
      <c r="D1022" s="82" t="s">
        <v>334</v>
      </c>
      <c r="E1022" s="83" t="s">
        <v>3216</v>
      </c>
    </row>
    <row r="1023" spans="1:5" x14ac:dyDescent="0.25">
      <c r="A1023">
        <v>1022</v>
      </c>
      <c r="B1023" s="62" t="s">
        <v>37</v>
      </c>
      <c r="C1023" s="79" t="s">
        <v>38</v>
      </c>
      <c r="D1023" s="79" t="s">
        <v>334</v>
      </c>
      <c r="E1023" s="80" t="s">
        <v>3217</v>
      </c>
    </row>
    <row r="1024" spans="1:5" x14ac:dyDescent="0.25">
      <c r="A1024">
        <v>1023</v>
      </c>
      <c r="B1024" s="81" t="s">
        <v>37</v>
      </c>
      <c r="C1024" s="82" t="s">
        <v>38</v>
      </c>
      <c r="D1024" s="82" t="s">
        <v>334</v>
      </c>
      <c r="E1024" s="83" t="s">
        <v>3218</v>
      </c>
    </row>
    <row r="1025" spans="1:5" x14ac:dyDescent="0.25">
      <c r="A1025">
        <v>1024</v>
      </c>
      <c r="B1025" s="62" t="s">
        <v>37</v>
      </c>
      <c r="C1025" s="79" t="s">
        <v>38</v>
      </c>
      <c r="D1025" s="79" t="s">
        <v>334</v>
      </c>
      <c r="E1025" s="80" t="s">
        <v>335</v>
      </c>
    </row>
    <row r="1026" spans="1:5" x14ac:dyDescent="0.25">
      <c r="A1026">
        <v>1025</v>
      </c>
      <c r="B1026" s="81" t="s">
        <v>37</v>
      </c>
      <c r="C1026" s="82" t="s">
        <v>38</v>
      </c>
      <c r="D1026" s="82" t="s">
        <v>334</v>
      </c>
      <c r="E1026" s="83" t="s">
        <v>943</v>
      </c>
    </row>
    <row r="1027" spans="1:5" x14ac:dyDescent="0.25">
      <c r="A1027">
        <v>1026</v>
      </c>
      <c r="B1027" s="62" t="s">
        <v>37</v>
      </c>
      <c r="C1027" s="79" t="s">
        <v>38</v>
      </c>
      <c r="D1027" s="79" t="s">
        <v>3219</v>
      </c>
      <c r="E1027" s="80" t="s">
        <v>3220</v>
      </c>
    </row>
    <row r="1028" spans="1:5" x14ac:dyDescent="0.25">
      <c r="A1028">
        <v>1027</v>
      </c>
      <c r="B1028" s="81" t="s">
        <v>37</v>
      </c>
      <c r="C1028" s="82" t="s">
        <v>38</v>
      </c>
      <c r="D1028" s="82" t="s">
        <v>3219</v>
      </c>
      <c r="E1028" s="83" t="s">
        <v>3221</v>
      </c>
    </row>
    <row r="1029" spans="1:5" x14ac:dyDescent="0.25">
      <c r="A1029">
        <v>1028</v>
      </c>
      <c r="B1029" s="62" t="s">
        <v>37</v>
      </c>
      <c r="C1029" s="79" t="s">
        <v>38</v>
      </c>
      <c r="D1029" s="79" t="s">
        <v>3219</v>
      </c>
      <c r="E1029" s="80" t="s">
        <v>3222</v>
      </c>
    </row>
    <row r="1030" spans="1:5" x14ac:dyDescent="0.25">
      <c r="A1030">
        <v>1029</v>
      </c>
      <c r="B1030" s="81" t="s">
        <v>37</v>
      </c>
      <c r="C1030" s="82" t="s">
        <v>38</v>
      </c>
      <c r="D1030" s="82" t="s">
        <v>3219</v>
      </c>
      <c r="E1030" s="83" t="s">
        <v>3223</v>
      </c>
    </row>
    <row r="1031" spans="1:5" x14ac:dyDescent="0.25">
      <c r="A1031">
        <v>1030</v>
      </c>
      <c r="B1031" s="62" t="s">
        <v>37</v>
      </c>
      <c r="C1031" s="79" t="s">
        <v>38</v>
      </c>
      <c r="D1031" s="79" t="s">
        <v>3219</v>
      </c>
      <c r="E1031" s="80" t="s">
        <v>3224</v>
      </c>
    </row>
    <row r="1032" spans="1:5" x14ac:dyDescent="0.25">
      <c r="A1032">
        <v>1031</v>
      </c>
      <c r="B1032" s="81" t="s">
        <v>37</v>
      </c>
      <c r="C1032" s="82" t="s">
        <v>38</v>
      </c>
      <c r="D1032" s="82" t="s">
        <v>745</v>
      </c>
      <c r="E1032" s="83" t="s">
        <v>3225</v>
      </c>
    </row>
    <row r="1033" spans="1:5" x14ac:dyDescent="0.25">
      <c r="A1033">
        <v>1032</v>
      </c>
      <c r="B1033" s="62" t="s">
        <v>37</v>
      </c>
      <c r="C1033" s="79" t="s">
        <v>38</v>
      </c>
      <c r="D1033" s="79" t="s">
        <v>745</v>
      </c>
      <c r="E1033" s="80" t="s">
        <v>3226</v>
      </c>
    </row>
    <row r="1034" spans="1:5" x14ac:dyDescent="0.25">
      <c r="A1034">
        <v>1033</v>
      </c>
      <c r="B1034" s="81" t="s">
        <v>37</v>
      </c>
      <c r="C1034" s="82" t="s">
        <v>38</v>
      </c>
      <c r="D1034" s="82" t="s">
        <v>745</v>
      </c>
      <c r="E1034" s="83" t="s">
        <v>3227</v>
      </c>
    </row>
    <row r="1035" spans="1:5" x14ac:dyDescent="0.25">
      <c r="A1035">
        <v>1034</v>
      </c>
      <c r="B1035" s="62" t="s">
        <v>37</v>
      </c>
      <c r="C1035" s="79" t="s">
        <v>38</v>
      </c>
      <c r="D1035" s="79" t="s">
        <v>745</v>
      </c>
      <c r="E1035" s="80" t="s">
        <v>3228</v>
      </c>
    </row>
    <row r="1036" spans="1:5" x14ac:dyDescent="0.25">
      <c r="A1036">
        <v>1035</v>
      </c>
      <c r="B1036" s="81" t="s">
        <v>37</v>
      </c>
      <c r="C1036" s="82" t="s">
        <v>38</v>
      </c>
      <c r="D1036" s="82" t="s">
        <v>745</v>
      </c>
      <c r="E1036" s="83" t="s">
        <v>2937</v>
      </c>
    </row>
    <row r="1037" spans="1:5" x14ac:dyDescent="0.25">
      <c r="A1037">
        <v>1036</v>
      </c>
      <c r="B1037" s="62" t="s">
        <v>37</v>
      </c>
      <c r="C1037" s="79" t="s">
        <v>38</v>
      </c>
      <c r="D1037" s="79" t="s">
        <v>2131</v>
      </c>
      <c r="E1037" s="80" t="s">
        <v>3229</v>
      </c>
    </row>
    <row r="1038" spans="1:5" x14ac:dyDescent="0.25">
      <c r="A1038">
        <v>1037</v>
      </c>
      <c r="B1038" s="81" t="s">
        <v>37</v>
      </c>
      <c r="C1038" s="82" t="s">
        <v>38</v>
      </c>
      <c r="D1038" s="82" t="s">
        <v>2131</v>
      </c>
      <c r="E1038" s="83" t="s">
        <v>3230</v>
      </c>
    </row>
    <row r="1039" spans="1:5" x14ac:dyDescent="0.25">
      <c r="A1039">
        <v>1038</v>
      </c>
      <c r="B1039" s="62" t="s">
        <v>37</v>
      </c>
      <c r="C1039" s="79" t="s">
        <v>38</v>
      </c>
      <c r="D1039" s="79" t="s">
        <v>2131</v>
      </c>
      <c r="E1039" s="80" t="s">
        <v>3231</v>
      </c>
    </row>
    <row r="1040" spans="1:5" x14ac:dyDescent="0.25">
      <c r="A1040">
        <v>1039</v>
      </c>
      <c r="B1040" s="81" t="s">
        <v>37</v>
      </c>
      <c r="C1040" s="82" t="s">
        <v>38</v>
      </c>
      <c r="D1040" s="82" t="s">
        <v>2131</v>
      </c>
      <c r="E1040" s="83" t="s">
        <v>3232</v>
      </c>
    </row>
    <row r="1041" spans="1:5" x14ac:dyDescent="0.25">
      <c r="A1041">
        <v>1040</v>
      </c>
      <c r="B1041" s="62" t="s">
        <v>37</v>
      </c>
      <c r="C1041" s="79" t="s">
        <v>38</v>
      </c>
      <c r="D1041" s="79" t="s">
        <v>2131</v>
      </c>
      <c r="E1041" s="80" t="s">
        <v>2132</v>
      </c>
    </row>
    <row r="1042" spans="1:5" x14ac:dyDescent="0.25">
      <c r="A1042">
        <v>1041</v>
      </c>
      <c r="B1042" s="81" t="s">
        <v>37</v>
      </c>
      <c r="C1042" s="82" t="s">
        <v>38</v>
      </c>
      <c r="D1042" s="82" t="s">
        <v>528</v>
      </c>
      <c r="E1042" s="83" t="s">
        <v>3233</v>
      </c>
    </row>
    <row r="1043" spans="1:5" x14ac:dyDescent="0.25">
      <c r="A1043">
        <v>1042</v>
      </c>
      <c r="B1043" s="62" t="s">
        <v>37</v>
      </c>
      <c r="C1043" s="79" t="s">
        <v>38</v>
      </c>
      <c r="D1043" s="79" t="s">
        <v>528</v>
      </c>
      <c r="E1043" s="80" t="s">
        <v>3234</v>
      </c>
    </row>
    <row r="1044" spans="1:5" x14ac:dyDescent="0.25">
      <c r="A1044">
        <v>1043</v>
      </c>
      <c r="B1044" s="81" t="s">
        <v>37</v>
      </c>
      <c r="C1044" s="82" t="s">
        <v>38</v>
      </c>
      <c r="D1044" s="82" t="s">
        <v>528</v>
      </c>
      <c r="E1044" s="83" t="s">
        <v>3235</v>
      </c>
    </row>
    <row r="1045" spans="1:5" x14ac:dyDescent="0.25">
      <c r="A1045">
        <v>1044</v>
      </c>
      <c r="B1045" s="62" t="s">
        <v>37</v>
      </c>
      <c r="C1045" s="79" t="s">
        <v>38</v>
      </c>
      <c r="D1045" s="79" t="s">
        <v>528</v>
      </c>
      <c r="E1045" s="80" t="s">
        <v>3236</v>
      </c>
    </row>
    <row r="1046" spans="1:5" x14ac:dyDescent="0.25">
      <c r="A1046">
        <v>1045</v>
      </c>
      <c r="B1046" s="81" t="s">
        <v>37</v>
      </c>
      <c r="C1046" s="82" t="s">
        <v>38</v>
      </c>
      <c r="D1046" s="82" t="s">
        <v>528</v>
      </c>
      <c r="E1046" s="83" t="s">
        <v>3237</v>
      </c>
    </row>
    <row r="1047" spans="1:5" x14ac:dyDescent="0.25">
      <c r="A1047">
        <v>1046</v>
      </c>
      <c r="B1047" s="62" t="s">
        <v>37</v>
      </c>
      <c r="C1047" s="79" t="s">
        <v>38</v>
      </c>
      <c r="D1047" s="79" t="s">
        <v>1633</v>
      </c>
      <c r="E1047" s="80" t="s">
        <v>567</v>
      </c>
    </row>
    <row r="1048" spans="1:5" x14ac:dyDescent="0.25">
      <c r="A1048">
        <v>1047</v>
      </c>
      <c r="B1048" s="81" t="s">
        <v>37</v>
      </c>
      <c r="C1048" s="82" t="s">
        <v>38</v>
      </c>
      <c r="D1048" s="82" t="s">
        <v>1633</v>
      </c>
      <c r="E1048" s="83" t="s">
        <v>3238</v>
      </c>
    </row>
    <row r="1049" spans="1:5" x14ac:dyDescent="0.25">
      <c r="A1049">
        <v>1048</v>
      </c>
      <c r="B1049" s="62" t="s">
        <v>37</v>
      </c>
      <c r="C1049" s="79" t="s">
        <v>38</v>
      </c>
      <c r="D1049" s="79" t="s">
        <v>1633</v>
      </c>
      <c r="E1049" s="80" t="s">
        <v>3239</v>
      </c>
    </row>
    <row r="1050" spans="1:5" x14ac:dyDescent="0.25">
      <c r="A1050">
        <v>1049</v>
      </c>
      <c r="B1050" s="81" t="s">
        <v>37</v>
      </c>
      <c r="C1050" s="82" t="s">
        <v>38</v>
      </c>
      <c r="D1050" s="82" t="s">
        <v>1633</v>
      </c>
      <c r="E1050" s="83" t="s">
        <v>1634</v>
      </c>
    </row>
    <row r="1051" spans="1:5" x14ac:dyDescent="0.25">
      <c r="A1051">
        <v>1050</v>
      </c>
      <c r="B1051" s="62" t="s">
        <v>37</v>
      </c>
      <c r="C1051" s="79" t="s">
        <v>38</v>
      </c>
      <c r="D1051" s="79" t="s">
        <v>1633</v>
      </c>
      <c r="E1051" s="80" t="s">
        <v>3240</v>
      </c>
    </row>
    <row r="1052" spans="1:5" x14ac:dyDescent="0.25">
      <c r="A1052">
        <v>1051</v>
      </c>
      <c r="B1052" s="81" t="s">
        <v>37</v>
      </c>
      <c r="C1052" s="82" t="s">
        <v>38</v>
      </c>
      <c r="D1052" s="82" t="s">
        <v>761</v>
      </c>
      <c r="E1052" s="83" t="s">
        <v>3241</v>
      </c>
    </row>
    <row r="1053" spans="1:5" x14ac:dyDescent="0.25">
      <c r="A1053">
        <v>1052</v>
      </c>
      <c r="B1053" s="62" t="s">
        <v>37</v>
      </c>
      <c r="C1053" s="79" t="s">
        <v>38</v>
      </c>
      <c r="D1053" s="79" t="s">
        <v>761</v>
      </c>
      <c r="E1053" s="80" t="s">
        <v>3242</v>
      </c>
    </row>
    <row r="1054" spans="1:5" x14ac:dyDescent="0.25">
      <c r="A1054">
        <v>1053</v>
      </c>
      <c r="B1054" s="81" t="s">
        <v>37</v>
      </c>
      <c r="C1054" s="82" t="s">
        <v>38</v>
      </c>
      <c r="D1054" s="82" t="s">
        <v>761</v>
      </c>
      <c r="E1054" s="83" t="s">
        <v>3243</v>
      </c>
    </row>
    <row r="1055" spans="1:5" x14ac:dyDescent="0.25">
      <c r="A1055">
        <v>1054</v>
      </c>
      <c r="B1055" s="62" t="s">
        <v>37</v>
      </c>
      <c r="C1055" s="79" t="s">
        <v>38</v>
      </c>
      <c r="D1055" s="79" t="s">
        <v>761</v>
      </c>
      <c r="E1055" s="80" t="s">
        <v>3244</v>
      </c>
    </row>
    <row r="1056" spans="1:5" x14ac:dyDescent="0.25">
      <c r="A1056">
        <v>1055</v>
      </c>
      <c r="B1056" s="81" t="s">
        <v>37</v>
      </c>
      <c r="C1056" s="82" t="s">
        <v>38</v>
      </c>
      <c r="D1056" s="82" t="s">
        <v>761</v>
      </c>
      <c r="E1056" s="83" t="s">
        <v>3245</v>
      </c>
    </row>
    <row r="1057" spans="1:5" x14ac:dyDescent="0.25">
      <c r="A1057">
        <v>1056</v>
      </c>
      <c r="B1057" s="62" t="s">
        <v>37</v>
      </c>
      <c r="C1057" s="79" t="s">
        <v>38</v>
      </c>
      <c r="D1057" s="79" t="s">
        <v>445</v>
      </c>
      <c r="E1057" s="80" t="s">
        <v>3246</v>
      </c>
    </row>
    <row r="1058" spans="1:5" x14ac:dyDescent="0.25">
      <c r="A1058">
        <v>1057</v>
      </c>
      <c r="B1058" s="81" t="s">
        <v>37</v>
      </c>
      <c r="C1058" s="82" t="s">
        <v>38</v>
      </c>
      <c r="D1058" s="82" t="s">
        <v>445</v>
      </c>
      <c r="E1058" s="83" t="s">
        <v>3247</v>
      </c>
    </row>
    <row r="1059" spans="1:5" x14ac:dyDescent="0.25">
      <c r="A1059">
        <v>1058</v>
      </c>
      <c r="B1059" s="62" t="s">
        <v>37</v>
      </c>
      <c r="C1059" s="79" t="s">
        <v>38</v>
      </c>
      <c r="D1059" s="79" t="s">
        <v>445</v>
      </c>
      <c r="E1059" s="80" t="s">
        <v>3248</v>
      </c>
    </row>
    <row r="1060" spans="1:5" x14ac:dyDescent="0.25">
      <c r="A1060">
        <v>1059</v>
      </c>
      <c r="B1060" s="81" t="s">
        <v>37</v>
      </c>
      <c r="C1060" s="82" t="s">
        <v>38</v>
      </c>
      <c r="D1060" s="82" t="s">
        <v>445</v>
      </c>
      <c r="E1060" s="83" t="s">
        <v>3249</v>
      </c>
    </row>
    <row r="1061" spans="1:5" x14ac:dyDescent="0.25">
      <c r="A1061">
        <v>1060</v>
      </c>
      <c r="B1061" s="62" t="s">
        <v>37</v>
      </c>
      <c r="C1061" s="79" t="s">
        <v>38</v>
      </c>
      <c r="D1061" s="79" t="s">
        <v>445</v>
      </c>
      <c r="E1061" s="80" t="s">
        <v>3250</v>
      </c>
    </row>
    <row r="1062" spans="1:5" x14ac:dyDescent="0.25">
      <c r="A1062">
        <v>1061</v>
      </c>
      <c r="B1062" s="81" t="s">
        <v>37</v>
      </c>
      <c r="C1062" s="82" t="s">
        <v>38</v>
      </c>
      <c r="D1062" s="82" t="s">
        <v>1022</v>
      </c>
      <c r="E1062" s="83" t="s">
        <v>3251</v>
      </c>
    </row>
    <row r="1063" spans="1:5" x14ac:dyDescent="0.25">
      <c r="A1063">
        <v>1062</v>
      </c>
      <c r="B1063" s="62" t="s">
        <v>37</v>
      </c>
      <c r="C1063" s="79" t="s">
        <v>38</v>
      </c>
      <c r="D1063" s="79" t="s">
        <v>1022</v>
      </c>
      <c r="E1063" s="80" t="s">
        <v>446</v>
      </c>
    </row>
    <row r="1064" spans="1:5" x14ac:dyDescent="0.25">
      <c r="A1064">
        <v>1063</v>
      </c>
      <c r="B1064" s="81" t="s">
        <v>37</v>
      </c>
      <c r="C1064" s="82" t="s">
        <v>38</v>
      </c>
      <c r="D1064" s="82" t="s">
        <v>1022</v>
      </c>
      <c r="E1064" s="83" t="s">
        <v>3252</v>
      </c>
    </row>
    <row r="1065" spans="1:5" x14ac:dyDescent="0.25">
      <c r="A1065">
        <v>1064</v>
      </c>
      <c r="B1065" s="62" t="s">
        <v>37</v>
      </c>
      <c r="C1065" s="79" t="s">
        <v>38</v>
      </c>
      <c r="D1065" s="79" t="s">
        <v>1022</v>
      </c>
      <c r="E1065" s="80" t="s">
        <v>1119</v>
      </c>
    </row>
    <row r="1066" spans="1:5" x14ac:dyDescent="0.25">
      <c r="A1066">
        <v>1065</v>
      </c>
      <c r="B1066" s="81" t="s">
        <v>37</v>
      </c>
      <c r="C1066" s="82" t="s">
        <v>38</v>
      </c>
      <c r="D1066" s="82" t="s">
        <v>1022</v>
      </c>
      <c r="E1066" s="83" t="s">
        <v>3253</v>
      </c>
    </row>
    <row r="1067" spans="1:5" x14ac:dyDescent="0.25">
      <c r="A1067">
        <v>1066</v>
      </c>
      <c r="B1067" s="62" t="s">
        <v>37</v>
      </c>
      <c r="C1067" s="79" t="s">
        <v>38</v>
      </c>
      <c r="D1067" s="79" t="s">
        <v>3254</v>
      </c>
      <c r="E1067" s="80" t="s">
        <v>3255</v>
      </c>
    </row>
    <row r="1068" spans="1:5" x14ac:dyDescent="0.25">
      <c r="A1068">
        <v>1067</v>
      </c>
      <c r="B1068" s="81" t="s">
        <v>37</v>
      </c>
      <c r="C1068" s="82" t="s">
        <v>38</v>
      </c>
      <c r="D1068" s="82" t="s">
        <v>3254</v>
      </c>
      <c r="E1068" s="83" t="s">
        <v>1023</v>
      </c>
    </row>
    <row r="1069" spans="1:5" x14ac:dyDescent="0.25">
      <c r="A1069">
        <v>1068</v>
      </c>
      <c r="B1069" s="62" t="s">
        <v>37</v>
      </c>
      <c r="C1069" s="79" t="s">
        <v>38</v>
      </c>
      <c r="D1069" s="79" t="s">
        <v>3254</v>
      </c>
      <c r="E1069" s="80" t="s">
        <v>3256</v>
      </c>
    </row>
    <row r="1070" spans="1:5" x14ac:dyDescent="0.25">
      <c r="A1070">
        <v>1069</v>
      </c>
      <c r="B1070" s="81" t="s">
        <v>37</v>
      </c>
      <c r="C1070" s="82" t="s">
        <v>38</v>
      </c>
      <c r="D1070" s="82" t="s">
        <v>3254</v>
      </c>
      <c r="E1070" s="83" t="s">
        <v>3257</v>
      </c>
    </row>
    <row r="1071" spans="1:5" x14ac:dyDescent="0.25">
      <c r="A1071">
        <v>1070</v>
      </c>
      <c r="B1071" s="62" t="s">
        <v>37</v>
      </c>
      <c r="C1071" s="79" t="s">
        <v>38</v>
      </c>
      <c r="D1071" s="79" t="s">
        <v>3254</v>
      </c>
      <c r="E1071" s="80" t="s">
        <v>3258</v>
      </c>
    </row>
    <row r="1072" spans="1:5" x14ac:dyDescent="0.25">
      <c r="A1072">
        <v>1071</v>
      </c>
      <c r="B1072" s="81" t="s">
        <v>37</v>
      </c>
      <c r="C1072" s="82" t="s">
        <v>38</v>
      </c>
      <c r="D1072" s="82" t="s">
        <v>84</v>
      </c>
      <c r="E1072" s="83" t="s">
        <v>3259</v>
      </c>
    </row>
    <row r="1073" spans="1:5" x14ac:dyDescent="0.25">
      <c r="A1073">
        <v>1072</v>
      </c>
      <c r="B1073" s="62" t="s">
        <v>37</v>
      </c>
      <c r="C1073" s="79" t="s">
        <v>38</v>
      </c>
      <c r="D1073" s="79" t="s">
        <v>84</v>
      </c>
      <c r="E1073" s="80" t="s">
        <v>3260</v>
      </c>
    </row>
    <row r="1074" spans="1:5" x14ac:dyDescent="0.25">
      <c r="A1074">
        <v>1073</v>
      </c>
      <c r="B1074" s="81" t="s">
        <v>37</v>
      </c>
      <c r="C1074" s="82" t="s">
        <v>38</v>
      </c>
      <c r="D1074" s="82" t="s">
        <v>84</v>
      </c>
      <c r="E1074" s="83" t="s">
        <v>3261</v>
      </c>
    </row>
    <row r="1075" spans="1:5" x14ac:dyDescent="0.25">
      <c r="A1075">
        <v>1074</v>
      </c>
      <c r="B1075" s="62" t="s">
        <v>37</v>
      </c>
      <c r="C1075" s="79" t="s">
        <v>38</v>
      </c>
      <c r="D1075" s="79" t="s">
        <v>84</v>
      </c>
      <c r="E1075" s="80" t="s">
        <v>3262</v>
      </c>
    </row>
    <row r="1076" spans="1:5" x14ac:dyDescent="0.25">
      <c r="A1076">
        <v>1075</v>
      </c>
      <c r="B1076" s="81" t="s">
        <v>37</v>
      </c>
      <c r="C1076" s="82" t="s">
        <v>38</v>
      </c>
      <c r="D1076" s="82" t="s">
        <v>84</v>
      </c>
      <c r="E1076" s="83" t="s">
        <v>3263</v>
      </c>
    </row>
    <row r="1077" spans="1:5" x14ac:dyDescent="0.25">
      <c r="A1077">
        <v>1076</v>
      </c>
      <c r="B1077" s="62" t="s">
        <v>37</v>
      </c>
      <c r="C1077" s="79" t="s">
        <v>38</v>
      </c>
      <c r="D1077" s="79" t="s">
        <v>39</v>
      </c>
      <c r="E1077" s="80" t="s">
        <v>3264</v>
      </c>
    </row>
    <row r="1078" spans="1:5" x14ac:dyDescent="0.25">
      <c r="A1078">
        <v>1077</v>
      </c>
      <c r="B1078" s="81" t="s">
        <v>37</v>
      </c>
      <c r="C1078" s="82" t="s">
        <v>38</v>
      </c>
      <c r="D1078" s="82" t="s">
        <v>39</v>
      </c>
      <c r="E1078" s="83" t="s">
        <v>3265</v>
      </c>
    </row>
    <row r="1079" spans="1:5" x14ac:dyDescent="0.25">
      <c r="A1079">
        <v>1078</v>
      </c>
      <c r="B1079" s="62" t="s">
        <v>37</v>
      </c>
      <c r="C1079" s="79" t="s">
        <v>38</v>
      </c>
      <c r="D1079" s="79" t="s">
        <v>39</v>
      </c>
      <c r="E1079" s="80" t="s">
        <v>3266</v>
      </c>
    </row>
    <row r="1080" spans="1:5" x14ac:dyDescent="0.25">
      <c r="A1080">
        <v>1079</v>
      </c>
      <c r="B1080" s="81" t="s">
        <v>37</v>
      </c>
      <c r="C1080" s="82" t="s">
        <v>38</v>
      </c>
      <c r="D1080" s="82" t="s">
        <v>39</v>
      </c>
      <c r="E1080" s="83" t="s">
        <v>3267</v>
      </c>
    </row>
    <row r="1081" spans="1:5" x14ac:dyDescent="0.25">
      <c r="A1081">
        <v>1080</v>
      </c>
      <c r="B1081" s="62" t="s">
        <v>37</v>
      </c>
      <c r="C1081" s="79" t="s">
        <v>38</v>
      </c>
      <c r="D1081" s="79" t="s">
        <v>39</v>
      </c>
      <c r="E1081" s="80" t="s">
        <v>3268</v>
      </c>
    </row>
    <row r="1082" spans="1:5" x14ac:dyDescent="0.25">
      <c r="A1082">
        <v>1081</v>
      </c>
      <c r="B1082" s="81" t="s">
        <v>37</v>
      </c>
      <c r="C1082" s="82" t="s">
        <v>38</v>
      </c>
      <c r="D1082" s="82" t="s">
        <v>525</v>
      </c>
      <c r="E1082" s="83" t="s">
        <v>3269</v>
      </c>
    </row>
    <row r="1083" spans="1:5" x14ac:dyDescent="0.25">
      <c r="A1083">
        <v>1082</v>
      </c>
      <c r="B1083" s="62" t="s">
        <v>37</v>
      </c>
      <c r="C1083" s="79" t="s">
        <v>38</v>
      </c>
      <c r="D1083" s="79" t="s">
        <v>525</v>
      </c>
      <c r="E1083" s="80" t="s">
        <v>3188</v>
      </c>
    </row>
    <row r="1084" spans="1:5" x14ac:dyDescent="0.25">
      <c r="A1084">
        <v>1083</v>
      </c>
      <c r="B1084" s="81" t="s">
        <v>37</v>
      </c>
      <c r="C1084" s="82" t="s">
        <v>38</v>
      </c>
      <c r="D1084" s="82" t="s">
        <v>525</v>
      </c>
      <c r="E1084" s="83" t="s">
        <v>3270</v>
      </c>
    </row>
    <row r="1085" spans="1:5" x14ac:dyDescent="0.25">
      <c r="A1085">
        <v>1084</v>
      </c>
      <c r="B1085" s="62" t="s">
        <v>37</v>
      </c>
      <c r="C1085" s="79" t="s">
        <v>38</v>
      </c>
      <c r="D1085" s="79" t="s">
        <v>525</v>
      </c>
      <c r="E1085" s="80" t="s">
        <v>3271</v>
      </c>
    </row>
    <row r="1086" spans="1:5" x14ac:dyDescent="0.25">
      <c r="A1086">
        <v>1085</v>
      </c>
      <c r="B1086" s="81" t="s">
        <v>37</v>
      </c>
      <c r="C1086" s="82" t="s">
        <v>38</v>
      </c>
      <c r="D1086" s="82" t="s">
        <v>525</v>
      </c>
      <c r="E1086" s="83" t="s">
        <v>2078</v>
      </c>
    </row>
    <row r="1087" spans="1:5" x14ac:dyDescent="0.25">
      <c r="A1087">
        <v>1086</v>
      </c>
      <c r="B1087" s="62" t="s">
        <v>37</v>
      </c>
      <c r="C1087" s="79" t="s">
        <v>38</v>
      </c>
      <c r="D1087" s="79" t="s">
        <v>3272</v>
      </c>
      <c r="E1087" s="80" t="s">
        <v>3273</v>
      </c>
    </row>
    <row r="1088" spans="1:5" x14ac:dyDescent="0.25">
      <c r="A1088">
        <v>1087</v>
      </c>
      <c r="B1088" s="81" t="s">
        <v>37</v>
      </c>
      <c r="C1088" s="82" t="s">
        <v>38</v>
      </c>
      <c r="D1088" s="82" t="s">
        <v>3272</v>
      </c>
      <c r="E1088" s="83" t="s">
        <v>3274</v>
      </c>
    </row>
    <row r="1089" spans="1:5" x14ac:dyDescent="0.25">
      <c r="A1089">
        <v>1088</v>
      </c>
      <c r="B1089" s="62" t="s">
        <v>37</v>
      </c>
      <c r="C1089" s="79" t="s">
        <v>38</v>
      </c>
      <c r="D1089" s="79" t="s">
        <v>3272</v>
      </c>
      <c r="E1089" s="80" t="s">
        <v>3275</v>
      </c>
    </row>
    <row r="1090" spans="1:5" x14ac:dyDescent="0.25">
      <c r="A1090">
        <v>1089</v>
      </c>
      <c r="B1090" s="81" t="s">
        <v>37</v>
      </c>
      <c r="C1090" s="82" t="s">
        <v>38</v>
      </c>
      <c r="D1090" s="82" t="s">
        <v>3272</v>
      </c>
      <c r="E1090" s="83" t="s">
        <v>3276</v>
      </c>
    </row>
    <row r="1091" spans="1:5" x14ac:dyDescent="0.25">
      <c r="A1091">
        <v>1090</v>
      </c>
      <c r="B1091" s="62" t="s">
        <v>37</v>
      </c>
      <c r="C1091" s="79" t="s">
        <v>38</v>
      </c>
      <c r="D1091" s="79" t="s">
        <v>3272</v>
      </c>
      <c r="E1091" s="80" t="s">
        <v>3277</v>
      </c>
    </row>
    <row r="1092" spans="1:5" x14ac:dyDescent="0.25">
      <c r="A1092">
        <v>1091</v>
      </c>
      <c r="B1092" s="81" t="s">
        <v>37</v>
      </c>
      <c r="C1092" s="82" t="s">
        <v>38</v>
      </c>
      <c r="D1092" s="82" t="s">
        <v>95</v>
      </c>
      <c r="E1092" s="83" t="s">
        <v>3278</v>
      </c>
    </row>
    <row r="1093" spans="1:5" x14ac:dyDescent="0.25">
      <c r="A1093">
        <v>1092</v>
      </c>
      <c r="B1093" s="62" t="s">
        <v>37</v>
      </c>
      <c r="C1093" s="79" t="s">
        <v>38</v>
      </c>
      <c r="D1093" s="79" t="s">
        <v>95</v>
      </c>
      <c r="E1093" s="80" t="s">
        <v>3279</v>
      </c>
    </row>
    <row r="1094" spans="1:5" x14ac:dyDescent="0.25">
      <c r="A1094">
        <v>1093</v>
      </c>
      <c r="B1094" s="81" t="s">
        <v>37</v>
      </c>
      <c r="C1094" s="82" t="s">
        <v>38</v>
      </c>
      <c r="D1094" s="82" t="s">
        <v>95</v>
      </c>
      <c r="E1094" s="83" t="s">
        <v>3280</v>
      </c>
    </row>
    <row r="1095" spans="1:5" x14ac:dyDescent="0.25">
      <c r="A1095">
        <v>1094</v>
      </c>
      <c r="B1095" s="62" t="s">
        <v>37</v>
      </c>
      <c r="C1095" s="79" t="s">
        <v>38</v>
      </c>
      <c r="D1095" s="79" t="s">
        <v>95</v>
      </c>
      <c r="E1095" s="80" t="s">
        <v>1055</v>
      </c>
    </row>
    <row r="1096" spans="1:5" x14ac:dyDescent="0.25">
      <c r="A1096">
        <v>1095</v>
      </c>
      <c r="B1096" s="81" t="s">
        <v>37</v>
      </c>
      <c r="C1096" s="82" t="s">
        <v>38</v>
      </c>
      <c r="D1096" s="82" t="s">
        <v>95</v>
      </c>
      <c r="E1096" s="83" t="s">
        <v>3281</v>
      </c>
    </row>
    <row r="1097" spans="1:5" x14ac:dyDescent="0.25">
      <c r="A1097">
        <v>1096</v>
      </c>
      <c r="B1097" s="62" t="s">
        <v>37</v>
      </c>
      <c r="C1097" s="79" t="s">
        <v>38</v>
      </c>
      <c r="D1097" s="79" t="s">
        <v>134</v>
      </c>
      <c r="E1097" s="80" t="s">
        <v>3282</v>
      </c>
    </row>
    <row r="1098" spans="1:5" x14ac:dyDescent="0.25">
      <c r="A1098">
        <v>1097</v>
      </c>
      <c r="B1098" s="81" t="s">
        <v>37</v>
      </c>
      <c r="C1098" s="82" t="s">
        <v>38</v>
      </c>
      <c r="D1098" s="82" t="s">
        <v>134</v>
      </c>
      <c r="E1098" s="83" t="s">
        <v>3283</v>
      </c>
    </row>
    <row r="1099" spans="1:5" x14ac:dyDescent="0.25">
      <c r="A1099">
        <v>1098</v>
      </c>
      <c r="B1099" s="62" t="s">
        <v>37</v>
      </c>
      <c r="C1099" s="79" t="s">
        <v>38</v>
      </c>
      <c r="D1099" s="79" t="s">
        <v>134</v>
      </c>
      <c r="E1099" s="80" t="s">
        <v>3284</v>
      </c>
    </row>
    <row r="1100" spans="1:5" x14ac:dyDescent="0.25">
      <c r="A1100">
        <v>1099</v>
      </c>
      <c r="B1100" s="81" t="s">
        <v>37</v>
      </c>
      <c r="C1100" s="82" t="s">
        <v>38</v>
      </c>
      <c r="D1100" s="82" t="s">
        <v>134</v>
      </c>
      <c r="E1100" s="83" t="s">
        <v>832</v>
      </c>
    </row>
    <row r="1101" spans="1:5" x14ac:dyDescent="0.25">
      <c r="A1101">
        <v>1100</v>
      </c>
      <c r="B1101" s="62" t="s">
        <v>37</v>
      </c>
      <c r="C1101" s="79" t="s">
        <v>38</v>
      </c>
      <c r="D1101" s="79" t="s">
        <v>134</v>
      </c>
      <c r="E1101" s="80" t="s">
        <v>1289</v>
      </c>
    </row>
    <row r="1102" spans="1:5" x14ac:dyDescent="0.25">
      <c r="A1102">
        <v>1101</v>
      </c>
      <c r="B1102" s="81" t="s">
        <v>98</v>
      </c>
      <c r="C1102" s="82" t="s">
        <v>99</v>
      </c>
      <c r="D1102" s="82" t="s">
        <v>3285</v>
      </c>
      <c r="E1102" s="83" t="s">
        <v>1529</v>
      </c>
    </row>
    <row r="1103" spans="1:5" x14ac:dyDescent="0.25">
      <c r="A1103">
        <v>1102</v>
      </c>
      <c r="B1103" s="62" t="s">
        <v>98</v>
      </c>
      <c r="C1103" s="79" t="s">
        <v>99</v>
      </c>
      <c r="D1103" s="79" t="s">
        <v>3285</v>
      </c>
      <c r="E1103" s="80" t="s">
        <v>1913</v>
      </c>
    </row>
    <row r="1104" spans="1:5" x14ac:dyDescent="0.25">
      <c r="A1104">
        <v>1103</v>
      </c>
      <c r="B1104" s="81" t="s">
        <v>98</v>
      </c>
      <c r="C1104" s="82" t="s">
        <v>99</v>
      </c>
      <c r="D1104" s="82" t="s">
        <v>3285</v>
      </c>
      <c r="E1104" s="83" t="s">
        <v>378</v>
      </c>
    </row>
    <row r="1105" spans="1:5" x14ac:dyDescent="0.25">
      <c r="A1105">
        <v>1104</v>
      </c>
      <c r="B1105" s="62" t="s">
        <v>98</v>
      </c>
      <c r="C1105" s="79" t="s">
        <v>99</v>
      </c>
      <c r="D1105" s="79" t="s">
        <v>3285</v>
      </c>
      <c r="E1105" s="80" t="s">
        <v>3286</v>
      </c>
    </row>
    <row r="1106" spans="1:5" x14ac:dyDescent="0.25">
      <c r="A1106">
        <v>1105</v>
      </c>
      <c r="B1106" s="81" t="s">
        <v>98</v>
      </c>
      <c r="C1106" s="82" t="s">
        <v>99</v>
      </c>
      <c r="D1106" s="82" t="s">
        <v>3285</v>
      </c>
      <c r="E1106" s="83" t="s">
        <v>1915</v>
      </c>
    </row>
    <row r="1107" spans="1:5" x14ac:dyDescent="0.25">
      <c r="A1107">
        <v>1106</v>
      </c>
      <c r="B1107" s="62" t="s">
        <v>98</v>
      </c>
      <c r="C1107" s="79" t="s">
        <v>99</v>
      </c>
      <c r="D1107" s="79" t="s">
        <v>388</v>
      </c>
      <c r="E1107" s="80" t="s">
        <v>3287</v>
      </c>
    </row>
    <row r="1108" spans="1:5" x14ac:dyDescent="0.25">
      <c r="A1108">
        <v>1107</v>
      </c>
      <c r="B1108" s="81" t="s">
        <v>98</v>
      </c>
      <c r="C1108" s="82" t="s">
        <v>99</v>
      </c>
      <c r="D1108" s="82" t="s">
        <v>388</v>
      </c>
      <c r="E1108" s="83" t="s">
        <v>3288</v>
      </c>
    </row>
    <row r="1109" spans="1:5" x14ac:dyDescent="0.25">
      <c r="A1109">
        <v>1108</v>
      </c>
      <c r="B1109" s="62" t="s">
        <v>98</v>
      </c>
      <c r="C1109" s="79" t="s">
        <v>99</v>
      </c>
      <c r="D1109" s="79" t="s">
        <v>388</v>
      </c>
      <c r="E1109" s="80" t="s">
        <v>3289</v>
      </c>
    </row>
    <row r="1110" spans="1:5" x14ac:dyDescent="0.25">
      <c r="A1110">
        <v>1109</v>
      </c>
      <c r="B1110" s="81" t="s">
        <v>98</v>
      </c>
      <c r="C1110" s="82" t="s">
        <v>99</v>
      </c>
      <c r="D1110" s="82" t="s">
        <v>388</v>
      </c>
      <c r="E1110" s="83" t="s">
        <v>3290</v>
      </c>
    </row>
    <row r="1111" spans="1:5" x14ac:dyDescent="0.25">
      <c r="A1111">
        <v>1110</v>
      </c>
      <c r="B1111" s="62" t="s">
        <v>98</v>
      </c>
      <c r="C1111" s="79" t="s">
        <v>99</v>
      </c>
      <c r="D1111" s="79" t="s">
        <v>388</v>
      </c>
      <c r="E1111" s="80" t="s">
        <v>3291</v>
      </c>
    </row>
    <row r="1112" spans="1:5" x14ac:dyDescent="0.25">
      <c r="A1112">
        <v>1111</v>
      </c>
      <c r="B1112" s="81" t="s">
        <v>98</v>
      </c>
      <c r="C1112" s="82" t="s">
        <v>99</v>
      </c>
      <c r="D1112" s="82" t="s">
        <v>276</v>
      </c>
      <c r="E1112" s="83" t="s">
        <v>3292</v>
      </c>
    </row>
    <row r="1113" spans="1:5" x14ac:dyDescent="0.25">
      <c r="A1113">
        <v>1112</v>
      </c>
      <c r="B1113" s="62" t="s">
        <v>98</v>
      </c>
      <c r="C1113" s="79" t="s">
        <v>99</v>
      </c>
      <c r="D1113" s="79" t="s">
        <v>276</v>
      </c>
      <c r="E1113" s="80" t="s">
        <v>3293</v>
      </c>
    </row>
    <row r="1114" spans="1:5" x14ac:dyDescent="0.25">
      <c r="A1114">
        <v>1113</v>
      </c>
      <c r="B1114" s="81" t="s">
        <v>98</v>
      </c>
      <c r="C1114" s="82" t="s">
        <v>99</v>
      </c>
      <c r="D1114" s="82" t="s">
        <v>276</v>
      </c>
      <c r="E1114" s="83" t="s">
        <v>3294</v>
      </c>
    </row>
    <row r="1115" spans="1:5" x14ac:dyDescent="0.25">
      <c r="A1115">
        <v>1114</v>
      </c>
      <c r="B1115" s="62" t="s">
        <v>98</v>
      </c>
      <c r="C1115" s="79" t="s">
        <v>99</v>
      </c>
      <c r="D1115" s="79" t="s">
        <v>276</v>
      </c>
      <c r="E1115" s="80" t="s">
        <v>3295</v>
      </c>
    </row>
    <row r="1116" spans="1:5" x14ac:dyDescent="0.25">
      <c r="A1116">
        <v>1115</v>
      </c>
      <c r="B1116" s="81" t="s">
        <v>98</v>
      </c>
      <c r="C1116" s="82" t="s">
        <v>99</v>
      </c>
      <c r="D1116" s="82" t="s">
        <v>276</v>
      </c>
      <c r="E1116" s="83" t="s">
        <v>277</v>
      </c>
    </row>
    <row r="1117" spans="1:5" x14ac:dyDescent="0.25">
      <c r="A1117">
        <v>1116</v>
      </c>
      <c r="B1117" s="62" t="s">
        <v>98</v>
      </c>
      <c r="C1117" s="79" t="s">
        <v>99</v>
      </c>
      <c r="D1117" s="79" t="s">
        <v>733</v>
      </c>
      <c r="E1117" s="80" t="s">
        <v>3296</v>
      </c>
    </row>
    <row r="1118" spans="1:5" x14ac:dyDescent="0.25">
      <c r="A1118">
        <v>1117</v>
      </c>
      <c r="B1118" s="81" t="s">
        <v>98</v>
      </c>
      <c r="C1118" s="82" t="s">
        <v>99</v>
      </c>
      <c r="D1118" s="82" t="s">
        <v>733</v>
      </c>
      <c r="E1118" s="83" t="s">
        <v>3297</v>
      </c>
    </row>
    <row r="1119" spans="1:5" x14ac:dyDescent="0.25">
      <c r="A1119">
        <v>1118</v>
      </c>
      <c r="B1119" s="62" t="s">
        <v>98</v>
      </c>
      <c r="C1119" s="79" t="s">
        <v>99</v>
      </c>
      <c r="D1119" s="79" t="s">
        <v>733</v>
      </c>
      <c r="E1119" s="80" t="s">
        <v>2571</v>
      </c>
    </row>
    <row r="1120" spans="1:5" x14ac:dyDescent="0.25">
      <c r="A1120">
        <v>1119</v>
      </c>
      <c r="B1120" s="81" t="s">
        <v>98</v>
      </c>
      <c r="C1120" s="82" t="s">
        <v>99</v>
      </c>
      <c r="D1120" s="82" t="s">
        <v>733</v>
      </c>
      <c r="E1120" s="83" t="s">
        <v>958</v>
      </c>
    </row>
    <row r="1121" spans="1:5" x14ac:dyDescent="0.25">
      <c r="A1121">
        <v>1120</v>
      </c>
      <c r="B1121" s="62" t="s">
        <v>98</v>
      </c>
      <c r="C1121" s="79" t="s">
        <v>99</v>
      </c>
      <c r="D1121" s="79" t="s">
        <v>733</v>
      </c>
      <c r="E1121" s="80" t="s">
        <v>1070</v>
      </c>
    </row>
    <row r="1122" spans="1:5" x14ac:dyDescent="0.25">
      <c r="A1122">
        <v>1121</v>
      </c>
      <c r="B1122" s="81" t="s">
        <v>98</v>
      </c>
      <c r="C1122" s="82" t="s">
        <v>99</v>
      </c>
      <c r="D1122" s="82" t="s">
        <v>888</v>
      </c>
      <c r="E1122" s="83" t="s">
        <v>1449</v>
      </c>
    </row>
    <row r="1123" spans="1:5" x14ac:dyDescent="0.25">
      <c r="A1123">
        <v>1122</v>
      </c>
      <c r="B1123" s="62" t="s">
        <v>98</v>
      </c>
      <c r="C1123" s="79" t="s">
        <v>99</v>
      </c>
      <c r="D1123" s="79" t="s">
        <v>888</v>
      </c>
      <c r="E1123" s="80" t="s">
        <v>3298</v>
      </c>
    </row>
    <row r="1124" spans="1:5" x14ac:dyDescent="0.25">
      <c r="A1124">
        <v>1123</v>
      </c>
      <c r="B1124" s="81" t="s">
        <v>98</v>
      </c>
      <c r="C1124" s="82" t="s">
        <v>99</v>
      </c>
      <c r="D1124" s="82" t="s">
        <v>888</v>
      </c>
      <c r="E1124" s="83" t="s">
        <v>3299</v>
      </c>
    </row>
    <row r="1125" spans="1:5" x14ac:dyDescent="0.25">
      <c r="A1125">
        <v>1124</v>
      </c>
      <c r="B1125" s="62" t="s">
        <v>98</v>
      </c>
      <c r="C1125" s="79" t="s">
        <v>99</v>
      </c>
      <c r="D1125" s="79" t="s">
        <v>888</v>
      </c>
      <c r="E1125" s="80" t="s">
        <v>3300</v>
      </c>
    </row>
    <row r="1126" spans="1:5" x14ac:dyDescent="0.25">
      <c r="A1126">
        <v>1125</v>
      </c>
      <c r="B1126" s="81" t="s">
        <v>98</v>
      </c>
      <c r="C1126" s="82" t="s">
        <v>99</v>
      </c>
      <c r="D1126" s="82" t="s">
        <v>888</v>
      </c>
      <c r="E1126" s="83" t="s">
        <v>1133</v>
      </c>
    </row>
    <row r="1127" spans="1:5" x14ac:dyDescent="0.25">
      <c r="A1127">
        <v>1126</v>
      </c>
      <c r="B1127" s="62" t="s">
        <v>98</v>
      </c>
      <c r="C1127" s="79" t="s">
        <v>99</v>
      </c>
      <c r="D1127" s="79" t="s">
        <v>254</v>
      </c>
      <c r="E1127" s="80" t="s">
        <v>889</v>
      </c>
    </row>
    <row r="1128" spans="1:5" x14ac:dyDescent="0.25">
      <c r="A1128">
        <v>1127</v>
      </c>
      <c r="B1128" s="81" t="s">
        <v>98</v>
      </c>
      <c r="C1128" s="82" t="s">
        <v>99</v>
      </c>
      <c r="D1128" s="82" t="s">
        <v>254</v>
      </c>
      <c r="E1128" s="83" t="s">
        <v>1944</v>
      </c>
    </row>
    <row r="1129" spans="1:5" x14ac:dyDescent="0.25">
      <c r="A1129">
        <v>1128</v>
      </c>
      <c r="B1129" s="62" t="s">
        <v>98</v>
      </c>
      <c r="C1129" s="79" t="s">
        <v>99</v>
      </c>
      <c r="D1129" s="79" t="s">
        <v>254</v>
      </c>
      <c r="E1129" s="80" t="s">
        <v>3301</v>
      </c>
    </row>
    <row r="1130" spans="1:5" x14ac:dyDescent="0.25">
      <c r="A1130">
        <v>1129</v>
      </c>
      <c r="B1130" s="81" t="s">
        <v>98</v>
      </c>
      <c r="C1130" s="82" t="s">
        <v>99</v>
      </c>
      <c r="D1130" s="82" t="s">
        <v>254</v>
      </c>
      <c r="E1130" s="83" t="s">
        <v>3302</v>
      </c>
    </row>
    <row r="1131" spans="1:5" x14ac:dyDescent="0.25">
      <c r="A1131">
        <v>1130</v>
      </c>
      <c r="B1131" s="62" t="s">
        <v>98</v>
      </c>
      <c r="C1131" s="79" t="s">
        <v>99</v>
      </c>
      <c r="D1131" s="79" t="s">
        <v>254</v>
      </c>
      <c r="E1131" s="80" t="s">
        <v>255</v>
      </c>
    </row>
    <row r="1132" spans="1:5" x14ac:dyDescent="0.25">
      <c r="A1132">
        <v>1131</v>
      </c>
      <c r="B1132" s="81" t="s">
        <v>98</v>
      </c>
      <c r="C1132" s="82" t="s">
        <v>99</v>
      </c>
      <c r="D1132" s="82" t="s">
        <v>100</v>
      </c>
      <c r="E1132" s="83" t="s">
        <v>1489</v>
      </c>
    </row>
    <row r="1133" spans="1:5" x14ac:dyDescent="0.25">
      <c r="A1133">
        <v>1132</v>
      </c>
      <c r="B1133" s="62" t="s">
        <v>98</v>
      </c>
      <c r="C1133" s="79" t="s">
        <v>99</v>
      </c>
      <c r="D1133" s="79" t="s">
        <v>100</v>
      </c>
      <c r="E1133" s="80" t="s">
        <v>2112</v>
      </c>
    </row>
    <row r="1134" spans="1:5" x14ac:dyDescent="0.25">
      <c r="A1134">
        <v>1133</v>
      </c>
      <c r="B1134" s="81" t="s">
        <v>98</v>
      </c>
      <c r="C1134" s="82" t="s">
        <v>99</v>
      </c>
      <c r="D1134" s="82" t="s">
        <v>100</v>
      </c>
      <c r="E1134" s="83" t="s">
        <v>652</v>
      </c>
    </row>
    <row r="1135" spans="1:5" x14ac:dyDescent="0.25">
      <c r="A1135">
        <v>1134</v>
      </c>
      <c r="B1135" s="62" t="s">
        <v>98</v>
      </c>
      <c r="C1135" s="79" t="s">
        <v>99</v>
      </c>
      <c r="D1135" s="79" t="s">
        <v>100</v>
      </c>
      <c r="E1135" s="80" t="s">
        <v>2235</v>
      </c>
    </row>
    <row r="1136" spans="1:5" x14ac:dyDescent="0.25">
      <c r="A1136">
        <v>1135</v>
      </c>
      <c r="B1136" s="81" t="s">
        <v>98</v>
      </c>
      <c r="C1136" s="82" t="s">
        <v>99</v>
      </c>
      <c r="D1136" s="82" t="s">
        <v>100</v>
      </c>
      <c r="E1136" s="83" t="s">
        <v>2647</v>
      </c>
    </row>
    <row r="1137" spans="1:5" x14ac:dyDescent="0.25">
      <c r="A1137">
        <v>1136</v>
      </c>
      <c r="B1137" s="62" t="s">
        <v>98</v>
      </c>
      <c r="C1137" s="79" t="s">
        <v>99</v>
      </c>
      <c r="D1137" s="79" t="s">
        <v>627</v>
      </c>
      <c r="E1137" s="80" t="s">
        <v>1306</v>
      </c>
    </row>
    <row r="1138" spans="1:5" x14ac:dyDescent="0.25">
      <c r="A1138">
        <v>1137</v>
      </c>
      <c r="B1138" s="81" t="s">
        <v>98</v>
      </c>
      <c r="C1138" s="82" t="s">
        <v>99</v>
      </c>
      <c r="D1138" s="82" t="s">
        <v>627</v>
      </c>
      <c r="E1138" s="83" t="s">
        <v>101</v>
      </c>
    </row>
    <row r="1139" spans="1:5" x14ac:dyDescent="0.25">
      <c r="A1139">
        <v>1138</v>
      </c>
      <c r="B1139" s="62" t="s">
        <v>98</v>
      </c>
      <c r="C1139" s="79" t="s">
        <v>99</v>
      </c>
      <c r="D1139" s="79" t="s">
        <v>627</v>
      </c>
      <c r="E1139" s="80" t="s">
        <v>387</v>
      </c>
    </row>
    <row r="1140" spans="1:5" x14ac:dyDescent="0.25">
      <c r="A1140">
        <v>1139</v>
      </c>
      <c r="B1140" s="81" t="s">
        <v>98</v>
      </c>
      <c r="C1140" s="82" t="s">
        <v>99</v>
      </c>
      <c r="D1140" s="82" t="s">
        <v>627</v>
      </c>
      <c r="E1140" s="83" t="s">
        <v>3303</v>
      </c>
    </row>
    <row r="1141" spans="1:5" x14ac:dyDescent="0.25">
      <c r="A1141">
        <v>1140</v>
      </c>
      <c r="B1141" s="62" t="s">
        <v>98</v>
      </c>
      <c r="C1141" s="79" t="s">
        <v>99</v>
      </c>
      <c r="D1141" s="79" t="s">
        <v>627</v>
      </c>
      <c r="E1141" s="80" t="s">
        <v>2310</v>
      </c>
    </row>
    <row r="1142" spans="1:5" x14ac:dyDescent="0.25">
      <c r="A1142">
        <v>1141</v>
      </c>
      <c r="B1142" s="81" t="s">
        <v>98</v>
      </c>
      <c r="C1142" s="82" t="s">
        <v>99</v>
      </c>
      <c r="D1142" s="82" t="s">
        <v>638</v>
      </c>
      <c r="E1142" s="83" t="s">
        <v>628</v>
      </c>
    </row>
    <row r="1143" spans="1:5" x14ac:dyDescent="0.25">
      <c r="A1143">
        <v>1142</v>
      </c>
      <c r="B1143" s="62" t="s">
        <v>98</v>
      </c>
      <c r="C1143" s="79" t="s">
        <v>99</v>
      </c>
      <c r="D1143" s="79" t="s">
        <v>638</v>
      </c>
      <c r="E1143" s="80" t="s">
        <v>3304</v>
      </c>
    </row>
    <row r="1144" spans="1:5" x14ac:dyDescent="0.25">
      <c r="A1144">
        <v>1143</v>
      </c>
      <c r="B1144" s="81" t="s">
        <v>98</v>
      </c>
      <c r="C1144" s="82" t="s">
        <v>99</v>
      </c>
      <c r="D1144" s="82" t="s">
        <v>638</v>
      </c>
      <c r="E1144" s="83" t="s">
        <v>962</v>
      </c>
    </row>
    <row r="1145" spans="1:5" x14ac:dyDescent="0.25">
      <c r="A1145">
        <v>1144</v>
      </c>
      <c r="B1145" s="62" t="s">
        <v>98</v>
      </c>
      <c r="C1145" s="79" t="s">
        <v>99</v>
      </c>
      <c r="D1145" s="79" t="s">
        <v>638</v>
      </c>
      <c r="E1145" s="80" t="s">
        <v>3305</v>
      </c>
    </row>
    <row r="1146" spans="1:5" x14ac:dyDescent="0.25">
      <c r="A1146">
        <v>1145</v>
      </c>
      <c r="B1146" s="81" t="s">
        <v>98</v>
      </c>
      <c r="C1146" s="82" t="s">
        <v>99</v>
      </c>
      <c r="D1146" s="82" t="s">
        <v>638</v>
      </c>
      <c r="E1146" s="83" t="s">
        <v>3306</v>
      </c>
    </row>
    <row r="1147" spans="1:5" x14ac:dyDescent="0.25">
      <c r="A1147">
        <v>1146</v>
      </c>
      <c r="B1147" s="62" t="s">
        <v>98</v>
      </c>
      <c r="C1147" s="79" t="s">
        <v>99</v>
      </c>
      <c r="D1147" s="79" t="s">
        <v>76</v>
      </c>
      <c r="E1147" s="80" t="s">
        <v>3307</v>
      </c>
    </row>
    <row r="1148" spans="1:5" x14ac:dyDescent="0.25">
      <c r="A1148">
        <v>1147</v>
      </c>
      <c r="B1148" s="81" t="s">
        <v>98</v>
      </c>
      <c r="C1148" s="82" t="s">
        <v>99</v>
      </c>
      <c r="D1148" s="82" t="s">
        <v>76</v>
      </c>
      <c r="E1148" s="83" t="s">
        <v>3308</v>
      </c>
    </row>
    <row r="1149" spans="1:5" x14ac:dyDescent="0.25">
      <c r="A1149">
        <v>1148</v>
      </c>
      <c r="B1149" s="62" t="s">
        <v>98</v>
      </c>
      <c r="C1149" s="79" t="s">
        <v>99</v>
      </c>
      <c r="D1149" s="79" t="s">
        <v>76</v>
      </c>
      <c r="E1149" s="80" t="s">
        <v>3309</v>
      </c>
    </row>
    <row r="1150" spans="1:5" x14ac:dyDescent="0.25">
      <c r="A1150">
        <v>1149</v>
      </c>
      <c r="B1150" s="81" t="s">
        <v>98</v>
      </c>
      <c r="C1150" s="82" t="s">
        <v>99</v>
      </c>
      <c r="D1150" s="82" t="s">
        <v>76</v>
      </c>
      <c r="E1150" s="83" t="s">
        <v>3310</v>
      </c>
    </row>
    <row r="1151" spans="1:5" x14ac:dyDescent="0.25">
      <c r="A1151">
        <v>1150</v>
      </c>
      <c r="B1151" s="62" t="s">
        <v>98</v>
      </c>
      <c r="C1151" s="79" t="s">
        <v>99</v>
      </c>
      <c r="D1151" s="79" t="s">
        <v>76</v>
      </c>
      <c r="E1151" s="80" t="s">
        <v>3311</v>
      </c>
    </row>
    <row r="1152" spans="1:5" x14ac:dyDescent="0.25">
      <c r="A1152">
        <v>1151</v>
      </c>
      <c r="B1152" s="81" t="s">
        <v>98</v>
      </c>
      <c r="C1152" s="82" t="s">
        <v>99</v>
      </c>
      <c r="D1152" s="82" t="s">
        <v>1429</v>
      </c>
      <c r="E1152" s="83" t="s">
        <v>3312</v>
      </c>
    </row>
    <row r="1153" spans="1:5" x14ac:dyDescent="0.25">
      <c r="A1153">
        <v>1152</v>
      </c>
      <c r="B1153" s="62" t="s">
        <v>98</v>
      </c>
      <c r="C1153" s="79" t="s">
        <v>99</v>
      </c>
      <c r="D1153" s="79" t="s">
        <v>1429</v>
      </c>
      <c r="E1153" s="80" t="s">
        <v>3313</v>
      </c>
    </row>
    <row r="1154" spans="1:5" x14ac:dyDescent="0.25">
      <c r="A1154">
        <v>1153</v>
      </c>
      <c r="B1154" s="81" t="s">
        <v>98</v>
      </c>
      <c r="C1154" s="82" t="s">
        <v>99</v>
      </c>
      <c r="D1154" s="82" t="s">
        <v>1429</v>
      </c>
      <c r="E1154" s="83" t="s">
        <v>3314</v>
      </c>
    </row>
    <row r="1155" spans="1:5" x14ac:dyDescent="0.25">
      <c r="A1155">
        <v>1154</v>
      </c>
      <c r="B1155" s="62" t="s">
        <v>98</v>
      </c>
      <c r="C1155" s="79" t="s">
        <v>99</v>
      </c>
      <c r="D1155" s="79" t="s">
        <v>1429</v>
      </c>
      <c r="E1155" s="80" t="s">
        <v>1430</v>
      </c>
    </row>
    <row r="1156" spans="1:5" x14ac:dyDescent="0.25">
      <c r="A1156">
        <v>1155</v>
      </c>
      <c r="B1156" s="81" t="s">
        <v>98</v>
      </c>
      <c r="C1156" s="82" t="s">
        <v>99</v>
      </c>
      <c r="D1156" s="82" t="s">
        <v>1429</v>
      </c>
      <c r="E1156" s="83" t="s">
        <v>3315</v>
      </c>
    </row>
    <row r="1157" spans="1:5" x14ac:dyDescent="0.25">
      <c r="A1157">
        <v>1156</v>
      </c>
      <c r="B1157" s="62" t="s">
        <v>98</v>
      </c>
      <c r="C1157" s="79" t="s">
        <v>99</v>
      </c>
      <c r="D1157" s="79" t="s">
        <v>203</v>
      </c>
      <c r="E1157" s="80" t="s">
        <v>3316</v>
      </c>
    </row>
    <row r="1158" spans="1:5" x14ac:dyDescent="0.25">
      <c r="A1158">
        <v>1157</v>
      </c>
      <c r="B1158" s="81" t="s">
        <v>98</v>
      </c>
      <c r="C1158" s="82" t="s">
        <v>99</v>
      </c>
      <c r="D1158" s="82" t="s">
        <v>203</v>
      </c>
      <c r="E1158" s="83" t="s">
        <v>3317</v>
      </c>
    </row>
    <row r="1159" spans="1:5" x14ac:dyDescent="0.25">
      <c r="A1159">
        <v>1158</v>
      </c>
      <c r="B1159" s="62" t="s">
        <v>98</v>
      </c>
      <c r="C1159" s="79" t="s">
        <v>99</v>
      </c>
      <c r="D1159" s="79" t="s">
        <v>203</v>
      </c>
      <c r="E1159" s="80" t="s">
        <v>1341</v>
      </c>
    </row>
    <row r="1160" spans="1:5" x14ac:dyDescent="0.25">
      <c r="A1160">
        <v>1159</v>
      </c>
      <c r="B1160" s="81" t="s">
        <v>98</v>
      </c>
      <c r="C1160" s="82" t="s">
        <v>99</v>
      </c>
      <c r="D1160" s="82" t="s">
        <v>203</v>
      </c>
      <c r="E1160" s="83" t="s">
        <v>3318</v>
      </c>
    </row>
    <row r="1161" spans="1:5" x14ac:dyDescent="0.25">
      <c r="A1161">
        <v>1160</v>
      </c>
      <c r="B1161" s="62" t="s">
        <v>98</v>
      </c>
      <c r="C1161" s="79" t="s">
        <v>99</v>
      </c>
      <c r="D1161" s="79" t="s">
        <v>203</v>
      </c>
      <c r="E1161" s="80" t="s">
        <v>3319</v>
      </c>
    </row>
    <row r="1162" spans="1:5" x14ac:dyDescent="0.25">
      <c r="A1162">
        <v>1161</v>
      </c>
      <c r="B1162" s="81" t="s">
        <v>98</v>
      </c>
      <c r="C1162" s="82" t="s">
        <v>99</v>
      </c>
      <c r="D1162" s="82" t="s">
        <v>951</v>
      </c>
      <c r="E1162" s="83" t="s">
        <v>3320</v>
      </c>
    </row>
    <row r="1163" spans="1:5" x14ac:dyDescent="0.25">
      <c r="A1163">
        <v>1162</v>
      </c>
      <c r="B1163" s="62" t="s">
        <v>98</v>
      </c>
      <c r="C1163" s="79" t="s">
        <v>99</v>
      </c>
      <c r="D1163" s="79" t="s">
        <v>951</v>
      </c>
      <c r="E1163" s="80" t="s">
        <v>3321</v>
      </c>
    </row>
    <row r="1164" spans="1:5" x14ac:dyDescent="0.25">
      <c r="A1164">
        <v>1163</v>
      </c>
      <c r="B1164" s="81" t="s">
        <v>98</v>
      </c>
      <c r="C1164" s="82" t="s">
        <v>99</v>
      </c>
      <c r="D1164" s="82" t="s">
        <v>951</v>
      </c>
      <c r="E1164" s="83" t="s">
        <v>3322</v>
      </c>
    </row>
    <row r="1165" spans="1:5" x14ac:dyDescent="0.25">
      <c r="A1165">
        <v>1164</v>
      </c>
      <c r="B1165" s="62" t="s">
        <v>98</v>
      </c>
      <c r="C1165" s="79" t="s">
        <v>99</v>
      </c>
      <c r="D1165" s="79" t="s">
        <v>951</v>
      </c>
      <c r="E1165" s="80" t="s">
        <v>2140</v>
      </c>
    </row>
    <row r="1166" spans="1:5" x14ac:dyDescent="0.25">
      <c r="A1166">
        <v>1165</v>
      </c>
      <c r="B1166" s="81" t="s">
        <v>98</v>
      </c>
      <c r="C1166" s="82" t="s">
        <v>99</v>
      </c>
      <c r="D1166" s="82" t="s">
        <v>951</v>
      </c>
      <c r="E1166" s="83" t="s">
        <v>952</v>
      </c>
    </row>
    <row r="1167" spans="1:5" x14ac:dyDescent="0.25">
      <c r="A1167">
        <v>1166</v>
      </c>
      <c r="B1167" s="62" t="s">
        <v>98</v>
      </c>
      <c r="C1167" s="79" t="s">
        <v>99</v>
      </c>
      <c r="D1167" s="79" t="s">
        <v>232</v>
      </c>
      <c r="E1167" s="80" t="s">
        <v>1115</v>
      </c>
    </row>
    <row r="1168" spans="1:5" x14ac:dyDescent="0.25">
      <c r="A1168">
        <v>1167</v>
      </c>
      <c r="B1168" s="81" t="s">
        <v>98</v>
      </c>
      <c r="C1168" s="82" t="s">
        <v>99</v>
      </c>
      <c r="D1168" s="82" t="s">
        <v>232</v>
      </c>
      <c r="E1168" s="83" t="s">
        <v>1133</v>
      </c>
    </row>
    <row r="1169" spans="1:5" x14ac:dyDescent="0.25">
      <c r="A1169">
        <v>1168</v>
      </c>
      <c r="B1169" s="62" t="s">
        <v>98</v>
      </c>
      <c r="C1169" s="79" t="s">
        <v>99</v>
      </c>
      <c r="D1169" s="79" t="s">
        <v>232</v>
      </c>
      <c r="E1169" s="80" t="s">
        <v>3323</v>
      </c>
    </row>
    <row r="1170" spans="1:5" x14ac:dyDescent="0.25">
      <c r="A1170">
        <v>1169</v>
      </c>
      <c r="B1170" s="81" t="s">
        <v>98</v>
      </c>
      <c r="C1170" s="82" t="s">
        <v>99</v>
      </c>
      <c r="D1170" s="82" t="s">
        <v>232</v>
      </c>
      <c r="E1170" s="83" t="s">
        <v>3324</v>
      </c>
    </row>
    <row r="1171" spans="1:5" x14ac:dyDescent="0.25">
      <c r="A1171">
        <v>1170</v>
      </c>
      <c r="B1171" s="62" t="s">
        <v>98</v>
      </c>
      <c r="C1171" s="79" t="s">
        <v>99</v>
      </c>
      <c r="D1171" s="79" t="s">
        <v>232</v>
      </c>
      <c r="E1171" s="80" t="s">
        <v>3325</v>
      </c>
    </row>
    <row r="1172" spans="1:5" x14ac:dyDescent="0.25">
      <c r="A1172">
        <v>1171</v>
      </c>
      <c r="B1172" s="81" t="s">
        <v>98</v>
      </c>
      <c r="C1172" s="82" t="s">
        <v>99</v>
      </c>
      <c r="D1172" s="82" t="s">
        <v>1649</v>
      </c>
      <c r="E1172" s="83" t="s">
        <v>1519</v>
      </c>
    </row>
    <row r="1173" spans="1:5" x14ac:dyDescent="0.25">
      <c r="A1173">
        <v>1172</v>
      </c>
      <c r="B1173" s="62" t="s">
        <v>98</v>
      </c>
      <c r="C1173" s="79" t="s">
        <v>99</v>
      </c>
      <c r="D1173" s="79" t="s">
        <v>1649</v>
      </c>
      <c r="E1173" s="80" t="s">
        <v>3326</v>
      </c>
    </row>
    <row r="1174" spans="1:5" x14ac:dyDescent="0.25">
      <c r="A1174">
        <v>1173</v>
      </c>
      <c r="B1174" s="81" t="s">
        <v>98</v>
      </c>
      <c r="C1174" s="82" t="s">
        <v>99</v>
      </c>
      <c r="D1174" s="82" t="s">
        <v>1649</v>
      </c>
      <c r="E1174" s="83" t="s">
        <v>3327</v>
      </c>
    </row>
    <row r="1175" spans="1:5" x14ac:dyDescent="0.25">
      <c r="A1175">
        <v>1174</v>
      </c>
      <c r="B1175" s="62" t="s">
        <v>98</v>
      </c>
      <c r="C1175" s="79" t="s">
        <v>99</v>
      </c>
      <c r="D1175" s="79" t="s">
        <v>1649</v>
      </c>
      <c r="E1175" s="80" t="s">
        <v>3328</v>
      </c>
    </row>
    <row r="1176" spans="1:5" x14ac:dyDescent="0.25">
      <c r="A1176">
        <v>1175</v>
      </c>
      <c r="B1176" s="81" t="s">
        <v>98</v>
      </c>
      <c r="C1176" s="82" t="s">
        <v>99</v>
      </c>
      <c r="D1176" s="82" t="s">
        <v>1649</v>
      </c>
      <c r="E1176" s="83" t="s">
        <v>3329</v>
      </c>
    </row>
    <row r="1177" spans="1:5" x14ac:dyDescent="0.25">
      <c r="A1177">
        <v>1176</v>
      </c>
      <c r="B1177" s="62" t="s">
        <v>98</v>
      </c>
      <c r="C1177" s="79" t="s">
        <v>99</v>
      </c>
      <c r="D1177" s="79" t="s">
        <v>951</v>
      </c>
      <c r="E1177" s="80" t="s">
        <v>3330</v>
      </c>
    </row>
    <row r="1178" spans="1:5" x14ac:dyDescent="0.25">
      <c r="A1178">
        <v>1177</v>
      </c>
      <c r="B1178" s="81" t="s">
        <v>98</v>
      </c>
      <c r="C1178" s="82" t="s">
        <v>99</v>
      </c>
      <c r="D1178" s="82" t="s">
        <v>951</v>
      </c>
      <c r="E1178" s="83" t="s">
        <v>3331</v>
      </c>
    </row>
    <row r="1179" spans="1:5" x14ac:dyDescent="0.25">
      <c r="A1179">
        <v>1178</v>
      </c>
      <c r="B1179" s="62" t="s">
        <v>98</v>
      </c>
      <c r="C1179" s="79" t="s">
        <v>99</v>
      </c>
      <c r="D1179" s="79" t="s">
        <v>951</v>
      </c>
      <c r="E1179" s="80" t="s">
        <v>3332</v>
      </c>
    </row>
    <row r="1180" spans="1:5" x14ac:dyDescent="0.25">
      <c r="A1180">
        <v>1179</v>
      </c>
      <c r="B1180" s="81" t="s">
        <v>98</v>
      </c>
      <c r="C1180" s="82" t="s">
        <v>99</v>
      </c>
      <c r="D1180" s="82" t="s">
        <v>951</v>
      </c>
      <c r="E1180" s="83" t="s">
        <v>3333</v>
      </c>
    </row>
    <row r="1181" spans="1:5" x14ac:dyDescent="0.25">
      <c r="A1181">
        <v>1180</v>
      </c>
      <c r="B1181" s="62" t="s">
        <v>98</v>
      </c>
      <c r="C1181" s="79" t="s">
        <v>99</v>
      </c>
      <c r="D1181" s="79" t="s">
        <v>951</v>
      </c>
      <c r="E1181" s="80" t="s">
        <v>3334</v>
      </c>
    </row>
    <row r="1182" spans="1:5" x14ac:dyDescent="0.25">
      <c r="A1182">
        <v>1181</v>
      </c>
      <c r="B1182" s="81" t="s">
        <v>98</v>
      </c>
      <c r="C1182" s="82" t="s">
        <v>99</v>
      </c>
      <c r="D1182" s="82" t="s">
        <v>285</v>
      </c>
      <c r="E1182" s="83" t="s">
        <v>3335</v>
      </c>
    </row>
    <row r="1183" spans="1:5" x14ac:dyDescent="0.25">
      <c r="A1183">
        <v>1182</v>
      </c>
      <c r="B1183" s="62" t="s">
        <v>98</v>
      </c>
      <c r="C1183" s="79" t="s">
        <v>99</v>
      </c>
      <c r="D1183" s="79" t="s">
        <v>285</v>
      </c>
      <c r="E1183" s="80" t="s">
        <v>3336</v>
      </c>
    </row>
    <row r="1184" spans="1:5" x14ac:dyDescent="0.25">
      <c r="A1184">
        <v>1183</v>
      </c>
      <c r="B1184" s="81" t="s">
        <v>98</v>
      </c>
      <c r="C1184" s="82" t="s">
        <v>99</v>
      </c>
      <c r="D1184" s="82" t="s">
        <v>285</v>
      </c>
      <c r="E1184" s="83" t="s">
        <v>1600</v>
      </c>
    </row>
    <row r="1185" spans="1:5" x14ac:dyDescent="0.25">
      <c r="A1185">
        <v>1184</v>
      </c>
      <c r="B1185" s="62" t="s">
        <v>98</v>
      </c>
      <c r="C1185" s="79" t="s">
        <v>99</v>
      </c>
      <c r="D1185" s="79" t="s">
        <v>285</v>
      </c>
      <c r="E1185" s="80" t="s">
        <v>3337</v>
      </c>
    </row>
    <row r="1186" spans="1:5" x14ac:dyDescent="0.25">
      <c r="A1186">
        <v>1185</v>
      </c>
      <c r="B1186" s="81" t="s">
        <v>98</v>
      </c>
      <c r="C1186" s="82" t="s">
        <v>99</v>
      </c>
      <c r="D1186" s="82" t="s">
        <v>285</v>
      </c>
      <c r="E1186" s="83" t="s">
        <v>3338</v>
      </c>
    </row>
    <row r="1187" spans="1:5" x14ac:dyDescent="0.25">
      <c r="A1187">
        <v>1186</v>
      </c>
      <c r="B1187" s="62" t="s">
        <v>98</v>
      </c>
      <c r="C1187" s="79" t="s">
        <v>99</v>
      </c>
      <c r="D1187" s="79" t="s">
        <v>273</v>
      </c>
      <c r="E1187" s="80" t="s">
        <v>3339</v>
      </c>
    </row>
    <row r="1188" spans="1:5" x14ac:dyDescent="0.25">
      <c r="A1188">
        <v>1187</v>
      </c>
      <c r="B1188" s="81" t="s">
        <v>98</v>
      </c>
      <c r="C1188" s="82" t="s">
        <v>99</v>
      </c>
      <c r="D1188" s="82" t="s">
        <v>273</v>
      </c>
      <c r="E1188" s="83" t="s">
        <v>3340</v>
      </c>
    </row>
    <row r="1189" spans="1:5" x14ac:dyDescent="0.25">
      <c r="A1189">
        <v>1188</v>
      </c>
      <c r="B1189" s="62" t="s">
        <v>98</v>
      </c>
      <c r="C1189" s="79" t="s">
        <v>99</v>
      </c>
      <c r="D1189" s="79" t="s">
        <v>273</v>
      </c>
      <c r="E1189" s="80" t="s">
        <v>3341</v>
      </c>
    </row>
    <row r="1190" spans="1:5" x14ac:dyDescent="0.25">
      <c r="A1190">
        <v>1189</v>
      </c>
      <c r="B1190" s="81" t="s">
        <v>98</v>
      </c>
      <c r="C1190" s="82" t="s">
        <v>99</v>
      </c>
      <c r="D1190" s="82" t="s">
        <v>273</v>
      </c>
      <c r="E1190" s="83" t="s">
        <v>3342</v>
      </c>
    </row>
    <row r="1191" spans="1:5" x14ac:dyDescent="0.25">
      <c r="A1191">
        <v>1190</v>
      </c>
      <c r="B1191" s="62" t="s">
        <v>98</v>
      </c>
      <c r="C1191" s="79" t="s">
        <v>99</v>
      </c>
      <c r="D1191" s="79" t="s">
        <v>273</v>
      </c>
      <c r="E1191" s="80" t="s">
        <v>3208</v>
      </c>
    </row>
    <row r="1192" spans="1:5" x14ac:dyDescent="0.25">
      <c r="A1192">
        <v>1191</v>
      </c>
      <c r="B1192" s="81" t="s">
        <v>98</v>
      </c>
      <c r="C1192" s="82" t="s">
        <v>99</v>
      </c>
      <c r="D1192" s="82" t="s">
        <v>3343</v>
      </c>
      <c r="E1192" s="83" t="s">
        <v>3344</v>
      </c>
    </row>
    <row r="1193" spans="1:5" x14ac:dyDescent="0.25">
      <c r="A1193">
        <v>1192</v>
      </c>
      <c r="B1193" s="62" t="s">
        <v>98</v>
      </c>
      <c r="C1193" s="79" t="s">
        <v>99</v>
      </c>
      <c r="D1193" s="79" t="s">
        <v>3343</v>
      </c>
      <c r="E1193" s="80" t="s">
        <v>3345</v>
      </c>
    </row>
    <row r="1194" spans="1:5" x14ac:dyDescent="0.25">
      <c r="A1194">
        <v>1193</v>
      </c>
      <c r="B1194" s="81" t="s">
        <v>98</v>
      </c>
      <c r="C1194" s="82" t="s">
        <v>99</v>
      </c>
      <c r="D1194" s="82" t="s">
        <v>3343</v>
      </c>
      <c r="E1194" s="83" t="s">
        <v>3346</v>
      </c>
    </row>
    <row r="1195" spans="1:5" x14ac:dyDescent="0.25">
      <c r="A1195">
        <v>1194</v>
      </c>
      <c r="B1195" s="62" t="s">
        <v>98</v>
      </c>
      <c r="C1195" s="79" t="s">
        <v>99</v>
      </c>
      <c r="D1195" s="79" t="s">
        <v>3343</v>
      </c>
      <c r="E1195" s="80" t="s">
        <v>3347</v>
      </c>
    </row>
    <row r="1196" spans="1:5" x14ac:dyDescent="0.25">
      <c r="A1196">
        <v>1195</v>
      </c>
      <c r="B1196" s="81" t="s">
        <v>98</v>
      </c>
      <c r="C1196" s="82" t="s">
        <v>99</v>
      </c>
      <c r="D1196" s="82" t="s">
        <v>3343</v>
      </c>
      <c r="E1196" s="83" t="s">
        <v>3348</v>
      </c>
    </row>
    <row r="1197" spans="1:5" x14ac:dyDescent="0.25">
      <c r="A1197">
        <v>1196</v>
      </c>
      <c r="B1197" s="62" t="s">
        <v>98</v>
      </c>
      <c r="C1197" s="79" t="s">
        <v>99</v>
      </c>
      <c r="D1197" s="79" t="s">
        <v>134</v>
      </c>
      <c r="E1197" s="80" t="s">
        <v>3349</v>
      </c>
    </row>
    <row r="1198" spans="1:5" x14ac:dyDescent="0.25">
      <c r="A1198">
        <v>1197</v>
      </c>
      <c r="B1198" s="81" t="s">
        <v>98</v>
      </c>
      <c r="C1198" s="82" t="s">
        <v>99</v>
      </c>
      <c r="D1198" s="82" t="s">
        <v>134</v>
      </c>
      <c r="E1198" s="83" t="s">
        <v>3350</v>
      </c>
    </row>
    <row r="1199" spans="1:5" x14ac:dyDescent="0.25">
      <c r="A1199">
        <v>1198</v>
      </c>
      <c r="B1199" s="62" t="s">
        <v>98</v>
      </c>
      <c r="C1199" s="79" t="s">
        <v>99</v>
      </c>
      <c r="D1199" s="79" t="s">
        <v>134</v>
      </c>
      <c r="E1199" s="80" t="s">
        <v>3351</v>
      </c>
    </row>
    <row r="1200" spans="1:5" x14ac:dyDescent="0.25">
      <c r="A1200">
        <v>1199</v>
      </c>
      <c r="B1200" s="81" t="s">
        <v>98</v>
      </c>
      <c r="C1200" s="82" t="s">
        <v>99</v>
      </c>
      <c r="D1200" s="82" t="s">
        <v>134</v>
      </c>
      <c r="E1200" s="83" t="s">
        <v>3352</v>
      </c>
    </row>
    <row r="1201" spans="1:5" x14ac:dyDescent="0.25">
      <c r="A1201">
        <v>1200</v>
      </c>
      <c r="B1201" s="62" t="s">
        <v>98</v>
      </c>
      <c r="C1201" s="79" t="s">
        <v>99</v>
      </c>
      <c r="D1201" s="79" t="s">
        <v>134</v>
      </c>
      <c r="E1201" s="80" t="s">
        <v>3353</v>
      </c>
    </row>
    <row r="1202" spans="1:5" x14ac:dyDescent="0.25">
      <c r="A1202">
        <v>1201</v>
      </c>
      <c r="B1202" s="81" t="s">
        <v>142</v>
      </c>
      <c r="C1202" s="82" t="s">
        <v>143</v>
      </c>
      <c r="D1202" s="82" t="s">
        <v>2088</v>
      </c>
      <c r="E1202" s="83" t="s">
        <v>3354</v>
      </c>
    </row>
    <row r="1203" spans="1:5" x14ac:dyDescent="0.25">
      <c r="A1203">
        <v>1202</v>
      </c>
      <c r="B1203" s="62" t="s">
        <v>142</v>
      </c>
      <c r="C1203" s="79" t="s">
        <v>143</v>
      </c>
      <c r="D1203" s="79" t="s">
        <v>2088</v>
      </c>
      <c r="E1203" s="80" t="s">
        <v>3355</v>
      </c>
    </row>
    <row r="1204" spans="1:5" x14ac:dyDescent="0.25">
      <c r="A1204">
        <v>1203</v>
      </c>
      <c r="B1204" s="81" t="s">
        <v>142</v>
      </c>
      <c r="C1204" s="82" t="s">
        <v>143</v>
      </c>
      <c r="D1204" s="82" t="s">
        <v>2088</v>
      </c>
      <c r="E1204" s="83" t="s">
        <v>3356</v>
      </c>
    </row>
    <row r="1205" spans="1:5" x14ac:dyDescent="0.25">
      <c r="A1205">
        <v>1204</v>
      </c>
      <c r="B1205" s="62" t="s">
        <v>142</v>
      </c>
      <c r="C1205" s="79" t="s">
        <v>143</v>
      </c>
      <c r="D1205" s="79" t="s">
        <v>2088</v>
      </c>
      <c r="E1205" s="80" t="s">
        <v>2089</v>
      </c>
    </row>
    <row r="1206" spans="1:5" x14ac:dyDescent="0.25">
      <c r="A1206">
        <v>1205</v>
      </c>
      <c r="B1206" s="81" t="s">
        <v>142</v>
      </c>
      <c r="C1206" s="82" t="s">
        <v>143</v>
      </c>
      <c r="D1206" s="82" t="s">
        <v>2088</v>
      </c>
      <c r="E1206" s="83" t="s">
        <v>3357</v>
      </c>
    </row>
    <row r="1207" spans="1:5" x14ac:dyDescent="0.25">
      <c r="A1207">
        <v>1206</v>
      </c>
      <c r="B1207" s="62" t="s">
        <v>142</v>
      </c>
      <c r="C1207" s="79" t="s">
        <v>143</v>
      </c>
      <c r="D1207" s="79" t="s">
        <v>1755</v>
      </c>
      <c r="E1207" s="80" t="s">
        <v>3358</v>
      </c>
    </row>
    <row r="1208" spans="1:5" x14ac:dyDescent="0.25">
      <c r="A1208">
        <v>1207</v>
      </c>
      <c r="B1208" s="81" t="s">
        <v>142</v>
      </c>
      <c r="C1208" s="82" t="s">
        <v>143</v>
      </c>
      <c r="D1208" s="82" t="s">
        <v>1755</v>
      </c>
      <c r="E1208" s="83" t="s">
        <v>3359</v>
      </c>
    </row>
    <row r="1209" spans="1:5" x14ac:dyDescent="0.25">
      <c r="A1209">
        <v>1208</v>
      </c>
      <c r="B1209" s="62" t="s">
        <v>142</v>
      </c>
      <c r="C1209" s="79" t="s">
        <v>143</v>
      </c>
      <c r="D1209" s="79" t="s">
        <v>1755</v>
      </c>
      <c r="E1209" s="80" t="s">
        <v>3360</v>
      </c>
    </row>
    <row r="1210" spans="1:5" x14ac:dyDescent="0.25">
      <c r="A1210">
        <v>1209</v>
      </c>
      <c r="B1210" s="81" t="s">
        <v>142</v>
      </c>
      <c r="C1210" s="82" t="s">
        <v>143</v>
      </c>
      <c r="D1210" s="82" t="s">
        <v>1755</v>
      </c>
      <c r="E1210" s="83" t="s">
        <v>3361</v>
      </c>
    </row>
    <row r="1211" spans="1:5" x14ac:dyDescent="0.25">
      <c r="A1211">
        <v>1210</v>
      </c>
      <c r="B1211" s="62" t="s">
        <v>142</v>
      </c>
      <c r="C1211" s="79" t="s">
        <v>143</v>
      </c>
      <c r="D1211" s="79" t="s">
        <v>1755</v>
      </c>
      <c r="E1211" s="80" t="s">
        <v>2004</v>
      </c>
    </row>
    <row r="1212" spans="1:5" x14ac:dyDescent="0.25">
      <c r="A1212">
        <v>1211</v>
      </c>
      <c r="B1212" s="81" t="s">
        <v>142</v>
      </c>
      <c r="C1212" s="82" t="s">
        <v>143</v>
      </c>
      <c r="D1212" s="82" t="s">
        <v>488</v>
      </c>
      <c r="E1212" s="83" t="s">
        <v>3362</v>
      </c>
    </row>
    <row r="1213" spans="1:5" x14ac:dyDescent="0.25">
      <c r="A1213">
        <v>1212</v>
      </c>
      <c r="B1213" s="62" t="s">
        <v>142</v>
      </c>
      <c r="C1213" s="79" t="s">
        <v>143</v>
      </c>
      <c r="D1213" s="79" t="s">
        <v>488</v>
      </c>
      <c r="E1213" s="80" t="s">
        <v>1756</v>
      </c>
    </row>
    <row r="1214" spans="1:5" x14ac:dyDescent="0.25">
      <c r="A1214">
        <v>1213</v>
      </c>
      <c r="B1214" s="81" t="s">
        <v>142</v>
      </c>
      <c r="C1214" s="82" t="s">
        <v>143</v>
      </c>
      <c r="D1214" s="82" t="s">
        <v>488</v>
      </c>
      <c r="E1214" s="83" t="s">
        <v>1809</v>
      </c>
    </row>
    <row r="1215" spans="1:5" x14ac:dyDescent="0.25">
      <c r="A1215">
        <v>1214</v>
      </c>
      <c r="B1215" s="62" t="s">
        <v>142</v>
      </c>
      <c r="C1215" s="79" t="s">
        <v>143</v>
      </c>
      <c r="D1215" s="79" t="s">
        <v>488</v>
      </c>
      <c r="E1215" s="80" t="s">
        <v>3363</v>
      </c>
    </row>
    <row r="1216" spans="1:5" x14ac:dyDescent="0.25">
      <c r="A1216">
        <v>1215</v>
      </c>
      <c r="B1216" s="81" t="s">
        <v>142</v>
      </c>
      <c r="C1216" s="82" t="s">
        <v>143</v>
      </c>
      <c r="D1216" s="82" t="s">
        <v>488</v>
      </c>
      <c r="E1216" s="83" t="s">
        <v>489</v>
      </c>
    </row>
    <row r="1217" spans="1:5" x14ac:dyDescent="0.25">
      <c r="A1217">
        <v>1216</v>
      </c>
      <c r="B1217" s="62" t="s">
        <v>142</v>
      </c>
      <c r="C1217" s="79" t="s">
        <v>143</v>
      </c>
      <c r="D1217" s="79" t="s">
        <v>647</v>
      </c>
      <c r="E1217" s="80" t="s">
        <v>3364</v>
      </c>
    </row>
    <row r="1218" spans="1:5" x14ac:dyDescent="0.25">
      <c r="A1218">
        <v>1217</v>
      </c>
      <c r="B1218" s="81" t="s">
        <v>142</v>
      </c>
      <c r="C1218" s="82" t="s">
        <v>143</v>
      </c>
      <c r="D1218" s="82" t="s">
        <v>647</v>
      </c>
      <c r="E1218" s="83" t="s">
        <v>3365</v>
      </c>
    </row>
    <row r="1219" spans="1:5" x14ac:dyDescent="0.25">
      <c r="A1219">
        <v>1218</v>
      </c>
      <c r="B1219" s="62" t="s">
        <v>142</v>
      </c>
      <c r="C1219" s="79" t="s">
        <v>143</v>
      </c>
      <c r="D1219" s="79" t="s">
        <v>647</v>
      </c>
      <c r="E1219" s="80" t="s">
        <v>2061</v>
      </c>
    </row>
    <row r="1220" spans="1:5" x14ac:dyDescent="0.25">
      <c r="A1220">
        <v>1219</v>
      </c>
      <c r="B1220" s="81" t="s">
        <v>142</v>
      </c>
      <c r="C1220" s="82" t="s">
        <v>143</v>
      </c>
      <c r="D1220" s="82" t="s">
        <v>647</v>
      </c>
      <c r="E1220" s="83" t="s">
        <v>3366</v>
      </c>
    </row>
    <row r="1221" spans="1:5" x14ac:dyDescent="0.25">
      <c r="A1221">
        <v>1220</v>
      </c>
      <c r="B1221" s="62" t="s">
        <v>142</v>
      </c>
      <c r="C1221" s="79" t="s">
        <v>143</v>
      </c>
      <c r="D1221" s="79" t="s">
        <v>647</v>
      </c>
      <c r="E1221" s="80" t="s">
        <v>874</v>
      </c>
    </row>
    <row r="1222" spans="1:5" x14ac:dyDescent="0.25">
      <c r="A1222">
        <v>1221</v>
      </c>
      <c r="B1222" s="81" t="s">
        <v>142</v>
      </c>
      <c r="C1222" s="82" t="s">
        <v>143</v>
      </c>
      <c r="D1222" s="82" t="s">
        <v>232</v>
      </c>
      <c r="E1222" s="83" t="s">
        <v>648</v>
      </c>
    </row>
    <row r="1223" spans="1:5" x14ac:dyDescent="0.25">
      <c r="A1223">
        <v>1222</v>
      </c>
      <c r="B1223" s="62" t="s">
        <v>142</v>
      </c>
      <c r="C1223" s="79" t="s">
        <v>143</v>
      </c>
      <c r="D1223" s="79" t="s">
        <v>232</v>
      </c>
      <c r="E1223" s="80" t="s">
        <v>3367</v>
      </c>
    </row>
    <row r="1224" spans="1:5" x14ac:dyDescent="0.25">
      <c r="A1224">
        <v>1223</v>
      </c>
      <c r="B1224" s="81" t="s">
        <v>142</v>
      </c>
      <c r="C1224" s="82" t="s">
        <v>143</v>
      </c>
      <c r="D1224" s="82" t="s">
        <v>232</v>
      </c>
      <c r="E1224" s="83" t="s">
        <v>1638</v>
      </c>
    </row>
    <row r="1225" spans="1:5" x14ac:dyDescent="0.25">
      <c r="A1225">
        <v>1224</v>
      </c>
      <c r="B1225" s="62" t="s">
        <v>142</v>
      </c>
      <c r="C1225" s="79" t="s">
        <v>143</v>
      </c>
      <c r="D1225" s="79" t="s">
        <v>232</v>
      </c>
      <c r="E1225" s="80" t="s">
        <v>3368</v>
      </c>
    </row>
    <row r="1226" spans="1:5" x14ac:dyDescent="0.25">
      <c r="A1226">
        <v>1225</v>
      </c>
      <c r="B1226" s="81" t="s">
        <v>142</v>
      </c>
      <c r="C1226" s="82" t="s">
        <v>143</v>
      </c>
      <c r="D1226" s="82" t="s">
        <v>232</v>
      </c>
      <c r="E1226" s="83" t="s">
        <v>3369</v>
      </c>
    </row>
    <row r="1227" spans="1:5" x14ac:dyDescent="0.25">
      <c r="A1227">
        <v>1226</v>
      </c>
      <c r="B1227" s="62" t="s">
        <v>142</v>
      </c>
      <c r="C1227" s="79" t="s">
        <v>143</v>
      </c>
      <c r="D1227" s="79" t="s">
        <v>203</v>
      </c>
      <c r="E1227" s="80" t="s">
        <v>3370</v>
      </c>
    </row>
    <row r="1228" spans="1:5" x14ac:dyDescent="0.25">
      <c r="A1228">
        <v>1227</v>
      </c>
      <c r="B1228" s="81" t="s">
        <v>142</v>
      </c>
      <c r="C1228" s="82" t="s">
        <v>143</v>
      </c>
      <c r="D1228" s="82" t="s">
        <v>203</v>
      </c>
      <c r="E1228" s="83" t="s">
        <v>3371</v>
      </c>
    </row>
    <row r="1229" spans="1:5" x14ac:dyDescent="0.25">
      <c r="A1229">
        <v>1228</v>
      </c>
      <c r="B1229" s="62" t="s">
        <v>142</v>
      </c>
      <c r="C1229" s="79" t="s">
        <v>143</v>
      </c>
      <c r="D1229" s="79" t="s">
        <v>203</v>
      </c>
      <c r="E1229" s="80" t="s">
        <v>596</v>
      </c>
    </row>
    <row r="1230" spans="1:5" x14ac:dyDescent="0.25">
      <c r="A1230">
        <v>1229</v>
      </c>
      <c r="B1230" s="81" t="s">
        <v>142</v>
      </c>
      <c r="C1230" s="82" t="s">
        <v>143</v>
      </c>
      <c r="D1230" s="82" t="s">
        <v>203</v>
      </c>
      <c r="E1230" s="83" t="s">
        <v>3372</v>
      </c>
    </row>
    <row r="1231" spans="1:5" x14ac:dyDescent="0.25">
      <c r="A1231">
        <v>1230</v>
      </c>
      <c r="B1231" s="62" t="s">
        <v>142</v>
      </c>
      <c r="C1231" s="79" t="s">
        <v>143</v>
      </c>
      <c r="D1231" s="79" t="s">
        <v>203</v>
      </c>
      <c r="E1231" s="80" t="s">
        <v>3373</v>
      </c>
    </row>
    <row r="1232" spans="1:5" x14ac:dyDescent="0.25">
      <c r="A1232">
        <v>1231</v>
      </c>
      <c r="B1232" s="81" t="s">
        <v>142</v>
      </c>
      <c r="C1232" s="82" t="s">
        <v>143</v>
      </c>
      <c r="D1232" s="82" t="s">
        <v>711</v>
      </c>
      <c r="E1232" s="83" t="s">
        <v>3374</v>
      </c>
    </row>
    <row r="1233" spans="1:5" x14ac:dyDescent="0.25">
      <c r="A1233">
        <v>1232</v>
      </c>
      <c r="B1233" s="62" t="s">
        <v>142</v>
      </c>
      <c r="C1233" s="79" t="s">
        <v>143</v>
      </c>
      <c r="D1233" s="79" t="s">
        <v>711</v>
      </c>
      <c r="E1233" s="80" t="s">
        <v>3375</v>
      </c>
    </row>
    <row r="1234" spans="1:5" x14ac:dyDescent="0.25">
      <c r="A1234">
        <v>1233</v>
      </c>
      <c r="B1234" s="81" t="s">
        <v>142</v>
      </c>
      <c r="C1234" s="82" t="s">
        <v>143</v>
      </c>
      <c r="D1234" s="82" t="s">
        <v>711</v>
      </c>
      <c r="E1234" s="83" t="s">
        <v>3376</v>
      </c>
    </row>
    <row r="1235" spans="1:5" x14ac:dyDescent="0.25">
      <c r="A1235">
        <v>1234</v>
      </c>
      <c r="B1235" s="62" t="s">
        <v>142</v>
      </c>
      <c r="C1235" s="79" t="s">
        <v>143</v>
      </c>
      <c r="D1235" s="79" t="s">
        <v>711</v>
      </c>
      <c r="E1235" s="80" t="s">
        <v>3377</v>
      </c>
    </row>
    <row r="1236" spans="1:5" x14ac:dyDescent="0.25">
      <c r="A1236">
        <v>1235</v>
      </c>
      <c r="B1236" s="81" t="s">
        <v>142</v>
      </c>
      <c r="C1236" s="82" t="s">
        <v>143</v>
      </c>
      <c r="D1236" s="82" t="s">
        <v>711</v>
      </c>
      <c r="E1236" s="83" t="s">
        <v>3378</v>
      </c>
    </row>
    <row r="1237" spans="1:5" x14ac:dyDescent="0.25">
      <c r="A1237">
        <v>1236</v>
      </c>
      <c r="B1237" s="62" t="s">
        <v>142</v>
      </c>
      <c r="C1237" s="79" t="s">
        <v>143</v>
      </c>
      <c r="D1237" s="79" t="s">
        <v>898</v>
      </c>
      <c r="E1237" s="80" t="s">
        <v>3379</v>
      </c>
    </row>
    <row r="1238" spans="1:5" x14ac:dyDescent="0.25">
      <c r="A1238">
        <v>1237</v>
      </c>
      <c r="B1238" s="81" t="s">
        <v>142</v>
      </c>
      <c r="C1238" s="82" t="s">
        <v>143</v>
      </c>
      <c r="D1238" s="82" t="s">
        <v>898</v>
      </c>
      <c r="E1238" s="83" t="s">
        <v>3380</v>
      </c>
    </row>
    <row r="1239" spans="1:5" x14ac:dyDescent="0.25">
      <c r="A1239">
        <v>1238</v>
      </c>
      <c r="B1239" s="62" t="s">
        <v>142</v>
      </c>
      <c r="C1239" s="79" t="s">
        <v>143</v>
      </c>
      <c r="D1239" s="79" t="s">
        <v>898</v>
      </c>
      <c r="E1239" s="80" t="s">
        <v>3381</v>
      </c>
    </row>
    <row r="1240" spans="1:5" x14ac:dyDescent="0.25">
      <c r="A1240">
        <v>1239</v>
      </c>
      <c r="B1240" s="81" t="s">
        <v>142</v>
      </c>
      <c r="C1240" s="82" t="s">
        <v>143</v>
      </c>
      <c r="D1240" s="82" t="s">
        <v>898</v>
      </c>
      <c r="E1240" s="83" t="s">
        <v>1334</v>
      </c>
    </row>
    <row r="1241" spans="1:5" x14ac:dyDescent="0.25">
      <c r="A1241">
        <v>1240</v>
      </c>
      <c r="B1241" s="62" t="s">
        <v>142</v>
      </c>
      <c r="C1241" s="79" t="s">
        <v>143</v>
      </c>
      <c r="D1241" s="79" t="s">
        <v>898</v>
      </c>
      <c r="E1241" s="80" t="s">
        <v>899</v>
      </c>
    </row>
    <row r="1242" spans="1:5" x14ac:dyDescent="0.25">
      <c r="A1242">
        <v>1241</v>
      </c>
      <c r="B1242" s="81" t="s">
        <v>142</v>
      </c>
      <c r="C1242" s="82" t="s">
        <v>143</v>
      </c>
      <c r="D1242" s="82" t="s">
        <v>292</v>
      </c>
      <c r="E1242" s="83" t="s">
        <v>3382</v>
      </c>
    </row>
    <row r="1243" spans="1:5" x14ac:dyDescent="0.25">
      <c r="A1243">
        <v>1242</v>
      </c>
      <c r="B1243" s="62" t="s">
        <v>142</v>
      </c>
      <c r="C1243" s="79" t="s">
        <v>143</v>
      </c>
      <c r="D1243" s="79" t="s">
        <v>292</v>
      </c>
      <c r="E1243" s="80" t="s">
        <v>3383</v>
      </c>
    </row>
    <row r="1244" spans="1:5" x14ac:dyDescent="0.25">
      <c r="A1244">
        <v>1243</v>
      </c>
      <c r="B1244" s="81" t="s">
        <v>142</v>
      </c>
      <c r="C1244" s="82" t="s">
        <v>143</v>
      </c>
      <c r="D1244" s="82" t="s">
        <v>292</v>
      </c>
      <c r="E1244" s="83" t="s">
        <v>1698</v>
      </c>
    </row>
    <row r="1245" spans="1:5" x14ac:dyDescent="0.25">
      <c r="A1245">
        <v>1244</v>
      </c>
      <c r="B1245" s="62" t="s">
        <v>142</v>
      </c>
      <c r="C1245" s="79" t="s">
        <v>143</v>
      </c>
      <c r="D1245" s="79" t="s">
        <v>292</v>
      </c>
      <c r="E1245" s="80" t="s">
        <v>3384</v>
      </c>
    </row>
    <row r="1246" spans="1:5" x14ac:dyDescent="0.25">
      <c r="A1246">
        <v>1245</v>
      </c>
      <c r="B1246" s="81" t="s">
        <v>142</v>
      </c>
      <c r="C1246" s="82" t="s">
        <v>143</v>
      </c>
      <c r="D1246" s="82" t="s">
        <v>292</v>
      </c>
      <c r="E1246" s="83" t="s">
        <v>735</v>
      </c>
    </row>
    <row r="1247" spans="1:5" x14ac:dyDescent="0.25">
      <c r="A1247">
        <v>1246</v>
      </c>
      <c r="B1247" s="62" t="s">
        <v>142</v>
      </c>
      <c r="C1247" s="79" t="s">
        <v>143</v>
      </c>
      <c r="D1247" s="79" t="s">
        <v>2299</v>
      </c>
      <c r="E1247" s="80" t="s">
        <v>2166</v>
      </c>
    </row>
    <row r="1248" spans="1:5" x14ac:dyDescent="0.25">
      <c r="A1248">
        <v>1247</v>
      </c>
      <c r="B1248" s="81" t="s">
        <v>142</v>
      </c>
      <c r="C1248" s="82" t="s">
        <v>143</v>
      </c>
      <c r="D1248" s="82" t="s">
        <v>2299</v>
      </c>
      <c r="E1248" s="83" t="s">
        <v>3385</v>
      </c>
    </row>
    <row r="1249" spans="1:5" x14ac:dyDescent="0.25">
      <c r="A1249">
        <v>1248</v>
      </c>
      <c r="B1249" s="62" t="s">
        <v>142</v>
      </c>
      <c r="C1249" s="79" t="s">
        <v>143</v>
      </c>
      <c r="D1249" s="79" t="s">
        <v>2299</v>
      </c>
      <c r="E1249" s="80" t="s">
        <v>293</v>
      </c>
    </row>
    <row r="1250" spans="1:5" x14ac:dyDescent="0.25">
      <c r="A1250">
        <v>1249</v>
      </c>
      <c r="B1250" s="81" t="s">
        <v>142</v>
      </c>
      <c r="C1250" s="82" t="s">
        <v>143</v>
      </c>
      <c r="D1250" s="82" t="s">
        <v>2299</v>
      </c>
      <c r="E1250" s="83" t="s">
        <v>3386</v>
      </c>
    </row>
    <row r="1251" spans="1:5" x14ac:dyDescent="0.25">
      <c r="A1251">
        <v>1250</v>
      </c>
      <c r="B1251" s="62" t="s">
        <v>142</v>
      </c>
      <c r="C1251" s="79" t="s">
        <v>143</v>
      </c>
      <c r="D1251" s="79" t="s">
        <v>2299</v>
      </c>
      <c r="E1251" s="80" t="s">
        <v>3387</v>
      </c>
    </row>
    <row r="1252" spans="1:5" x14ac:dyDescent="0.25">
      <c r="A1252">
        <v>1251</v>
      </c>
      <c r="B1252" s="81" t="s">
        <v>142</v>
      </c>
      <c r="C1252" s="82" t="s">
        <v>143</v>
      </c>
      <c r="D1252" s="82" t="s">
        <v>3219</v>
      </c>
      <c r="E1252" s="83" t="s">
        <v>3388</v>
      </c>
    </row>
    <row r="1253" spans="1:5" x14ac:dyDescent="0.25">
      <c r="A1253">
        <v>1252</v>
      </c>
      <c r="B1253" s="62" t="s">
        <v>142</v>
      </c>
      <c r="C1253" s="79" t="s">
        <v>143</v>
      </c>
      <c r="D1253" s="79" t="s">
        <v>3219</v>
      </c>
      <c r="E1253" s="80" t="s">
        <v>2300</v>
      </c>
    </row>
    <row r="1254" spans="1:5" x14ac:dyDescent="0.25">
      <c r="A1254">
        <v>1253</v>
      </c>
      <c r="B1254" s="81" t="s">
        <v>142</v>
      </c>
      <c r="C1254" s="82" t="s">
        <v>143</v>
      </c>
      <c r="D1254" s="82" t="s">
        <v>3219</v>
      </c>
      <c r="E1254" s="83" t="s">
        <v>2383</v>
      </c>
    </row>
    <row r="1255" spans="1:5" x14ac:dyDescent="0.25">
      <c r="A1255">
        <v>1254</v>
      </c>
      <c r="B1255" s="62" t="s">
        <v>142</v>
      </c>
      <c r="C1255" s="79" t="s">
        <v>143</v>
      </c>
      <c r="D1255" s="79" t="s">
        <v>3219</v>
      </c>
      <c r="E1255" s="80" t="s">
        <v>3389</v>
      </c>
    </row>
    <row r="1256" spans="1:5" x14ac:dyDescent="0.25">
      <c r="A1256">
        <v>1255</v>
      </c>
      <c r="B1256" s="81" t="s">
        <v>142</v>
      </c>
      <c r="C1256" s="82" t="s">
        <v>143</v>
      </c>
      <c r="D1256" s="82" t="s">
        <v>3219</v>
      </c>
      <c r="E1256" s="83" t="s">
        <v>3390</v>
      </c>
    </row>
    <row r="1257" spans="1:5" x14ac:dyDescent="0.25">
      <c r="A1257">
        <v>1256</v>
      </c>
      <c r="B1257" s="62" t="s">
        <v>142</v>
      </c>
      <c r="C1257" s="79" t="s">
        <v>143</v>
      </c>
      <c r="D1257" s="79" t="s">
        <v>1586</v>
      </c>
      <c r="E1257" s="80" t="s">
        <v>3391</v>
      </c>
    </row>
    <row r="1258" spans="1:5" x14ac:dyDescent="0.25">
      <c r="A1258">
        <v>1257</v>
      </c>
      <c r="B1258" s="81" t="s">
        <v>142</v>
      </c>
      <c r="C1258" s="82" t="s">
        <v>143</v>
      </c>
      <c r="D1258" s="82" t="s">
        <v>1586</v>
      </c>
      <c r="E1258" s="83" t="s">
        <v>3392</v>
      </c>
    </row>
    <row r="1259" spans="1:5" x14ac:dyDescent="0.25">
      <c r="A1259">
        <v>1258</v>
      </c>
      <c r="B1259" s="62" t="s">
        <v>142</v>
      </c>
      <c r="C1259" s="79" t="s">
        <v>143</v>
      </c>
      <c r="D1259" s="79" t="s">
        <v>1586</v>
      </c>
      <c r="E1259" s="80" t="s">
        <v>3393</v>
      </c>
    </row>
    <row r="1260" spans="1:5" x14ac:dyDescent="0.25">
      <c r="A1260">
        <v>1259</v>
      </c>
      <c r="B1260" s="81" t="s">
        <v>142</v>
      </c>
      <c r="C1260" s="82" t="s">
        <v>143</v>
      </c>
      <c r="D1260" s="82" t="s">
        <v>1586</v>
      </c>
      <c r="E1260" s="83" t="s">
        <v>2501</v>
      </c>
    </row>
    <row r="1261" spans="1:5" x14ac:dyDescent="0.25">
      <c r="A1261">
        <v>1260</v>
      </c>
      <c r="B1261" s="62" t="s">
        <v>142</v>
      </c>
      <c r="C1261" s="79" t="s">
        <v>143</v>
      </c>
      <c r="D1261" s="79" t="s">
        <v>1586</v>
      </c>
      <c r="E1261" s="80" t="s">
        <v>1618</v>
      </c>
    </row>
    <row r="1262" spans="1:5" x14ac:dyDescent="0.25">
      <c r="A1262">
        <v>1261</v>
      </c>
      <c r="B1262" s="81" t="s">
        <v>142</v>
      </c>
      <c r="C1262" s="82" t="s">
        <v>143</v>
      </c>
      <c r="D1262" s="82" t="s">
        <v>516</v>
      </c>
      <c r="E1262" s="83" t="s">
        <v>3394</v>
      </c>
    </row>
    <row r="1263" spans="1:5" x14ac:dyDescent="0.25">
      <c r="A1263">
        <v>1262</v>
      </c>
      <c r="B1263" s="62" t="s">
        <v>142</v>
      </c>
      <c r="C1263" s="79" t="s">
        <v>143</v>
      </c>
      <c r="D1263" s="79" t="s">
        <v>516</v>
      </c>
      <c r="E1263" s="80" t="s">
        <v>3395</v>
      </c>
    </row>
    <row r="1264" spans="1:5" x14ac:dyDescent="0.25">
      <c r="A1264">
        <v>1263</v>
      </c>
      <c r="B1264" s="81" t="s">
        <v>142</v>
      </c>
      <c r="C1264" s="82" t="s">
        <v>143</v>
      </c>
      <c r="D1264" s="82" t="s">
        <v>516</v>
      </c>
      <c r="E1264" s="83" t="s">
        <v>1587</v>
      </c>
    </row>
    <row r="1265" spans="1:5" x14ac:dyDescent="0.25">
      <c r="A1265">
        <v>1264</v>
      </c>
      <c r="B1265" s="62" t="s">
        <v>142</v>
      </c>
      <c r="C1265" s="79" t="s">
        <v>143</v>
      </c>
      <c r="D1265" s="79" t="s">
        <v>516</v>
      </c>
      <c r="E1265" s="80" t="s">
        <v>517</v>
      </c>
    </row>
    <row r="1266" spans="1:5" x14ac:dyDescent="0.25">
      <c r="A1266">
        <v>1265</v>
      </c>
      <c r="B1266" s="81" t="s">
        <v>142</v>
      </c>
      <c r="C1266" s="82" t="s">
        <v>143</v>
      </c>
      <c r="D1266" s="82" t="s">
        <v>516</v>
      </c>
      <c r="E1266" s="83" t="s">
        <v>2170</v>
      </c>
    </row>
    <row r="1267" spans="1:5" x14ac:dyDescent="0.25">
      <c r="A1267">
        <v>1266</v>
      </c>
      <c r="B1267" s="62" t="s">
        <v>142</v>
      </c>
      <c r="C1267" s="79" t="s">
        <v>143</v>
      </c>
      <c r="D1267" s="79" t="s">
        <v>1768</v>
      </c>
      <c r="E1267" s="80" t="s">
        <v>1752</v>
      </c>
    </row>
    <row r="1268" spans="1:5" x14ac:dyDescent="0.25">
      <c r="A1268">
        <v>1267</v>
      </c>
      <c r="B1268" s="81" t="s">
        <v>142</v>
      </c>
      <c r="C1268" s="82" t="s">
        <v>143</v>
      </c>
      <c r="D1268" s="82" t="s">
        <v>1768</v>
      </c>
      <c r="E1268" s="83" t="s">
        <v>3396</v>
      </c>
    </row>
    <row r="1269" spans="1:5" x14ac:dyDescent="0.25">
      <c r="A1269">
        <v>1268</v>
      </c>
      <c r="B1269" s="62" t="s">
        <v>142</v>
      </c>
      <c r="C1269" s="79" t="s">
        <v>143</v>
      </c>
      <c r="D1269" s="79" t="s">
        <v>1768</v>
      </c>
      <c r="E1269" s="80" t="s">
        <v>818</v>
      </c>
    </row>
    <row r="1270" spans="1:5" x14ac:dyDescent="0.25">
      <c r="A1270">
        <v>1269</v>
      </c>
      <c r="B1270" s="81" t="s">
        <v>142</v>
      </c>
      <c r="C1270" s="82" t="s">
        <v>143</v>
      </c>
      <c r="D1270" s="82" t="s">
        <v>1768</v>
      </c>
      <c r="E1270" s="83" t="s">
        <v>1769</v>
      </c>
    </row>
    <row r="1271" spans="1:5" x14ac:dyDescent="0.25">
      <c r="A1271">
        <v>1270</v>
      </c>
      <c r="B1271" s="62" t="s">
        <v>142</v>
      </c>
      <c r="C1271" s="79" t="s">
        <v>143</v>
      </c>
      <c r="D1271" s="79" t="s">
        <v>1768</v>
      </c>
      <c r="E1271" s="80" t="s">
        <v>3397</v>
      </c>
    </row>
    <row r="1272" spans="1:5" x14ac:dyDescent="0.25">
      <c r="A1272">
        <v>1271</v>
      </c>
      <c r="B1272" s="81" t="s">
        <v>142</v>
      </c>
      <c r="C1272" s="82" t="s">
        <v>143</v>
      </c>
      <c r="D1272" s="82" t="s">
        <v>144</v>
      </c>
      <c r="E1272" s="83" t="s">
        <v>3398</v>
      </c>
    </row>
    <row r="1273" spans="1:5" x14ac:dyDescent="0.25">
      <c r="A1273">
        <v>1272</v>
      </c>
      <c r="B1273" s="62" t="s">
        <v>142</v>
      </c>
      <c r="C1273" s="79" t="s">
        <v>143</v>
      </c>
      <c r="D1273" s="79" t="s">
        <v>144</v>
      </c>
      <c r="E1273" s="80" t="s">
        <v>3399</v>
      </c>
    </row>
    <row r="1274" spans="1:5" x14ac:dyDescent="0.25">
      <c r="A1274">
        <v>1273</v>
      </c>
      <c r="B1274" s="81" t="s">
        <v>142</v>
      </c>
      <c r="C1274" s="82" t="s">
        <v>143</v>
      </c>
      <c r="D1274" s="82" t="s">
        <v>144</v>
      </c>
      <c r="E1274" s="83" t="s">
        <v>2444</v>
      </c>
    </row>
    <row r="1275" spans="1:5" x14ac:dyDescent="0.25">
      <c r="A1275">
        <v>1274</v>
      </c>
      <c r="B1275" s="62" t="s">
        <v>142</v>
      </c>
      <c r="C1275" s="79" t="s">
        <v>143</v>
      </c>
      <c r="D1275" s="79" t="s">
        <v>144</v>
      </c>
      <c r="E1275" s="80" t="s">
        <v>3300</v>
      </c>
    </row>
    <row r="1276" spans="1:5" x14ac:dyDescent="0.25">
      <c r="A1276">
        <v>1275</v>
      </c>
      <c r="B1276" s="81" t="s">
        <v>142</v>
      </c>
      <c r="C1276" s="82" t="s">
        <v>143</v>
      </c>
      <c r="D1276" s="82" t="s">
        <v>144</v>
      </c>
      <c r="E1276" s="83" t="s">
        <v>3400</v>
      </c>
    </row>
    <row r="1277" spans="1:5" x14ac:dyDescent="0.25">
      <c r="A1277">
        <v>1276</v>
      </c>
      <c r="B1277" s="62" t="s">
        <v>142</v>
      </c>
      <c r="C1277" s="79" t="s">
        <v>143</v>
      </c>
      <c r="D1277" s="79" t="s">
        <v>153</v>
      </c>
      <c r="E1277" s="80" t="s">
        <v>3401</v>
      </c>
    </row>
    <row r="1278" spans="1:5" x14ac:dyDescent="0.25">
      <c r="A1278">
        <v>1277</v>
      </c>
      <c r="B1278" s="81" t="s">
        <v>142</v>
      </c>
      <c r="C1278" s="82" t="s">
        <v>143</v>
      </c>
      <c r="D1278" s="82" t="s">
        <v>153</v>
      </c>
      <c r="E1278" s="83" t="s">
        <v>3402</v>
      </c>
    </row>
    <row r="1279" spans="1:5" x14ac:dyDescent="0.25">
      <c r="A1279">
        <v>1278</v>
      </c>
      <c r="B1279" s="62" t="s">
        <v>142</v>
      </c>
      <c r="C1279" s="79" t="s">
        <v>143</v>
      </c>
      <c r="D1279" s="79" t="s">
        <v>153</v>
      </c>
      <c r="E1279" s="80" t="s">
        <v>3403</v>
      </c>
    </row>
    <row r="1280" spans="1:5" x14ac:dyDescent="0.25">
      <c r="A1280">
        <v>1279</v>
      </c>
      <c r="B1280" s="81" t="s">
        <v>142</v>
      </c>
      <c r="C1280" s="82" t="s">
        <v>143</v>
      </c>
      <c r="D1280" s="82" t="s">
        <v>153</v>
      </c>
      <c r="E1280" s="83" t="s">
        <v>3404</v>
      </c>
    </row>
    <row r="1281" spans="1:5" x14ac:dyDescent="0.25">
      <c r="A1281">
        <v>1280</v>
      </c>
      <c r="B1281" s="62" t="s">
        <v>142</v>
      </c>
      <c r="C1281" s="79" t="s">
        <v>143</v>
      </c>
      <c r="D1281" s="79" t="s">
        <v>153</v>
      </c>
      <c r="E1281" s="80" t="s">
        <v>3405</v>
      </c>
    </row>
    <row r="1282" spans="1:5" x14ac:dyDescent="0.25">
      <c r="A1282">
        <v>1281</v>
      </c>
      <c r="B1282" s="81" t="s">
        <v>142</v>
      </c>
      <c r="C1282" s="82" t="s">
        <v>143</v>
      </c>
      <c r="D1282" s="82" t="s">
        <v>314</v>
      </c>
      <c r="E1282" s="83" t="s">
        <v>2368</v>
      </c>
    </row>
    <row r="1283" spans="1:5" x14ac:dyDescent="0.25">
      <c r="A1283">
        <v>1282</v>
      </c>
      <c r="B1283" s="62" t="s">
        <v>142</v>
      </c>
      <c r="C1283" s="79" t="s">
        <v>143</v>
      </c>
      <c r="D1283" s="79" t="s">
        <v>314</v>
      </c>
      <c r="E1283" s="80" t="s">
        <v>154</v>
      </c>
    </row>
    <row r="1284" spans="1:5" x14ac:dyDescent="0.25">
      <c r="A1284">
        <v>1283</v>
      </c>
      <c r="B1284" s="81" t="s">
        <v>142</v>
      </c>
      <c r="C1284" s="82" t="s">
        <v>143</v>
      </c>
      <c r="D1284" s="82" t="s">
        <v>314</v>
      </c>
      <c r="E1284" s="83" t="s">
        <v>1341</v>
      </c>
    </row>
    <row r="1285" spans="1:5" x14ac:dyDescent="0.25">
      <c r="A1285">
        <v>1284</v>
      </c>
      <c r="B1285" s="62" t="s">
        <v>142</v>
      </c>
      <c r="C1285" s="79" t="s">
        <v>143</v>
      </c>
      <c r="D1285" s="79" t="s">
        <v>314</v>
      </c>
      <c r="E1285" s="80" t="s">
        <v>3406</v>
      </c>
    </row>
    <row r="1286" spans="1:5" x14ac:dyDescent="0.25">
      <c r="A1286">
        <v>1285</v>
      </c>
      <c r="B1286" s="81" t="s">
        <v>142</v>
      </c>
      <c r="C1286" s="82" t="s">
        <v>143</v>
      </c>
      <c r="D1286" s="82" t="s">
        <v>314</v>
      </c>
      <c r="E1286" s="83" t="s">
        <v>3407</v>
      </c>
    </row>
    <row r="1287" spans="1:5" x14ac:dyDescent="0.25">
      <c r="A1287">
        <v>1286</v>
      </c>
      <c r="B1287" s="62" t="s">
        <v>142</v>
      </c>
      <c r="C1287" s="79" t="s">
        <v>143</v>
      </c>
      <c r="D1287" s="79" t="s">
        <v>525</v>
      </c>
      <c r="E1287" s="80" t="s">
        <v>3408</v>
      </c>
    </row>
    <row r="1288" spans="1:5" x14ac:dyDescent="0.25">
      <c r="A1288">
        <v>1287</v>
      </c>
      <c r="B1288" s="81" t="s">
        <v>142</v>
      </c>
      <c r="C1288" s="82" t="s">
        <v>143</v>
      </c>
      <c r="D1288" s="82" t="s">
        <v>525</v>
      </c>
      <c r="E1288" s="83" t="s">
        <v>3409</v>
      </c>
    </row>
    <row r="1289" spans="1:5" x14ac:dyDescent="0.25">
      <c r="A1289">
        <v>1288</v>
      </c>
      <c r="B1289" s="62" t="s">
        <v>142</v>
      </c>
      <c r="C1289" s="79" t="s">
        <v>143</v>
      </c>
      <c r="D1289" s="79" t="s">
        <v>525</v>
      </c>
      <c r="E1289" s="80" t="s">
        <v>315</v>
      </c>
    </row>
    <row r="1290" spans="1:5" x14ac:dyDescent="0.25">
      <c r="A1290">
        <v>1289</v>
      </c>
      <c r="B1290" s="81" t="s">
        <v>142</v>
      </c>
      <c r="C1290" s="82" t="s">
        <v>143</v>
      </c>
      <c r="D1290" s="82" t="s">
        <v>525</v>
      </c>
      <c r="E1290" s="83" t="s">
        <v>3410</v>
      </c>
    </row>
    <row r="1291" spans="1:5" x14ac:dyDescent="0.25">
      <c r="A1291">
        <v>1290</v>
      </c>
      <c r="B1291" s="62" t="s">
        <v>142</v>
      </c>
      <c r="C1291" s="79" t="s">
        <v>143</v>
      </c>
      <c r="D1291" s="79" t="s">
        <v>525</v>
      </c>
      <c r="E1291" s="80" t="s">
        <v>3411</v>
      </c>
    </row>
    <row r="1292" spans="1:5" x14ac:dyDescent="0.25">
      <c r="A1292">
        <v>1291</v>
      </c>
      <c r="B1292" s="81" t="s">
        <v>142</v>
      </c>
      <c r="C1292" s="82" t="s">
        <v>143</v>
      </c>
      <c r="D1292" s="82" t="s">
        <v>692</v>
      </c>
      <c r="E1292" s="83" t="s">
        <v>3412</v>
      </c>
    </row>
    <row r="1293" spans="1:5" x14ac:dyDescent="0.25">
      <c r="A1293">
        <v>1292</v>
      </c>
      <c r="B1293" s="62" t="s">
        <v>142</v>
      </c>
      <c r="C1293" s="79" t="s">
        <v>143</v>
      </c>
      <c r="D1293" s="79" t="s">
        <v>692</v>
      </c>
      <c r="E1293" s="80" t="s">
        <v>3413</v>
      </c>
    </row>
    <row r="1294" spans="1:5" x14ac:dyDescent="0.25">
      <c r="A1294">
        <v>1293</v>
      </c>
      <c r="B1294" s="81" t="s">
        <v>142</v>
      </c>
      <c r="C1294" s="82" t="s">
        <v>143</v>
      </c>
      <c r="D1294" s="82" t="s">
        <v>692</v>
      </c>
      <c r="E1294" s="83" t="s">
        <v>3414</v>
      </c>
    </row>
    <row r="1295" spans="1:5" x14ac:dyDescent="0.25">
      <c r="A1295">
        <v>1294</v>
      </c>
      <c r="B1295" s="62" t="s">
        <v>142</v>
      </c>
      <c r="C1295" s="79" t="s">
        <v>143</v>
      </c>
      <c r="D1295" s="79" t="s">
        <v>692</v>
      </c>
      <c r="E1295" s="80" t="s">
        <v>728</v>
      </c>
    </row>
    <row r="1296" spans="1:5" x14ac:dyDescent="0.25">
      <c r="A1296">
        <v>1295</v>
      </c>
      <c r="B1296" s="81" t="s">
        <v>142</v>
      </c>
      <c r="C1296" s="82" t="s">
        <v>143</v>
      </c>
      <c r="D1296" s="82" t="s">
        <v>692</v>
      </c>
      <c r="E1296" s="83" t="s">
        <v>693</v>
      </c>
    </row>
    <row r="1297" spans="1:5" x14ac:dyDescent="0.25">
      <c r="A1297">
        <v>1296</v>
      </c>
      <c r="B1297" s="62" t="s">
        <v>142</v>
      </c>
      <c r="C1297" s="79" t="s">
        <v>143</v>
      </c>
      <c r="D1297" s="79" t="s">
        <v>240</v>
      </c>
      <c r="E1297" s="80" t="s">
        <v>1629</v>
      </c>
    </row>
    <row r="1298" spans="1:5" x14ac:dyDescent="0.25">
      <c r="A1298">
        <v>1297</v>
      </c>
      <c r="B1298" s="81" t="s">
        <v>142</v>
      </c>
      <c r="C1298" s="82" t="s">
        <v>143</v>
      </c>
      <c r="D1298" s="82" t="s">
        <v>240</v>
      </c>
      <c r="E1298" s="83" t="s">
        <v>3415</v>
      </c>
    </row>
    <row r="1299" spans="1:5" x14ac:dyDescent="0.25">
      <c r="A1299">
        <v>1298</v>
      </c>
      <c r="B1299" s="62" t="s">
        <v>142</v>
      </c>
      <c r="C1299" s="79" t="s">
        <v>143</v>
      </c>
      <c r="D1299" s="79" t="s">
        <v>240</v>
      </c>
      <c r="E1299" s="80" t="s">
        <v>3416</v>
      </c>
    </row>
    <row r="1300" spans="1:5" x14ac:dyDescent="0.25">
      <c r="A1300">
        <v>1299</v>
      </c>
      <c r="B1300" s="81" t="s">
        <v>142</v>
      </c>
      <c r="C1300" s="82" t="s">
        <v>143</v>
      </c>
      <c r="D1300" s="82" t="s">
        <v>240</v>
      </c>
      <c r="E1300" s="83" t="s">
        <v>3417</v>
      </c>
    </row>
    <row r="1301" spans="1:5" x14ac:dyDescent="0.25">
      <c r="A1301">
        <v>1300</v>
      </c>
      <c r="B1301" s="62" t="s">
        <v>142</v>
      </c>
      <c r="C1301" s="79" t="s">
        <v>143</v>
      </c>
      <c r="D1301" s="79" t="s">
        <v>240</v>
      </c>
      <c r="E1301" s="80" t="s">
        <v>3418</v>
      </c>
    </row>
    <row r="1302" spans="1:5" x14ac:dyDescent="0.25">
      <c r="A1302">
        <v>1301</v>
      </c>
      <c r="B1302" s="81" t="s">
        <v>128</v>
      </c>
      <c r="C1302" s="82" t="s">
        <v>129</v>
      </c>
      <c r="D1302" s="82" t="s">
        <v>45</v>
      </c>
      <c r="E1302" s="83" t="s">
        <v>3419</v>
      </c>
    </row>
    <row r="1303" spans="1:5" x14ac:dyDescent="0.25">
      <c r="A1303">
        <v>1302</v>
      </c>
      <c r="B1303" s="62" t="s">
        <v>128</v>
      </c>
      <c r="C1303" s="79" t="s">
        <v>129</v>
      </c>
      <c r="D1303" s="79" t="s">
        <v>45</v>
      </c>
      <c r="E1303" s="80" t="s">
        <v>3420</v>
      </c>
    </row>
    <row r="1304" spans="1:5" x14ac:dyDescent="0.25">
      <c r="A1304">
        <v>1303</v>
      </c>
      <c r="B1304" s="81" t="s">
        <v>128</v>
      </c>
      <c r="C1304" s="82" t="s">
        <v>129</v>
      </c>
      <c r="D1304" s="82" t="s">
        <v>45</v>
      </c>
      <c r="E1304" s="83" t="s">
        <v>3421</v>
      </c>
    </row>
    <row r="1305" spans="1:5" x14ac:dyDescent="0.25">
      <c r="A1305">
        <v>1304</v>
      </c>
      <c r="B1305" s="62" t="s">
        <v>128</v>
      </c>
      <c r="C1305" s="79" t="s">
        <v>129</v>
      </c>
      <c r="D1305" s="79" t="s">
        <v>45</v>
      </c>
      <c r="E1305" s="80" t="s">
        <v>3422</v>
      </c>
    </row>
    <row r="1306" spans="1:5" x14ac:dyDescent="0.25">
      <c r="A1306">
        <v>1305</v>
      </c>
      <c r="B1306" s="81" t="s">
        <v>128</v>
      </c>
      <c r="C1306" s="82" t="s">
        <v>129</v>
      </c>
      <c r="D1306" s="82" t="s">
        <v>45</v>
      </c>
      <c r="E1306" s="83" t="s">
        <v>3423</v>
      </c>
    </row>
    <row r="1307" spans="1:5" x14ac:dyDescent="0.25">
      <c r="A1307">
        <v>1306</v>
      </c>
      <c r="B1307" s="62" t="s">
        <v>128</v>
      </c>
      <c r="C1307" s="79" t="s">
        <v>129</v>
      </c>
      <c r="D1307" s="79" t="s">
        <v>134</v>
      </c>
      <c r="E1307" s="80" t="s">
        <v>3424</v>
      </c>
    </row>
    <row r="1308" spans="1:5" x14ac:dyDescent="0.25">
      <c r="A1308">
        <v>1307</v>
      </c>
      <c r="B1308" s="81" t="s">
        <v>128</v>
      </c>
      <c r="C1308" s="82" t="s">
        <v>129</v>
      </c>
      <c r="D1308" s="82" t="s">
        <v>134</v>
      </c>
      <c r="E1308" s="83" t="s">
        <v>3425</v>
      </c>
    </row>
    <row r="1309" spans="1:5" x14ac:dyDescent="0.25">
      <c r="A1309">
        <v>1308</v>
      </c>
      <c r="B1309" s="62" t="s">
        <v>128</v>
      </c>
      <c r="C1309" s="79" t="s">
        <v>129</v>
      </c>
      <c r="D1309" s="79" t="s">
        <v>134</v>
      </c>
      <c r="E1309" s="80" t="s">
        <v>3426</v>
      </c>
    </row>
    <row r="1310" spans="1:5" x14ac:dyDescent="0.25">
      <c r="A1310">
        <v>1309</v>
      </c>
      <c r="B1310" s="81" t="s">
        <v>128</v>
      </c>
      <c r="C1310" s="82" t="s">
        <v>129</v>
      </c>
      <c r="D1310" s="82" t="s">
        <v>134</v>
      </c>
      <c r="E1310" s="83" t="s">
        <v>3427</v>
      </c>
    </row>
    <row r="1311" spans="1:5" x14ac:dyDescent="0.25">
      <c r="A1311">
        <v>1310</v>
      </c>
      <c r="B1311" s="62" t="s">
        <v>128</v>
      </c>
      <c r="C1311" s="79" t="s">
        <v>129</v>
      </c>
      <c r="D1311" s="79" t="s">
        <v>134</v>
      </c>
      <c r="E1311" s="80" t="s">
        <v>782</v>
      </c>
    </row>
    <row r="1312" spans="1:5" x14ac:dyDescent="0.25">
      <c r="A1312">
        <v>1311</v>
      </c>
      <c r="B1312" s="81" t="s">
        <v>128</v>
      </c>
      <c r="C1312" s="82" t="s">
        <v>129</v>
      </c>
      <c r="D1312" s="82" t="s">
        <v>3428</v>
      </c>
      <c r="E1312" s="83" t="s">
        <v>3429</v>
      </c>
    </row>
    <row r="1313" spans="1:5" x14ac:dyDescent="0.25">
      <c r="A1313">
        <v>1312</v>
      </c>
      <c r="B1313" s="62" t="s">
        <v>128</v>
      </c>
      <c r="C1313" s="79" t="s">
        <v>129</v>
      </c>
      <c r="D1313" s="79" t="s">
        <v>3428</v>
      </c>
      <c r="E1313" s="80" t="s">
        <v>3430</v>
      </c>
    </row>
    <row r="1314" spans="1:5" x14ac:dyDescent="0.25">
      <c r="A1314">
        <v>1313</v>
      </c>
      <c r="B1314" s="81" t="s">
        <v>128</v>
      </c>
      <c r="C1314" s="82" t="s">
        <v>129</v>
      </c>
      <c r="D1314" s="82" t="s">
        <v>3428</v>
      </c>
      <c r="E1314" s="83" t="s">
        <v>3381</v>
      </c>
    </row>
    <row r="1315" spans="1:5" x14ac:dyDescent="0.25">
      <c r="A1315">
        <v>1314</v>
      </c>
      <c r="B1315" s="62" t="s">
        <v>128</v>
      </c>
      <c r="C1315" s="79" t="s">
        <v>129</v>
      </c>
      <c r="D1315" s="79" t="s">
        <v>3428</v>
      </c>
      <c r="E1315" s="80" t="s">
        <v>3431</v>
      </c>
    </row>
    <row r="1316" spans="1:5" x14ac:dyDescent="0.25">
      <c r="A1316">
        <v>1315</v>
      </c>
      <c r="B1316" s="81" t="s">
        <v>128</v>
      </c>
      <c r="C1316" s="82" t="s">
        <v>129</v>
      </c>
      <c r="D1316" s="82" t="s">
        <v>3428</v>
      </c>
      <c r="E1316" s="83" t="s">
        <v>3432</v>
      </c>
    </row>
    <row r="1317" spans="1:5" x14ac:dyDescent="0.25">
      <c r="A1317">
        <v>1316</v>
      </c>
      <c r="B1317" s="62" t="s">
        <v>128</v>
      </c>
      <c r="C1317" s="79" t="s">
        <v>129</v>
      </c>
      <c r="D1317" s="79" t="s">
        <v>71</v>
      </c>
      <c r="E1317" s="80" t="s">
        <v>3433</v>
      </c>
    </row>
    <row r="1318" spans="1:5" x14ac:dyDescent="0.25">
      <c r="A1318">
        <v>1317</v>
      </c>
      <c r="B1318" s="81" t="s">
        <v>128</v>
      </c>
      <c r="C1318" s="82" t="s">
        <v>129</v>
      </c>
      <c r="D1318" s="82" t="s">
        <v>71</v>
      </c>
      <c r="E1318" s="83" t="s">
        <v>3434</v>
      </c>
    </row>
    <row r="1319" spans="1:5" x14ac:dyDescent="0.25">
      <c r="A1319">
        <v>1318</v>
      </c>
      <c r="B1319" s="62" t="s">
        <v>128</v>
      </c>
      <c r="C1319" s="79" t="s">
        <v>129</v>
      </c>
      <c r="D1319" s="79" t="s">
        <v>71</v>
      </c>
      <c r="E1319" s="80" t="s">
        <v>3435</v>
      </c>
    </row>
    <row r="1320" spans="1:5" x14ac:dyDescent="0.25">
      <c r="A1320">
        <v>1319</v>
      </c>
      <c r="B1320" s="81" t="s">
        <v>128</v>
      </c>
      <c r="C1320" s="82" t="s">
        <v>129</v>
      </c>
      <c r="D1320" s="82" t="s">
        <v>71</v>
      </c>
      <c r="E1320" s="83" t="s">
        <v>3436</v>
      </c>
    </row>
    <row r="1321" spans="1:5" x14ac:dyDescent="0.25">
      <c r="A1321">
        <v>1320</v>
      </c>
      <c r="B1321" s="62" t="s">
        <v>128</v>
      </c>
      <c r="C1321" s="79" t="s">
        <v>129</v>
      </c>
      <c r="D1321" s="79" t="s">
        <v>71</v>
      </c>
      <c r="E1321" s="80" t="s">
        <v>3437</v>
      </c>
    </row>
    <row r="1322" spans="1:5" x14ac:dyDescent="0.25">
      <c r="A1322">
        <v>1321</v>
      </c>
      <c r="B1322" s="81" t="s">
        <v>128</v>
      </c>
      <c r="C1322" s="82" t="s">
        <v>129</v>
      </c>
      <c r="D1322" s="82" t="s">
        <v>1871</v>
      </c>
      <c r="E1322" s="83" t="s">
        <v>3438</v>
      </c>
    </row>
    <row r="1323" spans="1:5" x14ac:dyDescent="0.25">
      <c r="A1323">
        <v>1322</v>
      </c>
      <c r="B1323" s="62" t="s">
        <v>128</v>
      </c>
      <c r="C1323" s="79" t="s">
        <v>129</v>
      </c>
      <c r="D1323" s="79" t="s">
        <v>1871</v>
      </c>
      <c r="E1323" s="80" t="s">
        <v>3439</v>
      </c>
    </row>
    <row r="1324" spans="1:5" x14ac:dyDescent="0.25">
      <c r="A1324">
        <v>1323</v>
      </c>
      <c r="B1324" s="81" t="s">
        <v>128</v>
      </c>
      <c r="C1324" s="82" t="s">
        <v>129</v>
      </c>
      <c r="D1324" s="82" t="s">
        <v>1871</v>
      </c>
      <c r="E1324" s="83" t="s">
        <v>3440</v>
      </c>
    </row>
    <row r="1325" spans="1:5" x14ac:dyDescent="0.25">
      <c r="A1325">
        <v>1324</v>
      </c>
      <c r="B1325" s="62" t="s">
        <v>128</v>
      </c>
      <c r="C1325" s="79" t="s">
        <v>129</v>
      </c>
      <c r="D1325" s="79" t="s">
        <v>1871</v>
      </c>
      <c r="E1325" s="80" t="s">
        <v>3441</v>
      </c>
    </row>
    <row r="1326" spans="1:5" x14ac:dyDescent="0.25">
      <c r="A1326">
        <v>1325</v>
      </c>
      <c r="B1326" s="81" t="s">
        <v>128</v>
      </c>
      <c r="C1326" s="82" t="s">
        <v>129</v>
      </c>
      <c r="D1326" s="82" t="s">
        <v>1871</v>
      </c>
      <c r="E1326" s="83" t="s">
        <v>3442</v>
      </c>
    </row>
    <row r="1327" spans="1:5" x14ac:dyDescent="0.25">
      <c r="A1327">
        <v>1326</v>
      </c>
      <c r="B1327" s="62" t="s">
        <v>128</v>
      </c>
      <c r="C1327" s="79" t="s">
        <v>129</v>
      </c>
      <c r="D1327" s="79" t="s">
        <v>130</v>
      </c>
      <c r="E1327" s="80" t="s">
        <v>3443</v>
      </c>
    </row>
    <row r="1328" spans="1:5" x14ac:dyDescent="0.25">
      <c r="A1328">
        <v>1327</v>
      </c>
      <c r="B1328" s="81" t="s">
        <v>128</v>
      </c>
      <c r="C1328" s="82" t="s">
        <v>129</v>
      </c>
      <c r="D1328" s="82" t="s">
        <v>130</v>
      </c>
      <c r="E1328" s="83" t="s">
        <v>3444</v>
      </c>
    </row>
    <row r="1329" spans="1:5" x14ac:dyDescent="0.25">
      <c r="A1329">
        <v>1328</v>
      </c>
      <c r="B1329" s="62" t="s">
        <v>128</v>
      </c>
      <c r="C1329" s="79" t="s">
        <v>129</v>
      </c>
      <c r="D1329" s="79" t="s">
        <v>130</v>
      </c>
      <c r="E1329" s="80" t="s">
        <v>1872</v>
      </c>
    </row>
    <row r="1330" spans="1:5" x14ac:dyDescent="0.25">
      <c r="A1330">
        <v>1329</v>
      </c>
      <c r="B1330" s="81" t="s">
        <v>128</v>
      </c>
      <c r="C1330" s="82" t="s">
        <v>129</v>
      </c>
      <c r="D1330" s="82" t="s">
        <v>130</v>
      </c>
      <c r="E1330" s="83" t="s">
        <v>3445</v>
      </c>
    </row>
    <row r="1331" spans="1:5" x14ac:dyDescent="0.25">
      <c r="A1331">
        <v>1330</v>
      </c>
      <c r="B1331" s="62" t="s">
        <v>128</v>
      </c>
      <c r="C1331" s="79" t="s">
        <v>129</v>
      </c>
      <c r="D1331" s="79" t="s">
        <v>130</v>
      </c>
      <c r="E1331" s="80" t="s">
        <v>3446</v>
      </c>
    </row>
    <row r="1332" spans="1:5" x14ac:dyDescent="0.25">
      <c r="A1332">
        <v>1331</v>
      </c>
      <c r="B1332" s="81" t="s">
        <v>128</v>
      </c>
      <c r="C1332" s="82" t="s">
        <v>129</v>
      </c>
      <c r="D1332" s="82" t="s">
        <v>235</v>
      </c>
      <c r="E1332" s="83" t="s">
        <v>131</v>
      </c>
    </row>
    <row r="1333" spans="1:5" x14ac:dyDescent="0.25">
      <c r="A1333">
        <v>1332</v>
      </c>
      <c r="B1333" s="62" t="s">
        <v>128</v>
      </c>
      <c r="C1333" s="79" t="s">
        <v>129</v>
      </c>
      <c r="D1333" s="79" t="s">
        <v>235</v>
      </c>
      <c r="E1333" s="80" t="s">
        <v>3447</v>
      </c>
    </row>
    <row r="1334" spans="1:5" x14ac:dyDescent="0.25">
      <c r="A1334">
        <v>1333</v>
      </c>
      <c r="B1334" s="81" t="s">
        <v>128</v>
      </c>
      <c r="C1334" s="82" t="s">
        <v>129</v>
      </c>
      <c r="D1334" s="82" t="s">
        <v>235</v>
      </c>
      <c r="E1334" s="83" t="s">
        <v>3448</v>
      </c>
    </row>
    <row r="1335" spans="1:5" x14ac:dyDescent="0.25">
      <c r="A1335">
        <v>1334</v>
      </c>
      <c r="B1335" s="62" t="s">
        <v>128</v>
      </c>
      <c r="C1335" s="79" t="s">
        <v>129</v>
      </c>
      <c r="D1335" s="79" t="s">
        <v>235</v>
      </c>
      <c r="E1335" s="80" t="s">
        <v>236</v>
      </c>
    </row>
    <row r="1336" spans="1:5" x14ac:dyDescent="0.25">
      <c r="A1336">
        <v>1335</v>
      </c>
      <c r="B1336" s="81" t="s">
        <v>128</v>
      </c>
      <c r="C1336" s="82" t="s">
        <v>129</v>
      </c>
      <c r="D1336" s="82" t="s">
        <v>235</v>
      </c>
      <c r="E1336" s="83" t="s">
        <v>3449</v>
      </c>
    </row>
    <row r="1337" spans="1:5" x14ac:dyDescent="0.25">
      <c r="A1337">
        <v>1336</v>
      </c>
      <c r="B1337" s="62" t="s">
        <v>128</v>
      </c>
      <c r="C1337" s="79" t="s">
        <v>129</v>
      </c>
      <c r="D1337" s="79" t="s">
        <v>432</v>
      </c>
      <c r="E1337" s="80" t="s">
        <v>1424</v>
      </c>
    </row>
    <row r="1338" spans="1:5" x14ac:dyDescent="0.25">
      <c r="A1338">
        <v>1337</v>
      </c>
      <c r="B1338" s="81" t="s">
        <v>128</v>
      </c>
      <c r="C1338" s="82" t="s">
        <v>129</v>
      </c>
      <c r="D1338" s="82" t="s">
        <v>432</v>
      </c>
      <c r="E1338" s="83" t="s">
        <v>3450</v>
      </c>
    </row>
    <row r="1339" spans="1:5" x14ac:dyDescent="0.25">
      <c r="A1339">
        <v>1338</v>
      </c>
      <c r="B1339" s="62" t="s">
        <v>128</v>
      </c>
      <c r="C1339" s="79" t="s">
        <v>129</v>
      </c>
      <c r="D1339" s="79" t="s">
        <v>432</v>
      </c>
      <c r="E1339" s="80" t="s">
        <v>455</v>
      </c>
    </row>
    <row r="1340" spans="1:5" x14ac:dyDescent="0.25">
      <c r="A1340">
        <v>1339</v>
      </c>
      <c r="B1340" s="81" t="s">
        <v>128</v>
      </c>
      <c r="C1340" s="82" t="s">
        <v>129</v>
      </c>
      <c r="D1340" s="82" t="s">
        <v>432</v>
      </c>
      <c r="E1340" s="83" t="s">
        <v>3451</v>
      </c>
    </row>
    <row r="1341" spans="1:5" x14ac:dyDescent="0.25">
      <c r="A1341">
        <v>1340</v>
      </c>
      <c r="B1341" s="62" t="s">
        <v>128</v>
      </c>
      <c r="C1341" s="79" t="s">
        <v>129</v>
      </c>
      <c r="D1341" s="79" t="s">
        <v>432</v>
      </c>
      <c r="E1341" s="80" t="s">
        <v>3452</v>
      </c>
    </row>
    <row r="1342" spans="1:5" x14ac:dyDescent="0.25">
      <c r="A1342">
        <v>1341</v>
      </c>
      <c r="B1342" s="81" t="s">
        <v>128</v>
      </c>
      <c r="C1342" s="82" t="s">
        <v>129</v>
      </c>
      <c r="D1342" s="82" t="s">
        <v>2068</v>
      </c>
      <c r="E1342" s="83" t="s">
        <v>3453</v>
      </c>
    </row>
    <row r="1343" spans="1:5" x14ac:dyDescent="0.25">
      <c r="A1343">
        <v>1342</v>
      </c>
      <c r="B1343" s="62" t="s">
        <v>128</v>
      </c>
      <c r="C1343" s="79" t="s">
        <v>129</v>
      </c>
      <c r="D1343" s="79" t="s">
        <v>2068</v>
      </c>
      <c r="E1343" s="80" t="s">
        <v>3454</v>
      </c>
    </row>
    <row r="1344" spans="1:5" x14ac:dyDescent="0.25">
      <c r="A1344">
        <v>1343</v>
      </c>
      <c r="B1344" s="81" t="s">
        <v>128</v>
      </c>
      <c r="C1344" s="82" t="s">
        <v>129</v>
      </c>
      <c r="D1344" s="82" t="s">
        <v>2068</v>
      </c>
      <c r="E1344" s="83" t="s">
        <v>3455</v>
      </c>
    </row>
    <row r="1345" spans="1:5" x14ac:dyDescent="0.25">
      <c r="A1345">
        <v>1344</v>
      </c>
      <c r="B1345" s="62" t="s">
        <v>128</v>
      </c>
      <c r="C1345" s="79" t="s">
        <v>129</v>
      </c>
      <c r="D1345" s="79" t="s">
        <v>2068</v>
      </c>
      <c r="E1345" s="80" t="s">
        <v>2516</v>
      </c>
    </row>
    <row r="1346" spans="1:5" x14ac:dyDescent="0.25">
      <c r="A1346">
        <v>1345</v>
      </c>
      <c r="B1346" s="81" t="s">
        <v>128</v>
      </c>
      <c r="C1346" s="82" t="s">
        <v>129</v>
      </c>
      <c r="D1346" s="82" t="s">
        <v>2068</v>
      </c>
      <c r="E1346" s="83" t="s">
        <v>3456</v>
      </c>
    </row>
    <row r="1347" spans="1:5" x14ac:dyDescent="0.25">
      <c r="A1347">
        <v>1346</v>
      </c>
      <c r="B1347" s="62" t="s">
        <v>128</v>
      </c>
      <c r="C1347" s="79" t="s">
        <v>129</v>
      </c>
      <c r="D1347" s="79" t="s">
        <v>1533</v>
      </c>
      <c r="E1347" s="80" t="s">
        <v>3457</v>
      </c>
    </row>
    <row r="1348" spans="1:5" x14ac:dyDescent="0.25">
      <c r="A1348">
        <v>1347</v>
      </c>
      <c r="B1348" s="81" t="s">
        <v>128</v>
      </c>
      <c r="C1348" s="82" t="s">
        <v>129</v>
      </c>
      <c r="D1348" s="82" t="s">
        <v>1533</v>
      </c>
      <c r="E1348" s="83" t="s">
        <v>3458</v>
      </c>
    </row>
    <row r="1349" spans="1:5" x14ac:dyDescent="0.25">
      <c r="A1349">
        <v>1348</v>
      </c>
      <c r="B1349" s="62" t="s">
        <v>128</v>
      </c>
      <c r="C1349" s="79" t="s">
        <v>129</v>
      </c>
      <c r="D1349" s="79" t="s">
        <v>1533</v>
      </c>
      <c r="E1349" s="80" t="s">
        <v>2069</v>
      </c>
    </row>
    <row r="1350" spans="1:5" x14ac:dyDescent="0.25">
      <c r="A1350">
        <v>1349</v>
      </c>
      <c r="B1350" s="81" t="s">
        <v>128</v>
      </c>
      <c r="C1350" s="82" t="s">
        <v>129</v>
      </c>
      <c r="D1350" s="82" t="s">
        <v>1533</v>
      </c>
      <c r="E1350" s="83" t="s">
        <v>1534</v>
      </c>
    </row>
    <row r="1351" spans="1:5" x14ac:dyDescent="0.25">
      <c r="A1351">
        <v>1350</v>
      </c>
      <c r="B1351" s="62" t="s">
        <v>128</v>
      </c>
      <c r="C1351" s="79" t="s">
        <v>129</v>
      </c>
      <c r="D1351" s="79" t="s">
        <v>1533</v>
      </c>
      <c r="E1351" s="80" t="s">
        <v>2542</v>
      </c>
    </row>
    <row r="1352" spans="1:5" x14ac:dyDescent="0.25">
      <c r="A1352">
        <v>1351</v>
      </c>
      <c r="B1352" s="81" t="s">
        <v>128</v>
      </c>
      <c r="C1352" s="82" t="s">
        <v>129</v>
      </c>
      <c r="D1352" s="82" t="s">
        <v>472</v>
      </c>
      <c r="E1352" s="83" t="s">
        <v>3459</v>
      </c>
    </row>
    <row r="1353" spans="1:5" x14ac:dyDescent="0.25">
      <c r="A1353">
        <v>1352</v>
      </c>
      <c r="B1353" s="62" t="s">
        <v>128</v>
      </c>
      <c r="C1353" s="79" t="s">
        <v>129</v>
      </c>
      <c r="D1353" s="79" t="s">
        <v>472</v>
      </c>
      <c r="E1353" s="80" t="s">
        <v>2834</v>
      </c>
    </row>
    <row r="1354" spans="1:5" x14ac:dyDescent="0.25">
      <c r="A1354">
        <v>1353</v>
      </c>
      <c r="B1354" s="81" t="s">
        <v>128</v>
      </c>
      <c r="C1354" s="82" t="s">
        <v>129</v>
      </c>
      <c r="D1354" s="82" t="s">
        <v>472</v>
      </c>
      <c r="E1354" s="83" t="s">
        <v>3460</v>
      </c>
    </row>
    <row r="1355" spans="1:5" x14ac:dyDescent="0.25">
      <c r="A1355">
        <v>1354</v>
      </c>
      <c r="B1355" s="62" t="s">
        <v>128</v>
      </c>
      <c r="C1355" s="79" t="s">
        <v>129</v>
      </c>
      <c r="D1355" s="79" t="s">
        <v>472</v>
      </c>
      <c r="E1355" s="80" t="s">
        <v>3461</v>
      </c>
    </row>
    <row r="1356" spans="1:5" x14ac:dyDescent="0.25">
      <c r="A1356">
        <v>1355</v>
      </c>
      <c r="B1356" s="81" t="s">
        <v>128</v>
      </c>
      <c r="C1356" s="82" t="s">
        <v>129</v>
      </c>
      <c r="D1356" s="82" t="s">
        <v>472</v>
      </c>
      <c r="E1356" s="83" t="s">
        <v>3462</v>
      </c>
    </row>
    <row r="1357" spans="1:5" x14ac:dyDescent="0.25">
      <c r="A1357">
        <v>1356</v>
      </c>
      <c r="B1357" s="62" t="s">
        <v>128</v>
      </c>
      <c r="C1357" s="79" t="s">
        <v>129</v>
      </c>
      <c r="D1357" s="79" t="s">
        <v>407</v>
      </c>
      <c r="E1357" s="80" t="s">
        <v>473</v>
      </c>
    </row>
    <row r="1358" spans="1:5" x14ac:dyDescent="0.25">
      <c r="A1358">
        <v>1357</v>
      </c>
      <c r="B1358" s="81" t="s">
        <v>128</v>
      </c>
      <c r="C1358" s="82" t="s">
        <v>129</v>
      </c>
      <c r="D1358" s="82" t="s">
        <v>407</v>
      </c>
      <c r="E1358" s="83" t="s">
        <v>3463</v>
      </c>
    </row>
    <row r="1359" spans="1:5" x14ac:dyDescent="0.25">
      <c r="A1359">
        <v>1358</v>
      </c>
      <c r="B1359" s="62" t="s">
        <v>128</v>
      </c>
      <c r="C1359" s="79" t="s">
        <v>129</v>
      </c>
      <c r="D1359" s="79" t="s">
        <v>407</v>
      </c>
      <c r="E1359" s="80" t="s">
        <v>3464</v>
      </c>
    </row>
    <row r="1360" spans="1:5" x14ac:dyDescent="0.25">
      <c r="A1360">
        <v>1359</v>
      </c>
      <c r="B1360" s="81" t="s">
        <v>128</v>
      </c>
      <c r="C1360" s="82" t="s">
        <v>129</v>
      </c>
      <c r="D1360" s="82" t="s">
        <v>407</v>
      </c>
      <c r="E1360" s="83" t="s">
        <v>3465</v>
      </c>
    </row>
    <row r="1361" spans="1:5" x14ac:dyDescent="0.25">
      <c r="A1361">
        <v>1360</v>
      </c>
      <c r="B1361" s="62" t="s">
        <v>128</v>
      </c>
      <c r="C1361" s="79" t="s">
        <v>129</v>
      </c>
      <c r="D1361" s="79" t="s">
        <v>407</v>
      </c>
      <c r="E1361" s="80" t="s">
        <v>3466</v>
      </c>
    </row>
    <row r="1362" spans="1:5" x14ac:dyDescent="0.25">
      <c r="A1362">
        <v>1361</v>
      </c>
      <c r="B1362" s="81" t="s">
        <v>128</v>
      </c>
      <c r="C1362" s="82" t="s">
        <v>129</v>
      </c>
      <c r="D1362" s="82" t="s">
        <v>52</v>
      </c>
      <c r="E1362" s="83" t="s">
        <v>2724</v>
      </c>
    </row>
    <row r="1363" spans="1:5" x14ac:dyDescent="0.25">
      <c r="A1363">
        <v>1362</v>
      </c>
      <c r="B1363" s="62" t="s">
        <v>128</v>
      </c>
      <c r="C1363" s="79" t="s">
        <v>129</v>
      </c>
      <c r="D1363" s="79" t="s">
        <v>52</v>
      </c>
      <c r="E1363" s="80" t="s">
        <v>3467</v>
      </c>
    </row>
    <row r="1364" spans="1:5" x14ac:dyDescent="0.25">
      <c r="A1364">
        <v>1363</v>
      </c>
      <c r="B1364" s="81" t="s">
        <v>128</v>
      </c>
      <c r="C1364" s="82" t="s">
        <v>129</v>
      </c>
      <c r="D1364" s="82" t="s">
        <v>52</v>
      </c>
      <c r="E1364" s="83" t="s">
        <v>3468</v>
      </c>
    </row>
    <row r="1365" spans="1:5" x14ac:dyDescent="0.25">
      <c r="A1365">
        <v>1364</v>
      </c>
      <c r="B1365" s="62" t="s">
        <v>128</v>
      </c>
      <c r="C1365" s="79" t="s">
        <v>129</v>
      </c>
      <c r="D1365" s="79" t="s">
        <v>52</v>
      </c>
      <c r="E1365" s="80" t="s">
        <v>3469</v>
      </c>
    </row>
    <row r="1366" spans="1:5" x14ac:dyDescent="0.25">
      <c r="A1366">
        <v>1365</v>
      </c>
      <c r="B1366" s="81" t="s">
        <v>128</v>
      </c>
      <c r="C1366" s="82" t="s">
        <v>129</v>
      </c>
      <c r="D1366" s="82" t="s">
        <v>52</v>
      </c>
      <c r="E1366" s="83" t="s">
        <v>3470</v>
      </c>
    </row>
    <row r="1367" spans="1:5" x14ac:dyDescent="0.25">
      <c r="A1367">
        <v>1366</v>
      </c>
      <c r="B1367" s="62" t="s">
        <v>128</v>
      </c>
      <c r="C1367" s="79" t="s">
        <v>129</v>
      </c>
      <c r="D1367" s="79" t="s">
        <v>1381</v>
      </c>
      <c r="E1367" s="80" t="s">
        <v>3471</v>
      </c>
    </row>
    <row r="1368" spans="1:5" x14ac:dyDescent="0.25">
      <c r="A1368">
        <v>1367</v>
      </c>
      <c r="B1368" s="81" t="s">
        <v>128</v>
      </c>
      <c r="C1368" s="82" t="s">
        <v>129</v>
      </c>
      <c r="D1368" s="82" t="s">
        <v>1381</v>
      </c>
      <c r="E1368" s="83" t="s">
        <v>3305</v>
      </c>
    </row>
    <row r="1369" spans="1:5" x14ac:dyDescent="0.25">
      <c r="A1369">
        <v>1368</v>
      </c>
      <c r="B1369" s="62" t="s">
        <v>128</v>
      </c>
      <c r="C1369" s="79" t="s">
        <v>129</v>
      </c>
      <c r="D1369" s="79" t="s">
        <v>1381</v>
      </c>
      <c r="E1369" s="80" t="s">
        <v>3472</v>
      </c>
    </row>
    <row r="1370" spans="1:5" x14ac:dyDescent="0.25">
      <c r="A1370">
        <v>1369</v>
      </c>
      <c r="B1370" s="81" t="s">
        <v>128</v>
      </c>
      <c r="C1370" s="82" t="s">
        <v>129</v>
      </c>
      <c r="D1370" s="82" t="s">
        <v>1381</v>
      </c>
      <c r="E1370" s="83" t="s">
        <v>3473</v>
      </c>
    </row>
    <row r="1371" spans="1:5" x14ac:dyDescent="0.25">
      <c r="A1371">
        <v>1370</v>
      </c>
      <c r="B1371" s="62" t="s">
        <v>128</v>
      </c>
      <c r="C1371" s="79" t="s">
        <v>129</v>
      </c>
      <c r="D1371" s="79" t="s">
        <v>1381</v>
      </c>
      <c r="E1371" s="80" t="s">
        <v>3474</v>
      </c>
    </row>
    <row r="1372" spans="1:5" x14ac:dyDescent="0.25">
      <c r="A1372">
        <v>1371</v>
      </c>
      <c r="B1372" s="81" t="s">
        <v>128</v>
      </c>
      <c r="C1372" s="82" t="s">
        <v>129</v>
      </c>
      <c r="D1372" s="82" t="s">
        <v>186</v>
      </c>
      <c r="E1372" s="83" t="s">
        <v>3475</v>
      </c>
    </row>
    <row r="1373" spans="1:5" x14ac:dyDescent="0.25">
      <c r="A1373">
        <v>1372</v>
      </c>
      <c r="B1373" s="62" t="s">
        <v>128</v>
      </c>
      <c r="C1373" s="79" t="s">
        <v>129</v>
      </c>
      <c r="D1373" s="79" t="s">
        <v>186</v>
      </c>
      <c r="E1373" s="80" t="s">
        <v>3476</v>
      </c>
    </row>
    <row r="1374" spans="1:5" x14ac:dyDescent="0.25">
      <c r="A1374">
        <v>1373</v>
      </c>
      <c r="B1374" s="81" t="s">
        <v>128</v>
      </c>
      <c r="C1374" s="82" t="s">
        <v>129</v>
      </c>
      <c r="D1374" s="82" t="s">
        <v>186</v>
      </c>
      <c r="E1374" s="83" t="s">
        <v>3477</v>
      </c>
    </row>
    <row r="1375" spans="1:5" x14ac:dyDescent="0.25">
      <c r="A1375">
        <v>1374</v>
      </c>
      <c r="B1375" s="62" t="s">
        <v>128</v>
      </c>
      <c r="C1375" s="79" t="s">
        <v>129</v>
      </c>
      <c r="D1375" s="79" t="s">
        <v>186</v>
      </c>
      <c r="E1375" s="80" t="s">
        <v>3478</v>
      </c>
    </row>
    <row r="1376" spans="1:5" x14ac:dyDescent="0.25">
      <c r="A1376">
        <v>1375</v>
      </c>
      <c r="B1376" s="81" t="s">
        <v>128</v>
      </c>
      <c r="C1376" s="82" t="s">
        <v>129</v>
      </c>
      <c r="D1376" s="82" t="s">
        <v>186</v>
      </c>
      <c r="E1376" s="83" t="s">
        <v>3479</v>
      </c>
    </row>
    <row r="1377" spans="1:5" x14ac:dyDescent="0.25">
      <c r="A1377">
        <v>1376</v>
      </c>
      <c r="B1377" s="62" t="s">
        <v>128</v>
      </c>
      <c r="C1377" s="79" t="s">
        <v>129</v>
      </c>
      <c r="D1377" s="79" t="s">
        <v>168</v>
      </c>
      <c r="E1377" s="80" t="s">
        <v>3480</v>
      </c>
    </row>
    <row r="1378" spans="1:5" x14ac:dyDescent="0.25">
      <c r="A1378">
        <v>1377</v>
      </c>
      <c r="B1378" s="81" t="s">
        <v>128</v>
      </c>
      <c r="C1378" s="82" t="s">
        <v>129</v>
      </c>
      <c r="D1378" s="82" t="s">
        <v>168</v>
      </c>
      <c r="E1378" s="83" t="s">
        <v>3481</v>
      </c>
    </row>
    <row r="1379" spans="1:5" x14ac:dyDescent="0.25">
      <c r="A1379">
        <v>1378</v>
      </c>
      <c r="B1379" s="62" t="s">
        <v>128</v>
      </c>
      <c r="C1379" s="79" t="s">
        <v>129</v>
      </c>
      <c r="D1379" s="79" t="s">
        <v>168</v>
      </c>
      <c r="E1379" s="80" t="s">
        <v>3482</v>
      </c>
    </row>
    <row r="1380" spans="1:5" x14ac:dyDescent="0.25">
      <c r="A1380">
        <v>1379</v>
      </c>
      <c r="B1380" s="81" t="s">
        <v>128</v>
      </c>
      <c r="C1380" s="82" t="s">
        <v>129</v>
      </c>
      <c r="D1380" s="82" t="s">
        <v>168</v>
      </c>
      <c r="E1380" s="83" t="s">
        <v>3483</v>
      </c>
    </row>
    <row r="1381" spans="1:5" x14ac:dyDescent="0.25">
      <c r="A1381">
        <v>1380</v>
      </c>
      <c r="B1381" s="62" t="s">
        <v>128</v>
      </c>
      <c r="C1381" s="79" t="s">
        <v>129</v>
      </c>
      <c r="D1381" s="79" t="s">
        <v>168</v>
      </c>
      <c r="E1381" s="80" t="s">
        <v>3063</v>
      </c>
    </row>
    <row r="1382" spans="1:5" x14ac:dyDescent="0.25">
      <c r="A1382">
        <v>1381</v>
      </c>
      <c r="B1382" s="81" t="s">
        <v>128</v>
      </c>
      <c r="C1382" s="82" t="s">
        <v>129</v>
      </c>
      <c r="D1382" s="82" t="s">
        <v>717</v>
      </c>
      <c r="E1382" s="83" t="s">
        <v>3470</v>
      </c>
    </row>
    <row r="1383" spans="1:5" x14ac:dyDescent="0.25">
      <c r="A1383">
        <v>1382</v>
      </c>
      <c r="B1383" s="62" t="s">
        <v>128</v>
      </c>
      <c r="C1383" s="79" t="s">
        <v>129</v>
      </c>
      <c r="D1383" s="79" t="s">
        <v>717</v>
      </c>
      <c r="E1383" s="80" t="s">
        <v>3484</v>
      </c>
    </row>
    <row r="1384" spans="1:5" x14ac:dyDescent="0.25">
      <c r="A1384">
        <v>1383</v>
      </c>
      <c r="B1384" s="81" t="s">
        <v>128</v>
      </c>
      <c r="C1384" s="82" t="s">
        <v>129</v>
      </c>
      <c r="D1384" s="82" t="s">
        <v>717</v>
      </c>
      <c r="E1384" s="83" t="s">
        <v>3485</v>
      </c>
    </row>
    <row r="1385" spans="1:5" x14ac:dyDescent="0.25">
      <c r="A1385">
        <v>1384</v>
      </c>
      <c r="B1385" s="62" t="s">
        <v>128</v>
      </c>
      <c r="C1385" s="79" t="s">
        <v>129</v>
      </c>
      <c r="D1385" s="79" t="s">
        <v>717</v>
      </c>
      <c r="E1385" s="80" t="s">
        <v>721</v>
      </c>
    </row>
    <row r="1386" spans="1:5" x14ac:dyDescent="0.25">
      <c r="A1386">
        <v>1385</v>
      </c>
      <c r="B1386" s="81" t="s">
        <v>128</v>
      </c>
      <c r="C1386" s="82" t="s">
        <v>129</v>
      </c>
      <c r="D1386" s="82" t="s">
        <v>717</v>
      </c>
      <c r="E1386" s="83" t="s">
        <v>3486</v>
      </c>
    </row>
    <row r="1387" spans="1:5" x14ac:dyDescent="0.25">
      <c r="A1387">
        <v>1386</v>
      </c>
      <c r="B1387" s="62" t="s">
        <v>128</v>
      </c>
      <c r="C1387" s="79" t="s">
        <v>129</v>
      </c>
      <c r="D1387" s="79" t="s">
        <v>1061</v>
      </c>
      <c r="E1387" s="80" t="s">
        <v>1203</v>
      </c>
    </row>
    <row r="1388" spans="1:5" x14ac:dyDescent="0.25">
      <c r="A1388">
        <v>1387</v>
      </c>
      <c r="B1388" s="81" t="s">
        <v>128</v>
      </c>
      <c r="C1388" s="82" t="s">
        <v>129</v>
      </c>
      <c r="D1388" s="82" t="s">
        <v>1061</v>
      </c>
      <c r="E1388" s="83" t="s">
        <v>3487</v>
      </c>
    </row>
    <row r="1389" spans="1:5" x14ac:dyDescent="0.25">
      <c r="A1389">
        <v>1388</v>
      </c>
      <c r="B1389" s="62" t="s">
        <v>128</v>
      </c>
      <c r="C1389" s="79" t="s">
        <v>129</v>
      </c>
      <c r="D1389" s="79" t="s">
        <v>1061</v>
      </c>
      <c r="E1389" s="80" t="s">
        <v>718</v>
      </c>
    </row>
    <row r="1390" spans="1:5" x14ac:dyDescent="0.25">
      <c r="A1390">
        <v>1389</v>
      </c>
      <c r="B1390" s="81" t="s">
        <v>128</v>
      </c>
      <c r="C1390" s="82" t="s">
        <v>129</v>
      </c>
      <c r="D1390" s="82" t="s">
        <v>1061</v>
      </c>
      <c r="E1390" s="83" t="s">
        <v>3488</v>
      </c>
    </row>
    <row r="1391" spans="1:5" x14ac:dyDescent="0.25">
      <c r="A1391">
        <v>1390</v>
      </c>
      <c r="B1391" s="62" t="s">
        <v>128</v>
      </c>
      <c r="C1391" s="79" t="s">
        <v>129</v>
      </c>
      <c r="D1391" s="79" t="s">
        <v>1061</v>
      </c>
      <c r="E1391" s="80" t="s">
        <v>3489</v>
      </c>
    </row>
    <row r="1392" spans="1:5" x14ac:dyDescent="0.25">
      <c r="A1392">
        <v>1391</v>
      </c>
      <c r="B1392" s="81" t="s">
        <v>128</v>
      </c>
      <c r="C1392" s="82" t="s">
        <v>129</v>
      </c>
      <c r="D1392" s="82" t="s">
        <v>153</v>
      </c>
      <c r="E1392" s="83" t="s">
        <v>2222</v>
      </c>
    </row>
    <row r="1393" spans="1:5" x14ac:dyDescent="0.25">
      <c r="A1393">
        <v>1392</v>
      </c>
      <c r="B1393" s="62" t="s">
        <v>128</v>
      </c>
      <c r="C1393" s="79" t="s">
        <v>129</v>
      </c>
      <c r="D1393" s="79" t="s">
        <v>153</v>
      </c>
      <c r="E1393" s="80" t="s">
        <v>1062</v>
      </c>
    </row>
    <row r="1394" spans="1:5" x14ac:dyDescent="0.25">
      <c r="A1394">
        <v>1393</v>
      </c>
      <c r="B1394" s="81" t="s">
        <v>128</v>
      </c>
      <c r="C1394" s="82" t="s">
        <v>129</v>
      </c>
      <c r="D1394" s="82" t="s">
        <v>153</v>
      </c>
      <c r="E1394" s="83" t="s">
        <v>1437</v>
      </c>
    </row>
    <row r="1395" spans="1:5" x14ac:dyDescent="0.25">
      <c r="A1395">
        <v>1394</v>
      </c>
      <c r="B1395" s="62" t="s">
        <v>128</v>
      </c>
      <c r="C1395" s="79" t="s">
        <v>129</v>
      </c>
      <c r="D1395" s="79" t="s">
        <v>153</v>
      </c>
      <c r="E1395" s="80" t="s">
        <v>3490</v>
      </c>
    </row>
    <row r="1396" spans="1:5" x14ac:dyDescent="0.25">
      <c r="A1396">
        <v>1395</v>
      </c>
      <c r="B1396" s="81" t="s">
        <v>128</v>
      </c>
      <c r="C1396" s="82" t="s">
        <v>129</v>
      </c>
      <c r="D1396" s="82" t="s">
        <v>153</v>
      </c>
      <c r="E1396" s="83" t="s">
        <v>3491</v>
      </c>
    </row>
    <row r="1397" spans="1:5" x14ac:dyDescent="0.25">
      <c r="A1397">
        <v>1396</v>
      </c>
      <c r="B1397" s="62" t="s">
        <v>128</v>
      </c>
      <c r="C1397" s="79" t="s">
        <v>129</v>
      </c>
      <c r="D1397" s="79" t="s">
        <v>528</v>
      </c>
      <c r="E1397" s="80" t="s">
        <v>3492</v>
      </c>
    </row>
    <row r="1398" spans="1:5" x14ac:dyDescent="0.25">
      <c r="A1398">
        <v>1397</v>
      </c>
      <c r="B1398" s="81" t="s">
        <v>128</v>
      </c>
      <c r="C1398" s="82" t="s">
        <v>129</v>
      </c>
      <c r="D1398" s="82" t="s">
        <v>528</v>
      </c>
      <c r="E1398" s="83" t="s">
        <v>956</v>
      </c>
    </row>
    <row r="1399" spans="1:5" x14ac:dyDescent="0.25">
      <c r="A1399">
        <v>1398</v>
      </c>
      <c r="B1399" s="62" t="s">
        <v>128</v>
      </c>
      <c r="C1399" s="79" t="s">
        <v>129</v>
      </c>
      <c r="D1399" s="79" t="s">
        <v>528</v>
      </c>
      <c r="E1399" s="80" t="s">
        <v>3493</v>
      </c>
    </row>
    <row r="1400" spans="1:5" x14ac:dyDescent="0.25">
      <c r="A1400">
        <v>1399</v>
      </c>
      <c r="B1400" s="81" t="s">
        <v>128</v>
      </c>
      <c r="C1400" s="82" t="s">
        <v>129</v>
      </c>
      <c r="D1400" s="82" t="s">
        <v>528</v>
      </c>
      <c r="E1400" s="83" t="s">
        <v>3494</v>
      </c>
    </row>
    <row r="1401" spans="1:5" x14ac:dyDescent="0.25">
      <c r="A1401">
        <v>1400</v>
      </c>
      <c r="B1401" s="62" t="s">
        <v>128</v>
      </c>
      <c r="C1401" s="79" t="s">
        <v>129</v>
      </c>
      <c r="D1401" s="79" t="s">
        <v>528</v>
      </c>
      <c r="E1401" s="80" t="s">
        <v>3495</v>
      </c>
    </row>
    <row r="1402" spans="1:5" x14ac:dyDescent="0.25">
      <c r="A1402">
        <v>1401</v>
      </c>
      <c r="B1402" s="81" t="s">
        <v>69</v>
      </c>
      <c r="C1402" s="82" t="s">
        <v>70</v>
      </c>
      <c r="D1402" s="82" t="s">
        <v>813</v>
      </c>
      <c r="E1402" s="83" t="s">
        <v>3496</v>
      </c>
    </row>
    <row r="1403" spans="1:5" x14ac:dyDescent="0.25">
      <c r="A1403">
        <v>1402</v>
      </c>
      <c r="B1403" s="62" t="s">
        <v>69</v>
      </c>
      <c r="C1403" s="79" t="s">
        <v>70</v>
      </c>
      <c r="D1403" s="79" t="s">
        <v>813</v>
      </c>
      <c r="E1403" s="80" t="s">
        <v>3497</v>
      </c>
    </row>
    <row r="1404" spans="1:5" x14ac:dyDescent="0.25">
      <c r="A1404">
        <v>1403</v>
      </c>
      <c r="B1404" s="81" t="s">
        <v>69</v>
      </c>
      <c r="C1404" s="82" t="s">
        <v>70</v>
      </c>
      <c r="D1404" s="82" t="s">
        <v>813</v>
      </c>
      <c r="E1404" s="83" t="s">
        <v>3498</v>
      </c>
    </row>
    <row r="1405" spans="1:5" x14ac:dyDescent="0.25">
      <c r="A1405">
        <v>1404</v>
      </c>
      <c r="B1405" s="62" t="s">
        <v>69</v>
      </c>
      <c r="C1405" s="79" t="s">
        <v>70</v>
      </c>
      <c r="D1405" s="79" t="s">
        <v>813</v>
      </c>
      <c r="E1405" s="80" t="s">
        <v>814</v>
      </c>
    </row>
    <row r="1406" spans="1:5" x14ac:dyDescent="0.25">
      <c r="A1406">
        <v>1405</v>
      </c>
      <c r="B1406" s="81" t="s">
        <v>69</v>
      </c>
      <c r="C1406" s="82" t="s">
        <v>70</v>
      </c>
      <c r="D1406" s="82" t="s">
        <v>813</v>
      </c>
      <c r="E1406" s="83" t="s">
        <v>1922</v>
      </c>
    </row>
    <row r="1407" spans="1:5" x14ac:dyDescent="0.25">
      <c r="A1407">
        <v>1406</v>
      </c>
      <c r="B1407" s="62" t="s">
        <v>69</v>
      </c>
      <c r="C1407" s="79" t="s">
        <v>70</v>
      </c>
      <c r="D1407" s="79" t="s">
        <v>784</v>
      </c>
      <c r="E1407" s="80" t="s">
        <v>3499</v>
      </c>
    </row>
    <row r="1408" spans="1:5" x14ac:dyDescent="0.25">
      <c r="A1408">
        <v>1407</v>
      </c>
      <c r="B1408" s="81" t="s">
        <v>69</v>
      </c>
      <c r="C1408" s="82" t="s">
        <v>70</v>
      </c>
      <c r="D1408" s="82" t="s">
        <v>784</v>
      </c>
      <c r="E1408" s="83" t="s">
        <v>3500</v>
      </c>
    </row>
    <row r="1409" spans="1:5" x14ac:dyDescent="0.25">
      <c r="A1409">
        <v>1408</v>
      </c>
      <c r="B1409" s="62" t="s">
        <v>69</v>
      </c>
      <c r="C1409" s="79" t="s">
        <v>70</v>
      </c>
      <c r="D1409" s="79" t="s">
        <v>784</v>
      </c>
      <c r="E1409" s="80" t="s">
        <v>3501</v>
      </c>
    </row>
    <row r="1410" spans="1:5" x14ac:dyDescent="0.25">
      <c r="A1410">
        <v>1409</v>
      </c>
      <c r="B1410" s="81" t="s">
        <v>69</v>
      </c>
      <c r="C1410" s="82" t="s">
        <v>70</v>
      </c>
      <c r="D1410" s="82" t="s">
        <v>784</v>
      </c>
      <c r="E1410" s="83" t="s">
        <v>3502</v>
      </c>
    </row>
    <row r="1411" spans="1:5" x14ac:dyDescent="0.25">
      <c r="A1411">
        <v>1410</v>
      </c>
      <c r="B1411" s="62" t="s">
        <v>69</v>
      </c>
      <c r="C1411" s="79" t="s">
        <v>70</v>
      </c>
      <c r="D1411" s="79" t="s">
        <v>784</v>
      </c>
      <c r="E1411" s="80" t="s">
        <v>3503</v>
      </c>
    </row>
    <row r="1412" spans="1:5" x14ac:dyDescent="0.25">
      <c r="A1412">
        <v>1411</v>
      </c>
      <c r="B1412" s="81" t="s">
        <v>69</v>
      </c>
      <c r="C1412" s="82" t="s">
        <v>70</v>
      </c>
      <c r="D1412" s="82" t="s">
        <v>271</v>
      </c>
      <c r="E1412" s="83" t="s">
        <v>3504</v>
      </c>
    </row>
    <row r="1413" spans="1:5" x14ac:dyDescent="0.25">
      <c r="A1413">
        <v>1412</v>
      </c>
      <c r="B1413" s="62" t="s">
        <v>69</v>
      </c>
      <c r="C1413" s="79" t="s">
        <v>70</v>
      </c>
      <c r="D1413" s="79" t="s">
        <v>271</v>
      </c>
      <c r="E1413" s="80" t="s">
        <v>785</v>
      </c>
    </row>
    <row r="1414" spans="1:5" x14ac:dyDescent="0.25">
      <c r="A1414">
        <v>1413</v>
      </c>
      <c r="B1414" s="81" t="s">
        <v>69</v>
      </c>
      <c r="C1414" s="82" t="s">
        <v>70</v>
      </c>
      <c r="D1414" s="82" t="s">
        <v>271</v>
      </c>
      <c r="E1414" s="83" t="s">
        <v>3505</v>
      </c>
    </row>
    <row r="1415" spans="1:5" x14ac:dyDescent="0.25">
      <c r="A1415">
        <v>1414</v>
      </c>
      <c r="B1415" s="62" t="s">
        <v>69</v>
      </c>
      <c r="C1415" s="79" t="s">
        <v>70</v>
      </c>
      <c r="D1415" s="79" t="s">
        <v>271</v>
      </c>
      <c r="E1415" s="80" t="s">
        <v>272</v>
      </c>
    </row>
    <row r="1416" spans="1:5" x14ac:dyDescent="0.25">
      <c r="A1416">
        <v>1415</v>
      </c>
      <c r="B1416" s="81" t="s">
        <v>69</v>
      </c>
      <c r="C1416" s="82" t="s">
        <v>70</v>
      </c>
      <c r="D1416" s="82" t="s">
        <v>271</v>
      </c>
      <c r="E1416" s="83" t="s">
        <v>1025</v>
      </c>
    </row>
    <row r="1417" spans="1:5" x14ac:dyDescent="0.25">
      <c r="A1417">
        <v>1416</v>
      </c>
      <c r="B1417" s="62" t="s">
        <v>69</v>
      </c>
      <c r="C1417" s="79" t="s">
        <v>70</v>
      </c>
      <c r="D1417" s="79" t="s">
        <v>766</v>
      </c>
      <c r="E1417" s="80" t="s">
        <v>1354</v>
      </c>
    </row>
    <row r="1418" spans="1:5" x14ac:dyDescent="0.25">
      <c r="A1418">
        <v>1417</v>
      </c>
      <c r="B1418" s="81" t="s">
        <v>69</v>
      </c>
      <c r="C1418" s="82" t="s">
        <v>70</v>
      </c>
      <c r="D1418" s="82" t="s">
        <v>766</v>
      </c>
      <c r="E1418" s="83" t="s">
        <v>3506</v>
      </c>
    </row>
    <row r="1419" spans="1:5" x14ac:dyDescent="0.25">
      <c r="A1419">
        <v>1418</v>
      </c>
      <c r="B1419" s="62" t="s">
        <v>69</v>
      </c>
      <c r="C1419" s="79" t="s">
        <v>70</v>
      </c>
      <c r="D1419" s="79" t="s">
        <v>766</v>
      </c>
      <c r="E1419" s="80" t="s">
        <v>3507</v>
      </c>
    </row>
    <row r="1420" spans="1:5" x14ac:dyDescent="0.25">
      <c r="A1420">
        <v>1419</v>
      </c>
      <c r="B1420" s="81" t="s">
        <v>69</v>
      </c>
      <c r="C1420" s="82" t="s">
        <v>70</v>
      </c>
      <c r="D1420" s="82" t="s">
        <v>766</v>
      </c>
      <c r="E1420" s="83" t="s">
        <v>3508</v>
      </c>
    </row>
    <row r="1421" spans="1:5" x14ac:dyDescent="0.25">
      <c r="A1421">
        <v>1420</v>
      </c>
      <c r="B1421" s="62" t="s">
        <v>69</v>
      </c>
      <c r="C1421" s="79" t="s">
        <v>70</v>
      </c>
      <c r="D1421" s="79" t="s">
        <v>766</v>
      </c>
      <c r="E1421" s="80" t="s">
        <v>3509</v>
      </c>
    </row>
    <row r="1422" spans="1:5" x14ac:dyDescent="0.25">
      <c r="A1422">
        <v>1421</v>
      </c>
      <c r="B1422" s="81" t="s">
        <v>69</v>
      </c>
      <c r="C1422" s="82" t="s">
        <v>70</v>
      </c>
      <c r="D1422" s="82" t="s">
        <v>638</v>
      </c>
      <c r="E1422" s="83" t="s">
        <v>3510</v>
      </c>
    </row>
    <row r="1423" spans="1:5" x14ac:dyDescent="0.25">
      <c r="A1423">
        <v>1422</v>
      </c>
      <c r="B1423" s="62" t="s">
        <v>69</v>
      </c>
      <c r="C1423" s="79" t="s">
        <v>70</v>
      </c>
      <c r="D1423" s="79" t="s">
        <v>638</v>
      </c>
      <c r="E1423" s="80" t="s">
        <v>3511</v>
      </c>
    </row>
    <row r="1424" spans="1:5" x14ac:dyDescent="0.25">
      <c r="A1424">
        <v>1423</v>
      </c>
      <c r="B1424" s="81" t="s">
        <v>69</v>
      </c>
      <c r="C1424" s="82" t="s">
        <v>70</v>
      </c>
      <c r="D1424" s="82" t="s">
        <v>638</v>
      </c>
      <c r="E1424" s="83" t="s">
        <v>3512</v>
      </c>
    </row>
    <row r="1425" spans="1:5" x14ac:dyDescent="0.25">
      <c r="A1425">
        <v>1424</v>
      </c>
      <c r="B1425" s="62" t="s">
        <v>69</v>
      </c>
      <c r="C1425" s="79" t="s">
        <v>70</v>
      </c>
      <c r="D1425" s="79" t="s">
        <v>638</v>
      </c>
      <c r="E1425" s="80" t="s">
        <v>3513</v>
      </c>
    </row>
    <row r="1426" spans="1:5" x14ac:dyDescent="0.25">
      <c r="A1426">
        <v>1425</v>
      </c>
      <c r="B1426" s="81" t="s">
        <v>69</v>
      </c>
      <c r="C1426" s="82" t="s">
        <v>70</v>
      </c>
      <c r="D1426" s="82" t="s">
        <v>638</v>
      </c>
      <c r="E1426" s="83" t="s">
        <v>3514</v>
      </c>
    </row>
    <row r="1427" spans="1:5" x14ac:dyDescent="0.25">
      <c r="A1427">
        <v>1426</v>
      </c>
      <c r="B1427" s="62" t="s">
        <v>69</v>
      </c>
      <c r="C1427" s="79" t="s">
        <v>70</v>
      </c>
      <c r="D1427" s="79" t="s">
        <v>323</v>
      </c>
      <c r="E1427" s="80" t="s">
        <v>3515</v>
      </c>
    </row>
    <row r="1428" spans="1:5" x14ac:dyDescent="0.25">
      <c r="A1428">
        <v>1427</v>
      </c>
      <c r="B1428" s="81" t="s">
        <v>69</v>
      </c>
      <c r="C1428" s="82" t="s">
        <v>70</v>
      </c>
      <c r="D1428" s="82" t="s">
        <v>323</v>
      </c>
      <c r="E1428" s="83" t="s">
        <v>3516</v>
      </c>
    </row>
    <row r="1429" spans="1:5" x14ac:dyDescent="0.25">
      <c r="A1429">
        <v>1428</v>
      </c>
      <c r="B1429" s="62" t="s">
        <v>69</v>
      </c>
      <c r="C1429" s="79" t="s">
        <v>70</v>
      </c>
      <c r="D1429" s="79" t="s">
        <v>323</v>
      </c>
      <c r="E1429" s="80" t="s">
        <v>3517</v>
      </c>
    </row>
    <row r="1430" spans="1:5" x14ac:dyDescent="0.25">
      <c r="A1430">
        <v>1429</v>
      </c>
      <c r="B1430" s="81" t="s">
        <v>69</v>
      </c>
      <c r="C1430" s="82" t="s">
        <v>70</v>
      </c>
      <c r="D1430" s="82" t="s">
        <v>323</v>
      </c>
      <c r="E1430" s="83" t="s">
        <v>324</v>
      </c>
    </row>
    <row r="1431" spans="1:5" x14ac:dyDescent="0.25">
      <c r="A1431">
        <v>1430</v>
      </c>
      <c r="B1431" s="62" t="s">
        <v>69</v>
      </c>
      <c r="C1431" s="79" t="s">
        <v>70</v>
      </c>
      <c r="D1431" s="79" t="s">
        <v>323</v>
      </c>
      <c r="E1431" s="80" t="s">
        <v>3518</v>
      </c>
    </row>
    <row r="1432" spans="1:5" x14ac:dyDescent="0.25">
      <c r="A1432">
        <v>1431</v>
      </c>
      <c r="B1432" s="81" t="s">
        <v>69</v>
      </c>
      <c r="C1432" s="82" t="s">
        <v>70</v>
      </c>
      <c r="D1432" s="82" t="s">
        <v>1407</v>
      </c>
      <c r="E1432" s="83" t="s">
        <v>683</v>
      </c>
    </row>
    <row r="1433" spans="1:5" x14ac:dyDescent="0.25">
      <c r="A1433">
        <v>1432</v>
      </c>
      <c r="B1433" s="62" t="s">
        <v>69</v>
      </c>
      <c r="C1433" s="79" t="s">
        <v>70</v>
      </c>
      <c r="D1433" s="79" t="s">
        <v>1407</v>
      </c>
      <c r="E1433" s="80" t="s">
        <v>1692</v>
      </c>
    </row>
    <row r="1434" spans="1:5" x14ac:dyDescent="0.25">
      <c r="A1434">
        <v>1433</v>
      </c>
      <c r="B1434" s="81" t="s">
        <v>69</v>
      </c>
      <c r="C1434" s="82" t="s">
        <v>70</v>
      </c>
      <c r="D1434" s="82" t="s">
        <v>1407</v>
      </c>
      <c r="E1434" s="83" t="s">
        <v>2189</v>
      </c>
    </row>
    <row r="1435" spans="1:5" x14ac:dyDescent="0.25">
      <c r="A1435">
        <v>1434</v>
      </c>
      <c r="B1435" s="62" t="s">
        <v>69</v>
      </c>
      <c r="C1435" s="79" t="s">
        <v>70</v>
      </c>
      <c r="D1435" s="79" t="s">
        <v>1407</v>
      </c>
      <c r="E1435" s="80" t="s">
        <v>3519</v>
      </c>
    </row>
    <row r="1436" spans="1:5" x14ac:dyDescent="0.25">
      <c r="A1436">
        <v>1435</v>
      </c>
      <c r="B1436" s="81" t="s">
        <v>69</v>
      </c>
      <c r="C1436" s="82" t="s">
        <v>70</v>
      </c>
      <c r="D1436" s="82" t="s">
        <v>1407</v>
      </c>
      <c r="E1436" s="83" t="s">
        <v>3520</v>
      </c>
    </row>
    <row r="1437" spans="1:5" x14ac:dyDescent="0.25">
      <c r="A1437">
        <v>1436</v>
      </c>
      <c r="B1437" s="62" t="s">
        <v>69</v>
      </c>
      <c r="C1437" s="79" t="s">
        <v>70</v>
      </c>
      <c r="D1437" s="79" t="s">
        <v>1091</v>
      </c>
      <c r="E1437" s="80" t="s">
        <v>1408</v>
      </c>
    </row>
    <row r="1438" spans="1:5" x14ac:dyDescent="0.25">
      <c r="A1438">
        <v>1437</v>
      </c>
      <c r="B1438" s="81" t="s">
        <v>69</v>
      </c>
      <c r="C1438" s="82" t="s">
        <v>70</v>
      </c>
      <c r="D1438" s="82" t="s">
        <v>1091</v>
      </c>
      <c r="E1438" s="83" t="s">
        <v>1347</v>
      </c>
    </row>
    <row r="1439" spans="1:5" x14ac:dyDescent="0.25">
      <c r="A1439">
        <v>1438</v>
      </c>
      <c r="B1439" s="62" t="s">
        <v>69</v>
      </c>
      <c r="C1439" s="79" t="s">
        <v>70</v>
      </c>
      <c r="D1439" s="79" t="s">
        <v>1091</v>
      </c>
      <c r="E1439" s="80" t="s">
        <v>3521</v>
      </c>
    </row>
    <row r="1440" spans="1:5" x14ac:dyDescent="0.25">
      <c r="A1440">
        <v>1439</v>
      </c>
      <c r="B1440" s="81" t="s">
        <v>69</v>
      </c>
      <c r="C1440" s="82" t="s">
        <v>70</v>
      </c>
      <c r="D1440" s="82" t="s">
        <v>1091</v>
      </c>
      <c r="E1440" s="83" t="s">
        <v>3522</v>
      </c>
    </row>
    <row r="1441" spans="1:5" x14ac:dyDescent="0.25">
      <c r="A1441">
        <v>1440</v>
      </c>
      <c r="B1441" s="62" t="s">
        <v>69</v>
      </c>
      <c r="C1441" s="79" t="s">
        <v>70</v>
      </c>
      <c r="D1441" s="79" t="s">
        <v>1091</v>
      </c>
      <c r="E1441" s="80" t="s">
        <v>3523</v>
      </c>
    </row>
    <row r="1442" spans="1:5" x14ac:dyDescent="0.25">
      <c r="A1442">
        <v>1441</v>
      </c>
      <c r="B1442" s="81" t="s">
        <v>69</v>
      </c>
      <c r="C1442" s="82" t="s">
        <v>70</v>
      </c>
      <c r="D1442" s="82" t="s">
        <v>485</v>
      </c>
      <c r="E1442" s="83" t="s">
        <v>3390</v>
      </c>
    </row>
    <row r="1443" spans="1:5" x14ac:dyDescent="0.25">
      <c r="A1443">
        <v>1442</v>
      </c>
      <c r="B1443" s="62" t="s">
        <v>69</v>
      </c>
      <c r="C1443" s="79" t="s">
        <v>70</v>
      </c>
      <c r="D1443" s="79" t="s">
        <v>485</v>
      </c>
      <c r="E1443" s="80" t="s">
        <v>3524</v>
      </c>
    </row>
    <row r="1444" spans="1:5" x14ac:dyDescent="0.25">
      <c r="A1444">
        <v>1443</v>
      </c>
      <c r="B1444" s="81" t="s">
        <v>69</v>
      </c>
      <c r="C1444" s="82" t="s">
        <v>70</v>
      </c>
      <c r="D1444" s="82" t="s">
        <v>485</v>
      </c>
      <c r="E1444" s="83" t="s">
        <v>3525</v>
      </c>
    </row>
    <row r="1445" spans="1:5" x14ac:dyDescent="0.25">
      <c r="A1445">
        <v>1444</v>
      </c>
      <c r="B1445" s="62" t="s">
        <v>69</v>
      </c>
      <c r="C1445" s="79" t="s">
        <v>70</v>
      </c>
      <c r="D1445" s="79" t="s">
        <v>485</v>
      </c>
      <c r="E1445" s="80" t="s">
        <v>3526</v>
      </c>
    </row>
    <row r="1446" spans="1:5" x14ac:dyDescent="0.25">
      <c r="A1446">
        <v>1445</v>
      </c>
      <c r="B1446" s="81" t="s">
        <v>69</v>
      </c>
      <c r="C1446" s="82" t="s">
        <v>70</v>
      </c>
      <c r="D1446" s="82" t="s">
        <v>485</v>
      </c>
      <c r="E1446" s="83" t="s">
        <v>3527</v>
      </c>
    </row>
    <row r="1447" spans="1:5" x14ac:dyDescent="0.25">
      <c r="A1447">
        <v>1446</v>
      </c>
      <c r="B1447" s="62" t="s">
        <v>69</v>
      </c>
      <c r="C1447" s="79" t="s">
        <v>70</v>
      </c>
      <c r="D1447" s="79" t="s">
        <v>71</v>
      </c>
      <c r="E1447" s="80" t="s">
        <v>3528</v>
      </c>
    </row>
    <row r="1448" spans="1:5" x14ac:dyDescent="0.25">
      <c r="A1448">
        <v>1447</v>
      </c>
      <c r="B1448" s="81" t="s">
        <v>69</v>
      </c>
      <c r="C1448" s="82" t="s">
        <v>70</v>
      </c>
      <c r="D1448" s="82" t="s">
        <v>71</v>
      </c>
      <c r="E1448" s="83" t="s">
        <v>3282</v>
      </c>
    </row>
    <row r="1449" spans="1:5" x14ac:dyDescent="0.25">
      <c r="A1449">
        <v>1448</v>
      </c>
      <c r="B1449" s="62" t="s">
        <v>69</v>
      </c>
      <c r="C1449" s="79" t="s">
        <v>70</v>
      </c>
      <c r="D1449" s="79" t="s">
        <v>71</v>
      </c>
      <c r="E1449" s="80" t="s">
        <v>3529</v>
      </c>
    </row>
    <row r="1450" spans="1:5" x14ac:dyDescent="0.25">
      <c r="A1450">
        <v>1449</v>
      </c>
      <c r="B1450" s="81" t="s">
        <v>69</v>
      </c>
      <c r="C1450" s="82" t="s">
        <v>70</v>
      </c>
      <c r="D1450" s="82" t="s">
        <v>71</v>
      </c>
      <c r="E1450" s="83" t="s">
        <v>3530</v>
      </c>
    </row>
    <row r="1451" spans="1:5" x14ac:dyDescent="0.25">
      <c r="A1451">
        <v>1450</v>
      </c>
      <c r="B1451" s="62" t="s">
        <v>69</v>
      </c>
      <c r="C1451" s="79" t="s">
        <v>70</v>
      </c>
      <c r="D1451" s="79" t="s">
        <v>71</v>
      </c>
      <c r="E1451" s="80" t="s">
        <v>3331</v>
      </c>
    </row>
    <row r="1452" spans="1:5" x14ac:dyDescent="0.25">
      <c r="A1452">
        <v>1451</v>
      </c>
      <c r="B1452" s="81" t="s">
        <v>69</v>
      </c>
      <c r="C1452" s="82" t="s">
        <v>70</v>
      </c>
      <c r="D1452" s="82" t="s">
        <v>1981</v>
      </c>
      <c r="E1452" s="83" t="s">
        <v>3531</v>
      </c>
    </row>
    <row r="1453" spans="1:5" x14ac:dyDescent="0.25">
      <c r="A1453">
        <v>1452</v>
      </c>
      <c r="B1453" s="62" t="s">
        <v>69</v>
      </c>
      <c r="C1453" s="79" t="s">
        <v>70</v>
      </c>
      <c r="D1453" s="79" t="s">
        <v>1981</v>
      </c>
      <c r="E1453" s="80" t="s">
        <v>3532</v>
      </c>
    </row>
    <row r="1454" spans="1:5" x14ac:dyDescent="0.25">
      <c r="A1454">
        <v>1453</v>
      </c>
      <c r="B1454" s="81" t="s">
        <v>69</v>
      </c>
      <c r="C1454" s="82" t="s">
        <v>70</v>
      </c>
      <c r="D1454" s="82" t="s">
        <v>1981</v>
      </c>
      <c r="E1454" s="83" t="s">
        <v>255</v>
      </c>
    </row>
    <row r="1455" spans="1:5" x14ac:dyDescent="0.25">
      <c r="A1455">
        <v>1454</v>
      </c>
      <c r="B1455" s="62" t="s">
        <v>69</v>
      </c>
      <c r="C1455" s="79" t="s">
        <v>70</v>
      </c>
      <c r="D1455" s="79" t="s">
        <v>1981</v>
      </c>
      <c r="E1455" s="80" t="s">
        <v>3533</v>
      </c>
    </row>
    <row r="1456" spans="1:5" x14ac:dyDescent="0.25">
      <c r="A1456">
        <v>1455</v>
      </c>
      <c r="B1456" s="81" t="s">
        <v>69</v>
      </c>
      <c r="C1456" s="82" t="s">
        <v>70</v>
      </c>
      <c r="D1456" s="82" t="s">
        <v>1981</v>
      </c>
      <c r="E1456" s="83" t="s">
        <v>2237</v>
      </c>
    </row>
    <row r="1457" spans="1:5" x14ac:dyDescent="0.25">
      <c r="A1457">
        <v>1456</v>
      </c>
      <c r="B1457" s="62" t="s">
        <v>69</v>
      </c>
      <c r="C1457" s="79" t="s">
        <v>70</v>
      </c>
      <c r="D1457" s="79" t="s">
        <v>617</v>
      </c>
      <c r="E1457" s="80" t="s">
        <v>3534</v>
      </c>
    </row>
    <row r="1458" spans="1:5" x14ac:dyDescent="0.25">
      <c r="A1458">
        <v>1457</v>
      </c>
      <c r="B1458" s="81" t="s">
        <v>69</v>
      </c>
      <c r="C1458" s="82" t="s">
        <v>70</v>
      </c>
      <c r="D1458" s="82" t="s">
        <v>617</v>
      </c>
      <c r="E1458" s="83" t="s">
        <v>3535</v>
      </c>
    </row>
    <row r="1459" spans="1:5" x14ac:dyDescent="0.25">
      <c r="A1459">
        <v>1458</v>
      </c>
      <c r="B1459" s="62" t="s">
        <v>69</v>
      </c>
      <c r="C1459" s="79" t="s">
        <v>70</v>
      </c>
      <c r="D1459" s="79" t="s">
        <v>617</v>
      </c>
      <c r="E1459" s="80" t="s">
        <v>1982</v>
      </c>
    </row>
    <row r="1460" spans="1:5" x14ac:dyDescent="0.25">
      <c r="A1460">
        <v>1459</v>
      </c>
      <c r="B1460" s="81" t="s">
        <v>69</v>
      </c>
      <c r="C1460" s="82" t="s">
        <v>70</v>
      </c>
      <c r="D1460" s="82" t="s">
        <v>617</v>
      </c>
      <c r="E1460" s="83" t="s">
        <v>3536</v>
      </c>
    </row>
    <row r="1461" spans="1:5" x14ac:dyDescent="0.25">
      <c r="A1461">
        <v>1460</v>
      </c>
      <c r="B1461" s="62" t="s">
        <v>69</v>
      </c>
      <c r="C1461" s="79" t="s">
        <v>70</v>
      </c>
      <c r="D1461" s="79" t="s">
        <v>617</v>
      </c>
      <c r="E1461" s="80" t="s">
        <v>3537</v>
      </c>
    </row>
    <row r="1462" spans="1:5" x14ac:dyDescent="0.25">
      <c r="A1462">
        <v>1461</v>
      </c>
      <c r="B1462" s="81" t="s">
        <v>69</v>
      </c>
      <c r="C1462" s="82" t="s">
        <v>70</v>
      </c>
      <c r="D1462" s="82" t="s">
        <v>45</v>
      </c>
      <c r="E1462" s="83" t="s">
        <v>3538</v>
      </c>
    </row>
    <row r="1463" spans="1:5" x14ac:dyDescent="0.25">
      <c r="A1463">
        <v>1462</v>
      </c>
      <c r="B1463" s="62" t="s">
        <v>69</v>
      </c>
      <c r="C1463" s="79" t="s">
        <v>70</v>
      </c>
      <c r="D1463" s="79" t="s">
        <v>45</v>
      </c>
      <c r="E1463" s="80" t="s">
        <v>2556</v>
      </c>
    </row>
    <row r="1464" spans="1:5" x14ac:dyDescent="0.25">
      <c r="A1464">
        <v>1463</v>
      </c>
      <c r="B1464" s="81" t="s">
        <v>69</v>
      </c>
      <c r="C1464" s="82" t="s">
        <v>70</v>
      </c>
      <c r="D1464" s="82" t="s">
        <v>45</v>
      </c>
      <c r="E1464" s="83" t="s">
        <v>3539</v>
      </c>
    </row>
    <row r="1465" spans="1:5" x14ac:dyDescent="0.25">
      <c r="A1465">
        <v>1464</v>
      </c>
      <c r="B1465" s="62" t="s">
        <v>69</v>
      </c>
      <c r="C1465" s="79" t="s">
        <v>70</v>
      </c>
      <c r="D1465" s="79" t="s">
        <v>45</v>
      </c>
      <c r="E1465" s="80" t="s">
        <v>3540</v>
      </c>
    </row>
    <row r="1466" spans="1:5" x14ac:dyDescent="0.25">
      <c r="A1466">
        <v>1465</v>
      </c>
      <c r="B1466" s="81" t="s">
        <v>69</v>
      </c>
      <c r="C1466" s="82" t="s">
        <v>70</v>
      </c>
      <c r="D1466" s="82" t="s">
        <v>45</v>
      </c>
      <c r="E1466" s="83" t="s">
        <v>3541</v>
      </c>
    </row>
    <row r="1467" spans="1:5" x14ac:dyDescent="0.25">
      <c r="A1467">
        <v>1466</v>
      </c>
      <c r="B1467" s="62" t="s">
        <v>69</v>
      </c>
      <c r="C1467" s="79" t="s">
        <v>70</v>
      </c>
      <c r="D1467" s="79" t="s">
        <v>240</v>
      </c>
      <c r="E1467" s="80" t="s">
        <v>3542</v>
      </c>
    </row>
    <row r="1468" spans="1:5" x14ac:dyDescent="0.25">
      <c r="A1468">
        <v>1467</v>
      </c>
      <c r="B1468" s="81" t="s">
        <v>69</v>
      </c>
      <c r="C1468" s="82" t="s">
        <v>70</v>
      </c>
      <c r="D1468" s="82" t="s">
        <v>240</v>
      </c>
      <c r="E1468" s="83" t="s">
        <v>3543</v>
      </c>
    </row>
    <row r="1469" spans="1:5" x14ac:dyDescent="0.25">
      <c r="A1469">
        <v>1468</v>
      </c>
      <c r="B1469" s="62" t="s">
        <v>69</v>
      </c>
      <c r="C1469" s="79" t="s">
        <v>70</v>
      </c>
      <c r="D1469" s="79" t="s">
        <v>240</v>
      </c>
      <c r="E1469" s="80" t="s">
        <v>3544</v>
      </c>
    </row>
    <row r="1470" spans="1:5" x14ac:dyDescent="0.25">
      <c r="A1470">
        <v>1469</v>
      </c>
      <c r="B1470" s="81" t="s">
        <v>69</v>
      </c>
      <c r="C1470" s="82" t="s">
        <v>70</v>
      </c>
      <c r="D1470" s="82" t="s">
        <v>240</v>
      </c>
      <c r="E1470" s="83" t="s">
        <v>3545</v>
      </c>
    </row>
    <row r="1471" spans="1:5" x14ac:dyDescent="0.25">
      <c r="A1471">
        <v>1470</v>
      </c>
      <c r="B1471" s="62" t="s">
        <v>69</v>
      </c>
      <c r="C1471" s="79" t="s">
        <v>70</v>
      </c>
      <c r="D1471" s="79" t="s">
        <v>240</v>
      </c>
      <c r="E1471" s="80" t="s">
        <v>3546</v>
      </c>
    </row>
    <row r="1472" spans="1:5" x14ac:dyDescent="0.25">
      <c r="A1472">
        <v>1471</v>
      </c>
      <c r="B1472" s="81" t="s">
        <v>69</v>
      </c>
      <c r="C1472" s="82" t="s">
        <v>70</v>
      </c>
      <c r="D1472" s="82" t="s">
        <v>39</v>
      </c>
      <c r="E1472" s="83" t="s">
        <v>2868</v>
      </c>
    </row>
    <row r="1473" spans="1:5" x14ac:dyDescent="0.25">
      <c r="A1473">
        <v>1472</v>
      </c>
      <c r="B1473" s="62" t="s">
        <v>69</v>
      </c>
      <c r="C1473" s="79" t="s">
        <v>70</v>
      </c>
      <c r="D1473" s="79" t="s">
        <v>39</v>
      </c>
      <c r="E1473" s="80" t="s">
        <v>3547</v>
      </c>
    </row>
    <row r="1474" spans="1:5" x14ac:dyDescent="0.25">
      <c r="A1474">
        <v>1473</v>
      </c>
      <c r="B1474" s="81" t="s">
        <v>69</v>
      </c>
      <c r="C1474" s="82" t="s">
        <v>70</v>
      </c>
      <c r="D1474" s="82" t="s">
        <v>39</v>
      </c>
      <c r="E1474" s="83" t="s">
        <v>3548</v>
      </c>
    </row>
    <row r="1475" spans="1:5" x14ac:dyDescent="0.25">
      <c r="A1475">
        <v>1474</v>
      </c>
      <c r="B1475" s="62" t="s">
        <v>69</v>
      </c>
      <c r="C1475" s="79" t="s">
        <v>70</v>
      </c>
      <c r="D1475" s="79" t="s">
        <v>39</v>
      </c>
      <c r="E1475" s="80" t="s">
        <v>3549</v>
      </c>
    </row>
    <row r="1476" spans="1:5" x14ac:dyDescent="0.25">
      <c r="A1476">
        <v>1475</v>
      </c>
      <c r="B1476" s="81" t="s">
        <v>69</v>
      </c>
      <c r="C1476" s="82" t="s">
        <v>70</v>
      </c>
      <c r="D1476" s="82" t="s">
        <v>39</v>
      </c>
      <c r="E1476" s="83" t="s">
        <v>3550</v>
      </c>
    </row>
    <row r="1477" spans="1:5" x14ac:dyDescent="0.25">
      <c r="A1477">
        <v>1476</v>
      </c>
      <c r="B1477" s="62" t="s">
        <v>69</v>
      </c>
      <c r="C1477" s="79" t="s">
        <v>70</v>
      </c>
      <c r="D1477" s="79" t="s">
        <v>687</v>
      </c>
      <c r="E1477" s="80" t="s">
        <v>3551</v>
      </c>
    </row>
    <row r="1478" spans="1:5" x14ac:dyDescent="0.25">
      <c r="A1478">
        <v>1477</v>
      </c>
      <c r="B1478" s="81" t="s">
        <v>69</v>
      </c>
      <c r="C1478" s="82" t="s">
        <v>70</v>
      </c>
      <c r="D1478" s="82" t="s">
        <v>687</v>
      </c>
      <c r="E1478" s="83" t="s">
        <v>3552</v>
      </c>
    </row>
    <row r="1479" spans="1:5" x14ac:dyDescent="0.25">
      <c r="A1479">
        <v>1478</v>
      </c>
      <c r="B1479" s="62" t="s">
        <v>69</v>
      </c>
      <c r="C1479" s="79" t="s">
        <v>70</v>
      </c>
      <c r="D1479" s="79" t="s">
        <v>687</v>
      </c>
      <c r="E1479" s="80" t="s">
        <v>3553</v>
      </c>
    </row>
    <row r="1480" spans="1:5" x14ac:dyDescent="0.25">
      <c r="A1480">
        <v>1479</v>
      </c>
      <c r="B1480" s="81" t="s">
        <v>69</v>
      </c>
      <c r="C1480" s="82" t="s">
        <v>70</v>
      </c>
      <c r="D1480" s="82" t="s">
        <v>687</v>
      </c>
      <c r="E1480" s="83" t="s">
        <v>3554</v>
      </c>
    </row>
    <row r="1481" spans="1:5" x14ac:dyDescent="0.25">
      <c r="A1481">
        <v>1480</v>
      </c>
      <c r="B1481" s="62" t="s">
        <v>69</v>
      </c>
      <c r="C1481" s="79" t="s">
        <v>70</v>
      </c>
      <c r="D1481" s="79" t="s">
        <v>687</v>
      </c>
      <c r="E1481" s="80" t="s">
        <v>3555</v>
      </c>
    </row>
    <row r="1482" spans="1:5" x14ac:dyDescent="0.25">
      <c r="A1482">
        <v>1481</v>
      </c>
      <c r="B1482" s="81" t="s">
        <v>69</v>
      </c>
      <c r="C1482" s="82" t="s">
        <v>70</v>
      </c>
      <c r="D1482" s="82" t="s">
        <v>543</v>
      </c>
      <c r="E1482" s="83" t="s">
        <v>589</v>
      </c>
    </row>
    <row r="1483" spans="1:5" x14ac:dyDescent="0.25">
      <c r="A1483">
        <v>1482</v>
      </c>
      <c r="B1483" s="62" t="s">
        <v>69</v>
      </c>
      <c r="C1483" s="79" t="s">
        <v>70</v>
      </c>
      <c r="D1483" s="79" t="s">
        <v>543</v>
      </c>
      <c r="E1483" s="80" t="s">
        <v>3556</v>
      </c>
    </row>
    <row r="1484" spans="1:5" x14ac:dyDescent="0.25">
      <c r="A1484">
        <v>1483</v>
      </c>
      <c r="B1484" s="81" t="s">
        <v>69</v>
      </c>
      <c r="C1484" s="82" t="s">
        <v>70</v>
      </c>
      <c r="D1484" s="82" t="s">
        <v>543</v>
      </c>
      <c r="E1484" s="83" t="s">
        <v>3557</v>
      </c>
    </row>
    <row r="1485" spans="1:5" x14ac:dyDescent="0.25">
      <c r="A1485">
        <v>1484</v>
      </c>
      <c r="B1485" s="62" t="s">
        <v>69</v>
      </c>
      <c r="C1485" s="79" t="s">
        <v>70</v>
      </c>
      <c r="D1485" s="79" t="s">
        <v>543</v>
      </c>
      <c r="E1485" s="80" t="s">
        <v>496</v>
      </c>
    </row>
    <row r="1486" spans="1:5" x14ac:dyDescent="0.25">
      <c r="A1486">
        <v>1485</v>
      </c>
      <c r="B1486" s="81" t="s">
        <v>69</v>
      </c>
      <c r="C1486" s="82" t="s">
        <v>70</v>
      </c>
      <c r="D1486" s="82" t="s">
        <v>543</v>
      </c>
      <c r="E1486" s="83" t="s">
        <v>2434</v>
      </c>
    </row>
    <row r="1487" spans="1:5" x14ac:dyDescent="0.25">
      <c r="A1487">
        <v>1486</v>
      </c>
      <c r="B1487" s="62" t="s">
        <v>69</v>
      </c>
      <c r="C1487" s="79" t="s">
        <v>70</v>
      </c>
      <c r="D1487" s="79" t="s">
        <v>516</v>
      </c>
      <c r="E1487" s="80" t="s">
        <v>622</v>
      </c>
    </row>
    <row r="1488" spans="1:5" x14ac:dyDescent="0.25">
      <c r="A1488">
        <v>1487</v>
      </c>
      <c r="B1488" s="81" t="s">
        <v>69</v>
      </c>
      <c r="C1488" s="82" t="s">
        <v>70</v>
      </c>
      <c r="D1488" s="82" t="s">
        <v>516</v>
      </c>
      <c r="E1488" s="83" t="s">
        <v>544</v>
      </c>
    </row>
    <row r="1489" spans="1:5" x14ac:dyDescent="0.25">
      <c r="A1489">
        <v>1488</v>
      </c>
      <c r="B1489" s="62" t="s">
        <v>69</v>
      </c>
      <c r="C1489" s="79" t="s">
        <v>70</v>
      </c>
      <c r="D1489" s="79" t="s">
        <v>516</v>
      </c>
      <c r="E1489" s="80" t="s">
        <v>3558</v>
      </c>
    </row>
    <row r="1490" spans="1:5" x14ac:dyDescent="0.25">
      <c r="A1490">
        <v>1489</v>
      </c>
      <c r="B1490" s="81" t="s">
        <v>69</v>
      </c>
      <c r="C1490" s="82" t="s">
        <v>70</v>
      </c>
      <c r="D1490" s="82" t="s">
        <v>516</v>
      </c>
      <c r="E1490" s="83" t="s">
        <v>3559</v>
      </c>
    </row>
    <row r="1491" spans="1:5" x14ac:dyDescent="0.25">
      <c r="A1491">
        <v>1490</v>
      </c>
      <c r="B1491" s="62" t="s">
        <v>69</v>
      </c>
      <c r="C1491" s="79" t="s">
        <v>70</v>
      </c>
      <c r="D1491" s="79" t="s">
        <v>516</v>
      </c>
      <c r="E1491" s="80" t="s">
        <v>3560</v>
      </c>
    </row>
    <row r="1492" spans="1:5" x14ac:dyDescent="0.25">
      <c r="A1492">
        <v>1491</v>
      </c>
      <c r="B1492" s="81" t="s">
        <v>69</v>
      </c>
      <c r="C1492" s="82" t="s">
        <v>70</v>
      </c>
      <c r="D1492" s="82" t="s">
        <v>113</v>
      </c>
      <c r="E1492" s="83" t="s">
        <v>3561</v>
      </c>
    </row>
    <row r="1493" spans="1:5" x14ac:dyDescent="0.25">
      <c r="A1493">
        <v>1492</v>
      </c>
      <c r="B1493" s="62" t="s">
        <v>69</v>
      </c>
      <c r="C1493" s="79" t="s">
        <v>70</v>
      </c>
      <c r="D1493" s="79" t="s">
        <v>113</v>
      </c>
      <c r="E1493" s="80" t="s">
        <v>3562</v>
      </c>
    </row>
    <row r="1494" spans="1:5" x14ac:dyDescent="0.25">
      <c r="A1494">
        <v>1493</v>
      </c>
      <c r="B1494" s="81" t="s">
        <v>69</v>
      </c>
      <c r="C1494" s="82" t="s">
        <v>70</v>
      </c>
      <c r="D1494" s="82" t="s">
        <v>113</v>
      </c>
      <c r="E1494" s="83" t="s">
        <v>3563</v>
      </c>
    </row>
    <row r="1495" spans="1:5" x14ac:dyDescent="0.25">
      <c r="A1495">
        <v>1494</v>
      </c>
      <c r="B1495" s="62" t="s">
        <v>69</v>
      </c>
      <c r="C1495" s="79" t="s">
        <v>70</v>
      </c>
      <c r="D1495" s="79" t="s">
        <v>113</v>
      </c>
      <c r="E1495" s="80" t="s">
        <v>3564</v>
      </c>
    </row>
    <row r="1496" spans="1:5" x14ac:dyDescent="0.25">
      <c r="A1496">
        <v>1495</v>
      </c>
      <c r="B1496" s="81" t="s">
        <v>69</v>
      </c>
      <c r="C1496" s="82" t="s">
        <v>70</v>
      </c>
      <c r="D1496" s="82" t="s">
        <v>113</v>
      </c>
      <c r="E1496" s="83" t="s">
        <v>3565</v>
      </c>
    </row>
    <row r="1497" spans="1:5" x14ac:dyDescent="0.25">
      <c r="A1497">
        <v>1496</v>
      </c>
      <c r="B1497" s="62" t="s">
        <v>69</v>
      </c>
      <c r="C1497" s="79" t="s">
        <v>70</v>
      </c>
      <c r="D1497" s="79" t="s">
        <v>91</v>
      </c>
      <c r="E1497" s="80" t="s">
        <v>3566</v>
      </c>
    </row>
    <row r="1498" spans="1:5" x14ac:dyDescent="0.25">
      <c r="A1498">
        <v>1497</v>
      </c>
      <c r="B1498" s="81" t="s">
        <v>69</v>
      </c>
      <c r="C1498" s="82" t="s">
        <v>70</v>
      </c>
      <c r="D1498" s="82" t="s">
        <v>91</v>
      </c>
      <c r="E1498" s="83" t="s">
        <v>3567</v>
      </c>
    </row>
    <row r="1499" spans="1:5" x14ac:dyDescent="0.25">
      <c r="A1499">
        <v>1498</v>
      </c>
      <c r="B1499" s="62" t="s">
        <v>69</v>
      </c>
      <c r="C1499" s="79" t="s">
        <v>70</v>
      </c>
      <c r="D1499" s="79" t="s">
        <v>91</v>
      </c>
      <c r="E1499" s="80" t="s">
        <v>3568</v>
      </c>
    </row>
    <row r="1500" spans="1:5" x14ac:dyDescent="0.25">
      <c r="A1500">
        <v>1499</v>
      </c>
      <c r="B1500" s="81" t="s">
        <v>69</v>
      </c>
      <c r="C1500" s="82" t="s">
        <v>70</v>
      </c>
      <c r="D1500" s="82" t="s">
        <v>91</v>
      </c>
      <c r="E1500" s="83" t="s">
        <v>3569</v>
      </c>
    </row>
    <row r="1501" spans="1:5" x14ac:dyDescent="0.25">
      <c r="A1501">
        <v>1500</v>
      </c>
      <c r="B1501" s="62" t="s">
        <v>69</v>
      </c>
      <c r="C1501" s="79" t="s">
        <v>70</v>
      </c>
      <c r="D1501" s="79" t="s">
        <v>91</v>
      </c>
      <c r="E1501" s="80" t="s">
        <v>3570</v>
      </c>
    </row>
    <row r="1502" spans="1:5" x14ac:dyDescent="0.25">
      <c r="A1502">
        <v>1501</v>
      </c>
      <c r="B1502" s="81" t="s">
        <v>106</v>
      </c>
      <c r="C1502" s="82" t="s">
        <v>107</v>
      </c>
      <c r="D1502" s="82" t="s">
        <v>1420</v>
      </c>
      <c r="E1502" s="83" t="s">
        <v>3571</v>
      </c>
    </row>
    <row r="1503" spans="1:5" x14ac:dyDescent="0.25">
      <c r="A1503">
        <v>1502</v>
      </c>
      <c r="B1503" s="62" t="s">
        <v>106</v>
      </c>
      <c r="C1503" s="79" t="s">
        <v>107</v>
      </c>
      <c r="D1503" s="79" t="s">
        <v>1420</v>
      </c>
      <c r="E1503" s="80" t="s">
        <v>969</v>
      </c>
    </row>
    <row r="1504" spans="1:5" x14ac:dyDescent="0.25">
      <c r="A1504">
        <v>1503</v>
      </c>
      <c r="B1504" s="81" t="s">
        <v>106</v>
      </c>
      <c r="C1504" s="82" t="s">
        <v>107</v>
      </c>
      <c r="D1504" s="82" t="s">
        <v>1420</v>
      </c>
      <c r="E1504" s="83" t="s">
        <v>1456</v>
      </c>
    </row>
    <row r="1505" spans="1:5" x14ac:dyDescent="0.25">
      <c r="A1505">
        <v>1504</v>
      </c>
      <c r="B1505" s="62" t="s">
        <v>106</v>
      </c>
      <c r="C1505" s="79" t="s">
        <v>107</v>
      </c>
      <c r="D1505" s="79" t="s">
        <v>1420</v>
      </c>
      <c r="E1505" s="80" t="s">
        <v>3572</v>
      </c>
    </row>
    <row r="1506" spans="1:5" x14ac:dyDescent="0.25">
      <c r="A1506">
        <v>1505</v>
      </c>
      <c r="B1506" s="81" t="s">
        <v>106</v>
      </c>
      <c r="C1506" s="82" t="s">
        <v>107</v>
      </c>
      <c r="D1506" s="82" t="s">
        <v>1420</v>
      </c>
      <c r="E1506" s="83" t="s">
        <v>3573</v>
      </c>
    </row>
    <row r="1507" spans="1:5" x14ac:dyDescent="0.25">
      <c r="A1507">
        <v>1506</v>
      </c>
      <c r="B1507" s="62" t="s">
        <v>106</v>
      </c>
      <c r="C1507" s="79" t="s">
        <v>107</v>
      </c>
      <c r="D1507" s="79" t="s">
        <v>401</v>
      </c>
      <c r="E1507" s="80" t="s">
        <v>3574</v>
      </c>
    </row>
    <row r="1508" spans="1:5" x14ac:dyDescent="0.25">
      <c r="A1508">
        <v>1507</v>
      </c>
      <c r="B1508" s="81" t="s">
        <v>106</v>
      </c>
      <c r="C1508" s="82" t="s">
        <v>107</v>
      </c>
      <c r="D1508" s="82" t="s">
        <v>401</v>
      </c>
      <c r="E1508" s="83" t="s">
        <v>3575</v>
      </c>
    </row>
    <row r="1509" spans="1:5" x14ac:dyDescent="0.25">
      <c r="A1509">
        <v>1508</v>
      </c>
      <c r="B1509" s="62" t="s">
        <v>106</v>
      </c>
      <c r="C1509" s="79" t="s">
        <v>107</v>
      </c>
      <c r="D1509" s="79" t="s">
        <v>401</v>
      </c>
      <c r="E1509" s="80" t="s">
        <v>1421</v>
      </c>
    </row>
    <row r="1510" spans="1:5" x14ac:dyDescent="0.25">
      <c r="A1510">
        <v>1509</v>
      </c>
      <c r="B1510" s="81" t="s">
        <v>106</v>
      </c>
      <c r="C1510" s="82" t="s">
        <v>107</v>
      </c>
      <c r="D1510" s="82" t="s">
        <v>401</v>
      </c>
      <c r="E1510" s="83" t="s">
        <v>3576</v>
      </c>
    </row>
    <row r="1511" spans="1:5" x14ac:dyDescent="0.25">
      <c r="A1511">
        <v>1510</v>
      </c>
      <c r="B1511" s="62" t="s">
        <v>106</v>
      </c>
      <c r="C1511" s="79" t="s">
        <v>107</v>
      </c>
      <c r="D1511" s="79" t="s">
        <v>401</v>
      </c>
      <c r="E1511" s="80" t="s">
        <v>3577</v>
      </c>
    </row>
    <row r="1512" spans="1:5" x14ac:dyDescent="0.25">
      <c r="A1512">
        <v>1511</v>
      </c>
      <c r="B1512" s="81" t="s">
        <v>106</v>
      </c>
      <c r="C1512" s="82" t="s">
        <v>107</v>
      </c>
      <c r="D1512" s="82" t="s">
        <v>103</v>
      </c>
      <c r="E1512" s="83" t="s">
        <v>3578</v>
      </c>
    </row>
    <row r="1513" spans="1:5" x14ac:dyDescent="0.25">
      <c r="A1513">
        <v>1512</v>
      </c>
      <c r="B1513" s="62" t="s">
        <v>106</v>
      </c>
      <c r="C1513" s="79" t="s">
        <v>107</v>
      </c>
      <c r="D1513" s="79" t="s">
        <v>103</v>
      </c>
      <c r="E1513" s="80" t="s">
        <v>3579</v>
      </c>
    </row>
    <row r="1514" spans="1:5" x14ac:dyDescent="0.25">
      <c r="A1514">
        <v>1513</v>
      </c>
      <c r="B1514" s="81" t="s">
        <v>106</v>
      </c>
      <c r="C1514" s="82" t="s">
        <v>107</v>
      </c>
      <c r="D1514" s="82" t="s">
        <v>103</v>
      </c>
      <c r="E1514" s="83" t="s">
        <v>3580</v>
      </c>
    </row>
    <row r="1515" spans="1:5" x14ac:dyDescent="0.25">
      <c r="A1515">
        <v>1514</v>
      </c>
      <c r="B1515" s="62" t="s">
        <v>106</v>
      </c>
      <c r="C1515" s="79" t="s">
        <v>107</v>
      </c>
      <c r="D1515" s="79" t="s">
        <v>103</v>
      </c>
      <c r="E1515" s="80" t="s">
        <v>830</v>
      </c>
    </row>
    <row r="1516" spans="1:5" x14ac:dyDescent="0.25">
      <c r="A1516">
        <v>1515</v>
      </c>
      <c r="B1516" s="81" t="s">
        <v>106</v>
      </c>
      <c r="C1516" s="82" t="s">
        <v>107</v>
      </c>
      <c r="D1516" s="82" t="s">
        <v>103</v>
      </c>
      <c r="E1516" s="83" t="s">
        <v>3581</v>
      </c>
    </row>
    <row r="1517" spans="1:5" x14ac:dyDescent="0.25">
      <c r="A1517">
        <v>1516</v>
      </c>
      <c r="B1517" s="62" t="s">
        <v>106</v>
      </c>
      <c r="C1517" s="79" t="s">
        <v>107</v>
      </c>
      <c r="D1517" s="79" t="s">
        <v>34</v>
      </c>
      <c r="E1517" s="80" t="s">
        <v>3582</v>
      </c>
    </row>
    <row r="1518" spans="1:5" x14ac:dyDescent="0.25">
      <c r="A1518">
        <v>1517</v>
      </c>
      <c r="B1518" s="81" t="s">
        <v>106</v>
      </c>
      <c r="C1518" s="82" t="s">
        <v>107</v>
      </c>
      <c r="D1518" s="82" t="s">
        <v>34</v>
      </c>
      <c r="E1518" s="83" t="s">
        <v>1643</v>
      </c>
    </row>
    <row r="1519" spans="1:5" x14ac:dyDescent="0.25">
      <c r="A1519">
        <v>1518</v>
      </c>
      <c r="B1519" s="62" t="s">
        <v>106</v>
      </c>
      <c r="C1519" s="79" t="s">
        <v>107</v>
      </c>
      <c r="D1519" s="79" t="s">
        <v>34</v>
      </c>
      <c r="E1519" s="80" t="s">
        <v>3583</v>
      </c>
    </row>
    <row r="1520" spans="1:5" x14ac:dyDescent="0.25">
      <c r="A1520">
        <v>1519</v>
      </c>
      <c r="B1520" s="81" t="s">
        <v>106</v>
      </c>
      <c r="C1520" s="82" t="s">
        <v>107</v>
      </c>
      <c r="D1520" s="82" t="s">
        <v>34</v>
      </c>
      <c r="E1520" s="83" t="s">
        <v>3584</v>
      </c>
    </row>
    <row r="1521" spans="1:5" x14ac:dyDescent="0.25">
      <c r="A1521">
        <v>1520</v>
      </c>
      <c r="B1521" s="62" t="s">
        <v>106</v>
      </c>
      <c r="C1521" s="79" t="s">
        <v>107</v>
      </c>
      <c r="D1521" s="79" t="s">
        <v>34</v>
      </c>
      <c r="E1521" s="80" t="s">
        <v>3585</v>
      </c>
    </row>
    <row r="1522" spans="1:5" x14ac:dyDescent="0.25">
      <c r="A1522">
        <v>1521</v>
      </c>
      <c r="B1522" s="81" t="s">
        <v>106</v>
      </c>
      <c r="C1522" s="82" t="s">
        <v>107</v>
      </c>
      <c r="D1522" s="82" t="s">
        <v>108</v>
      </c>
      <c r="E1522" s="83" t="s">
        <v>3586</v>
      </c>
    </row>
    <row r="1523" spans="1:5" x14ac:dyDescent="0.25">
      <c r="A1523">
        <v>1522</v>
      </c>
      <c r="B1523" s="62" t="s">
        <v>106</v>
      </c>
      <c r="C1523" s="79" t="s">
        <v>107</v>
      </c>
      <c r="D1523" s="79" t="s">
        <v>108</v>
      </c>
      <c r="E1523" s="80" t="s">
        <v>3587</v>
      </c>
    </row>
    <row r="1524" spans="1:5" x14ac:dyDescent="0.25">
      <c r="A1524">
        <v>1523</v>
      </c>
      <c r="B1524" s="81" t="s">
        <v>106</v>
      </c>
      <c r="C1524" s="82" t="s">
        <v>107</v>
      </c>
      <c r="D1524" s="82" t="s">
        <v>108</v>
      </c>
      <c r="E1524" s="83" t="s">
        <v>3588</v>
      </c>
    </row>
    <row r="1525" spans="1:5" x14ac:dyDescent="0.25">
      <c r="A1525">
        <v>1524</v>
      </c>
      <c r="B1525" s="62" t="s">
        <v>106</v>
      </c>
      <c r="C1525" s="79" t="s">
        <v>107</v>
      </c>
      <c r="D1525" s="79" t="s">
        <v>108</v>
      </c>
      <c r="E1525" s="80" t="s">
        <v>3589</v>
      </c>
    </row>
    <row r="1526" spans="1:5" x14ac:dyDescent="0.25">
      <c r="A1526">
        <v>1525</v>
      </c>
      <c r="B1526" s="81" t="s">
        <v>106</v>
      </c>
      <c r="C1526" s="82" t="s">
        <v>107</v>
      </c>
      <c r="D1526" s="82" t="s">
        <v>108</v>
      </c>
      <c r="E1526" s="83" t="s">
        <v>109</v>
      </c>
    </row>
    <row r="1527" spans="1:5" x14ac:dyDescent="0.25">
      <c r="A1527">
        <v>1526</v>
      </c>
      <c r="B1527" s="62" t="s">
        <v>106</v>
      </c>
      <c r="C1527" s="79" t="s">
        <v>107</v>
      </c>
      <c r="D1527" s="79" t="s">
        <v>1974</v>
      </c>
      <c r="E1527" s="80" t="s">
        <v>1758</v>
      </c>
    </row>
    <row r="1528" spans="1:5" x14ac:dyDescent="0.25">
      <c r="A1528">
        <v>1527</v>
      </c>
      <c r="B1528" s="81" t="s">
        <v>106</v>
      </c>
      <c r="C1528" s="82" t="s">
        <v>107</v>
      </c>
      <c r="D1528" s="82" t="s">
        <v>1974</v>
      </c>
      <c r="E1528" s="83" t="s">
        <v>462</v>
      </c>
    </row>
    <row r="1529" spans="1:5" x14ac:dyDescent="0.25">
      <c r="A1529">
        <v>1528</v>
      </c>
      <c r="B1529" s="62" t="s">
        <v>106</v>
      </c>
      <c r="C1529" s="79" t="s">
        <v>107</v>
      </c>
      <c r="D1529" s="79" t="s">
        <v>1974</v>
      </c>
      <c r="E1529" s="80" t="s">
        <v>3590</v>
      </c>
    </row>
    <row r="1530" spans="1:5" x14ac:dyDescent="0.25">
      <c r="A1530">
        <v>1529</v>
      </c>
      <c r="B1530" s="81" t="s">
        <v>106</v>
      </c>
      <c r="C1530" s="82" t="s">
        <v>107</v>
      </c>
      <c r="D1530" s="82" t="s">
        <v>1974</v>
      </c>
      <c r="E1530" s="83" t="s">
        <v>3591</v>
      </c>
    </row>
    <row r="1531" spans="1:5" x14ac:dyDescent="0.25">
      <c r="A1531">
        <v>1530</v>
      </c>
      <c r="B1531" s="62" t="s">
        <v>106</v>
      </c>
      <c r="C1531" s="79" t="s">
        <v>107</v>
      </c>
      <c r="D1531" s="79" t="s">
        <v>1974</v>
      </c>
      <c r="E1531" s="80" t="s">
        <v>1975</v>
      </c>
    </row>
    <row r="1532" spans="1:5" x14ac:dyDescent="0.25">
      <c r="A1532">
        <v>1531</v>
      </c>
      <c r="B1532" s="81" t="s">
        <v>106</v>
      </c>
      <c r="C1532" s="82" t="s">
        <v>107</v>
      </c>
      <c r="D1532" s="82" t="s">
        <v>156</v>
      </c>
      <c r="E1532" s="83" t="s">
        <v>3592</v>
      </c>
    </row>
    <row r="1533" spans="1:5" x14ac:dyDescent="0.25">
      <c r="A1533">
        <v>1532</v>
      </c>
      <c r="B1533" s="62" t="s">
        <v>106</v>
      </c>
      <c r="C1533" s="79" t="s">
        <v>107</v>
      </c>
      <c r="D1533" s="79" t="s">
        <v>156</v>
      </c>
      <c r="E1533" s="80" t="s">
        <v>3593</v>
      </c>
    </row>
    <row r="1534" spans="1:5" x14ac:dyDescent="0.25">
      <c r="A1534">
        <v>1533</v>
      </c>
      <c r="B1534" s="81" t="s">
        <v>106</v>
      </c>
      <c r="C1534" s="82" t="s">
        <v>107</v>
      </c>
      <c r="D1534" s="82" t="s">
        <v>156</v>
      </c>
      <c r="E1534" s="83" t="s">
        <v>3594</v>
      </c>
    </row>
    <row r="1535" spans="1:5" x14ac:dyDescent="0.25">
      <c r="A1535">
        <v>1534</v>
      </c>
      <c r="B1535" s="62" t="s">
        <v>106</v>
      </c>
      <c r="C1535" s="79" t="s">
        <v>107</v>
      </c>
      <c r="D1535" s="79" t="s">
        <v>156</v>
      </c>
      <c r="E1535" s="80" t="s">
        <v>3595</v>
      </c>
    </row>
    <row r="1536" spans="1:5" x14ac:dyDescent="0.25">
      <c r="A1536">
        <v>1535</v>
      </c>
      <c r="B1536" s="81" t="s">
        <v>106</v>
      </c>
      <c r="C1536" s="82" t="s">
        <v>107</v>
      </c>
      <c r="D1536" s="82" t="s">
        <v>156</v>
      </c>
      <c r="E1536" s="83" t="s">
        <v>3596</v>
      </c>
    </row>
    <row r="1537" spans="1:5" x14ac:dyDescent="0.25">
      <c r="A1537">
        <v>1536</v>
      </c>
      <c r="B1537" s="62" t="s">
        <v>106</v>
      </c>
      <c r="C1537" s="79" t="s">
        <v>107</v>
      </c>
      <c r="D1537" s="79" t="s">
        <v>2473</v>
      </c>
      <c r="E1537" s="80" t="s">
        <v>3597</v>
      </c>
    </row>
    <row r="1538" spans="1:5" x14ac:dyDescent="0.25">
      <c r="A1538">
        <v>1537</v>
      </c>
      <c r="B1538" s="81" t="s">
        <v>106</v>
      </c>
      <c r="C1538" s="82" t="s">
        <v>107</v>
      </c>
      <c r="D1538" s="82" t="s">
        <v>2473</v>
      </c>
      <c r="E1538" s="83" t="s">
        <v>3598</v>
      </c>
    </row>
    <row r="1539" spans="1:5" x14ac:dyDescent="0.25">
      <c r="A1539">
        <v>1538</v>
      </c>
      <c r="B1539" s="62" t="s">
        <v>106</v>
      </c>
      <c r="C1539" s="79" t="s">
        <v>107</v>
      </c>
      <c r="D1539" s="79" t="s">
        <v>2473</v>
      </c>
      <c r="E1539" s="80" t="s">
        <v>3599</v>
      </c>
    </row>
    <row r="1540" spans="1:5" x14ac:dyDescent="0.25">
      <c r="A1540">
        <v>1539</v>
      </c>
      <c r="B1540" s="81" t="s">
        <v>106</v>
      </c>
      <c r="C1540" s="82" t="s">
        <v>107</v>
      </c>
      <c r="D1540" s="82" t="s">
        <v>2473</v>
      </c>
      <c r="E1540" s="83" t="s">
        <v>3600</v>
      </c>
    </row>
    <row r="1541" spans="1:5" x14ac:dyDescent="0.25">
      <c r="A1541">
        <v>1540</v>
      </c>
      <c r="B1541" s="62" t="s">
        <v>106</v>
      </c>
      <c r="C1541" s="79" t="s">
        <v>107</v>
      </c>
      <c r="D1541" s="79" t="s">
        <v>2473</v>
      </c>
      <c r="E1541" s="80" t="s">
        <v>2474</v>
      </c>
    </row>
    <row r="1542" spans="1:5" x14ac:dyDescent="0.25">
      <c r="A1542">
        <v>1541</v>
      </c>
      <c r="B1542" s="81" t="s">
        <v>106</v>
      </c>
      <c r="C1542" s="82" t="s">
        <v>107</v>
      </c>
      <c r="D1542" s="82" t="s">
        <v>181</v>
      </c>
      <c r="E1542" s="83" t="s">
        <v>2760</v>
      </c>
    </row>
    <row r="1543" spans="1:5" x14ac:dyDescent="0.25">
      <c r="A1543">
        <v>1542</v>
      </c>
      <c r="B1543" s="62" t="s">
        <v>106</v>
      </c>
      <c r="C1543" s="79" t="s">
        <v>107</v>
      </c>
      <c r="D1543" s="79" t="s">
        <v>181</v>
      </c>
      <c r="E1543" s="80" t="s">
        <v>3601</v>
      </c>
    </row>
    <row r="1544" spans="1:5" x14ac:dyDescent="0.25">
      <c r="A1544">
        <v>1543</v>
      </c>
      <c r="B1544" s="81" t="s">
        <v>106</v>
      </c>
      <c r="C1544" s="82" t="s">
        <v>107</v>
      </c>
      <c r="D1544" s="82" t="s">
        <v>181</v>
      </c>
      <c r="E1544" s="83" t="s">
        <v>3602</v>
      </c>
    </row>
    <row r="1545" spans="1:5" x14ac:dyDescent="0.25">
      <c r="A1545">
        <v>1544</v>
      </c>
      <c r="B1545" s="62" t="s">
        <v>106</v>
      </c>
      <c r="C1545" s="79" t="s">
        <v>107</v>
      </c>
      <c r="D1545" s="79" t="s">
        <v>181</v>
      </c>
      <c r="E1545" s="80" t="s">
        <v>3603</v>
      </c>
    </row>
    <row r="1546" spans="1:5" x14ac:dyDescent="0.25">
      <c r="A1546">
        <v>1545</v>
      </c>
      <c r="B1546" s="81" t="s">
        <v>106</v>
      </c>
      <c r="C1546" s="82" t="s">
        <v>107</v>
      </c>
      <c r="D1546" s="82" t="s">
        <v>181</v>
      </c>
      <c r="E1546" s="83" t="s">
        <v>3604</v>
      </c>
    </row>
    <row r="1547" spans="1:5" x14ac:dyDescent="0.25">
      <c r="A1547">
        <v>1546</v>
      </c>
      <c r="B1547" s="62" t="s">
        <v>106</v>
      </c>
      <c r="C1547" s="79" t="s">
        <v>107</v>
      </c>
      <c r="D1547" s="79" t="s">
        <v>206</v>
      </c>
      <c r="E1547" s="80" t="s">
        <v>2737</v>
      </c>
    </row>
    <row r="1548" spans="1:5" x14ac:dyDescent="0.25">
      <c r="A1548">
        <v>1547</v>
      </c>
      <c r="B1548" s="81" t="s">
        <v>106</v>
      </c>
      <c r="C1548" s="82" t="s">
        <v>107</v>
      </c>
      <c r="D1548" s="82" t="s">
        <v>206</v>
      </c>
      <c r="E1548" s="83" t="s">
        <v>3605</v>
      </c>
    </row>
    <row r="1549" spans="1:5" x14ac:dyDescent="0.25">
      <c r="A1549">
        <v>1548</v>
      </c>
      <c r="B1549" s="62" t="s">
        <v>106</v>
      </c>
      <c r="C1549" s="79" t="s">
        <v>107</v>
      </c>
      <c r="D1549" s="79" t="s">
        <v>206</v>
      </c>
      <c r="E1549" s="80" t="s">
        <v>3606</v>
      </c>
    </row>
    <row r="1550" spans="1:5" x14ac:dyDescent="0.25">
      <c r="A1550">
        <v>1549</v>
      </c>
      <c r="B1550" s="81" t="s">
        <v>106</v>
      </c>
      <c r="C1550" s="82" t="s">
        <v>107</v>
      </c>
      <c r="D1550" s="82" t="s">
        <v>206</v>
      </c>
      <c r="E1550" s="83" t="s">
        <v>3607</v>
      </c>
    </row>
    <row r="1551" spans="1:5" x14ac:dyDescent="0.25">
      <c r="A1551">
        <v>1550</v>
      </c>
      <c r="B1551" s="62" t="s">
        <v>106</v>
      </c>
      <c r="C1551" s="79" t="s">
        <v>107</v>
      </c>
      <c r="D1551" s="79" t="s">
        <v>206</v>
      </c>
      <c r="E1551" s="80" t="s">
        <v>3608</v>
      </c>
    </row>
    <row r="1552" spans="1:5" x14ac:dyDescent="0.25">
      <c r="A1552">
        <v>1551</v>
      </c>
      <c r="B1552" s="81" t="s">
        <v>106</v>
      </c>
      <c r="C1552" s="82" t="s">
        <v>107</v>
      </c>
      <c r="D1552" s="82" t="s">
        <v>761</v>
      </c>
      <c r="E1552" s="83" t="s">
        <v>3609</v>
      </c>
    </row>
    <row r="1553" spans="1:5" x14ac:dyDescent="0.25">
      <c r="A1553">
        <v>1552</v>
      </c>
      <c r="B1553" s="62" t="s">
        <v>106</v>
      </c>
      <c r="C1553" s="79" t="s">
        <v>107</v>
      </c>
      <c r="D1553" s="79" t="s">
        <v>761</v>
      </c>
      <c r="E1553" s="80" t="s">
        <v>3610</v>
      </c>
    </row>
    <row r="1554" spans="1:5" x14ac:dyDescent="0.25">
      <c r="A1554">
        <v>1553</v>
      </c>
      <c r="B1554" s="81" t="s">
        <v>106</v>
      </c>
      <c r="C1554" s="82" t="s">
        <v>107</v>
      </c>
      <c r="D1554" s="82" t="s">
        <v>761</v>
      </c>
      <c r="E1554" s="83" t="s">
        <v>3611</v>
      </c>
    </row>
    <row r="1555" spans="1:5" x14ac:dyDescent="0.25">
      <c r="A1555">
        <v>1554</v>
      </c>
      <c r="B1555" s="62" t="s">
        <v>106</v>
      </c>
      <c r="C1555" s="79" t="s">
        <v>107</v>
      </c>
      <c r="D1555" s="79" t="s">
        <v>761</v>
      </c>
      <c r="E1555" s="80" t="s">
        <v>3612</v>
      </c>
    </row>
    <row r="1556" spans="1:5" x14ac:dyDescent="0.25">
      <c r="A1556">
        <v>1555</v>
      </c>
      <c r="B1556" s="81" t="s">
        <v>106</v>
      </c>
      <c r="C1556" s="82" t="s">
        <v>107</v>
      </c>
      <c r="D1556" s="82" t="s">
        <v>761</v>
      </c>
      <c r="E1556" s="83" t="s">
        <v>3038</v>
      </c>
    </row>
    <row r="1557" spans="1:5" x14ac:dyDescent="0.25">
      <c r="A1557">
        <v>1556</v>
      </c>
      <c r="B1557" s="62" t="s">
        <v>106</v>
      </c>
      <c r="C1557" s="79" t="s">
        <v>107</v>
      </c>
      <c r="D1557" s="79" t="s">
        <v>1761</v>
      </c>
      <c r="E1557" s="80" t="s">
        <v>3613</v>
      </c>
    </row>
    <row r="1558" spans="1:5" x14ac:dyDescent="0.25">
      <c r="A1558">
        <v>1557</v>
      </c>
      <c r="B1558" s="81" t="s">
        <v>106</v>
      </c>
      <c r="C1558" s="82" t="s">
        <v>107</v>
      </c>
      <c r="D1558" s="82" t="s">
        <v>1761</v>
      </c>
      <c r="E1558" s="83" t="s">
        <v>3614</v>
      </c>
    </row>
    <row r="1559" spans="1:5" x14ac:dyDescent="0.25">
      <c r="A1559">
        <v>1558</v>
      </c>
      <c r="B1559" s="62" t="s">
        <v>106</v>
      </c>
      <c r="C1559" s="79" t="s">
        <v>107</v>
      </c>
      <c r="D1559" s="79" t="s">
        <v>1761</v>
      </c>
      <c r="E1559" s="80" t="s">
        <v>3615</v>
      </c>
    </row>
    <row r="1560" spans="1:5" x14ac:dyDescent="0.25">
      <c r="A1560">
        <v>1559</v>
      </c>
      <c r="B1560" s="81" t="s">
        <v>106</v>
      </c>
      <c r="C1560" s="82" t="s">
        <v>107</v>
      </c>
      <c r="D1560" s="82" t="s">
        <v>1761</v>
      </c>
      <c r="E1560" s="83" t="s">
        <v>3616</v>
      </c>
    </row>
    <row r="1561" spans="1:5" x14ac:dyDescent="0.25">
      <c r="A1561">
        <v>1560</v>
      </c>
      <c r="B1561" s="62" t="s">
        <v>106</v>
      </c>
      <c r="C1561" s="79" t="s">
        <v>107</v>
      </c>
      <c r="D1561" s="79" t="s">
        <v>1761</v>
      </c>
      <c r="E1561" s="80" t="s">
        <v>1762</v>
      </c>
    </row>
    <row r="1562" spans="1:5" x14ac:dyDescent="0.25">
      <c r="A1562">
        <v>1561</v>
      </c>
      <c r="B1562" s="81" t="s">
        <v>106</v>
      </c>
      <c r="C1562" s="82" t="s">
        <v>107</v>
      </c>
      <c r="D1562" s="82" t="s">
        <v>113</v>
      </c>
      <c r="E1562" s="83" t="s">
        <v>489</v>
      </c>
    </row>
    <row r="1563" spans="1:5" x14ac:dyDescent="0.25">
      <c r="A1563">
        <v>1562</v>
      </c>
      <c r="B1563" s="62" t="s">
        <v>106</v>
      </c>
      <c r="C1563" s="79" t="s">
        <v>107</v>
      </c>
      <c r="D1563" s="79" t="s">
        <v>113</v>
      </c>
      <c r="E1563" s="80" t="s">
        <v>3617</v>
      </c>
    </row>
    <row r="1564" spans="1:5" x14ac:dyDescent="0.25">
      <c r="A1564">
        <v>1563</v>
      </c>
      <c r="B1564" s="81" t="s">
        <v>106</v>
      </c>
      <c r="C1564" s="82" t="s">
        <v>107</v>
      </c>
      <c r="D1564" s="82" t="s">
        <v>113</v>
      </c>
      <c r="E1564" s="83" t="s">
        <v>2146</v>
      </c>
    </row>
    <row r="1565" spans="1:5" x14ac:dyDescent="0.25">
      <c r="A1565">
        <v>1564</v>
      </c>
      <c r="B1565" s="62" t="s">
        <v>106</v>
      </c>
      <c r="C1565" s="79" t="s">
        <v>107</v>
      </c>
      <c r="D1565" s="79" t="s">
        <v>113</v>
      </c>
      <c r="E1565" s="80" t="s">
        <v>3618</v>
      </c>
    </row>
    <row r="1566" spans="1:5" x14ac:dyDescent="0.25">
      <c r="A1566">
        <v>1565</v>
      </c>
      <c r="B1566" s="81" t="s">
        <v>106</v>
      </c>
      <c r="C1566" s="82" t="s">
        <v>107</v>
      </c>
      <c r="D1566" s="82" t="s">
        <v>113</v>
      </c>
      <c r="E1566" s="83" t="s">
        <v>3619</v>
      </c>
    </row>
    <row r="1567" spans="1:5" x14ac:dyDescent="0.25">
      <c r="A1567">
        <v>1566</v>
      </c>
      <c r="B1567" s="62" t="s">
        <v>106</v>
      </c>
      <c r="C1567" s="79" t="s">
        <v>107</v>
      </c>
      <c r="D1567" s="79" t="s">
        <v>401</v>
      </c>
      <c r="E1567" s="80" t="s">
        <v>3620</v>
      </c>
    </row>
    <row r="1568" spans="1:5" x14ac:dyDescent="0.25">
      <c r="A1568">
        <v>1567</v>
      </c>
      <c r="B1568" s="81" t="s">
        <v>106</v>
      </c>
      <c r="C1568" s="82" t="s">
        <v>107</v>
      </c>
      <c r="D1568" s="82" t="s">
        <v>401</v>
      </c>
      <c r="E1568" s="83" t="s">
        <v>3621</v>
      </c>
    </row>
    <row r="1569" spans="1:5" x14ac:dyDescent="0.25">
      <c r="A1569">
        <v>1568</v>
      </c>
      <c r="B1569" s="62" t="s">
        <v>106</v>
      </c>
      <c r="C1569" s="79" t="s">
        <v>107</v>
      </c>
      <c r="D1569" s="79" t="s">
        <v>401</v>
      </c>
      <c r="E1569" s="80" t="s">
        <v>3622</v>
      </c>
    </row>
    <row r="1570" spans="1:5" x14ac:dyDescent="0.25">
      <c r="A1570">
        <v>1569</v>
      </c>
      <c r="B1570" s="81" t="s">
        <v>106</v>
      </c>
      <c r="C1570" s="82" t="s">
        <v>107</v>
      </c>
      <c r="D1570" s="82" t="s">
        <v>401</v>
      </c>
      <c r="E1570" s="83" t="s">
        <v>3623</v>
      </c>
    </row>
    <row r="1571" spans="1:5" x14ac:dyDescent="0.25">
      <c r="A1571">
        <v>1570</v>
      </c>
      <c r="B1571" s="62" t="s">
        <v>106</v>
      </c>
      <c r="C1571" s="79" t="s">
        <v>107</v>
      </c>
      <c r="D1571" s="79" t="s">
        <v>401</v>
      </c>
      <c r="E1571" s="80" t="s">
        <v>3624</v>
      </c>
    </row>
    <row r="1572" spans="1:5" x14ac:dyDescent="0.25">
      <c r="A1572">
        <v>1571</v>
      </c>
      <c r="B1572" s="81" t="s">
        <v>106</v>
      </c>
      <c r="C1572" s="82" t="s">
        <v>107</v>
      </c>
      <c r="D1572" s="82" t="s">
        <v>404</v>
      </c>
      <c r="E1572" s="83" t="s">
        <v>3625</v>
      </c>
    </row>
    <row r="1573" spans="1:5" x14ac:dyDescent="0.25">
      <c r="A1573">
        <v>1572</v>
      </c>
      <c r="B1573" s="62" t="s">
        <v>106</v>
      </c>
      <c r="C1573" s="79" t="s">
        <v>107</v>
      </c>
      <c r="D1573" s="79" t="s">
        <v>404</v>
      </c>
      <c r="E1573" s="80" t="s">
        <v>3626</v>
      </c>
    </row>
    <row r="1574" spans="1:5" x14ac:dyDescent="0.25">
      <c r="A1574">
        <v>1573</v>
      </c>
      <c r="B1574" s="81" t="s">
        <v>106</v>
      </c>
      <c r="C1574" s="82" t="s">
        <v>107</v>
      </c>
      <c r="D1574" s="82" t="s">
        <v>404</v>
      </c>
      <c r="E1574" s="83" t="s">
        <v>3627</v>
      </c>
    </row>
    <row r="1575" spans="1:5" x14ac:dyDescent="0.25">
      <c r="A1575">
        <v>1574</v>
      </c>
      <c r="B1575" s="62" t="s">
        <v>106</v>
      </c>
      <c r="C1575" s="79" t="s">
        <v>107</v>
      </c>
      <c r="D1575" s="79" t="s">
        <v>404</v>
      </c>
      <c r="E1575" s="80" t="s">
        <v>3628</v>
      </c>
    </row>
    <row r="1576" spans="1:5" x14ac:dyDescent="0.25">
      <c r="A1576">
        <v>1575</v>
      </c>
      <c r="B1576" s="81" t="s">
        <v>106</v>
      </c>
      <c r="C1576" s="82" t="s">
        <v>107</v>
      </c>
      <c r="D1576" s="82" t="s">
        <v>404</v>
      </c>
      <c r="E1576" s="83" t="s">
        <v>2521</v>
      </c>
    </row>
    <row r="1577" spans="1:5" x14ac:dyDescent="0.25">
      <c r="A1577">
        <v>1576</v>
      </c>
      <c r="B1577" s="62" t="s">
        <v>106</v>
      </c>
      <c r="C1577" s="79" t="s">
        <v>107</v>
      </c>
      <c r="D1577" s="79" t="s">
        <v>940</v>
      </c>
      <c r="E1577" s="80" t="s">
        <v>441</v>
      </c>
    </row>
    <row r="1578" spans="1:5" x14ac:dyDescent="0.25">
      <c r="A1578">
        <v>1577</v>
      </c>
      <c r="B1578" s="81" t="s">
        <v>106</v>
      </c>
      <c r="C1578" s="82" t="s">
        <v>107</v>
      </c>
      <c r="D1578" s="82" t="s">
        <v>940</v>
      </c>
      <c r="E1578" s="83" t="s">
        <v>405</v>
      </c>
    </row>
    <row r="1579" spans="1:5" x14ac:dyDescent="0.25">
      <c r="A1579">
        <v>1578</v>
      </c>
      <c r="B1579" s="62" t="s">
        <v>106</v>
      </c>
      <c r="C1579" s="79" t="s">
        <v>107</v>
      </c>
      <c r="D1579" s="79" t="s">
        <v>940</v>
      </c>
      <c r="E1579" s="80" t="s">
        <v>3629</v>
      </c>
    </row>
    <row r="1580" spans="1:5" x14ac:dyDescent="0.25">
      <c r="A1580">
        <v>1579</v>
      </c>
      <c r="B1580" s="81" t="s">
        <v>106</v>
      </c>
      <c r="C1580" s="82" t="s">
        <v>107</v>
      </c>
      <c r="D1580" s="82" t="s">
        <v>940</v>
      </c>
      <c r="E1580" s="83" t="s">
        <v>1356</v>
      </c>
    </row>
    <row r="1581" spans="1:5" x14ac:dyDescent="0.25">
      <c r="A1581">
        <v>1580</v>
      </c>
      <c r="B1581" s="62" t="s">
        <v>106</v>
      </c>
      <c r="C1581" s="79" t="s">
        <v>107</v>
      </c>
      <c r="D1581" s="79" t="s">
        <v>940</v>
      </c>
      <c r="E1581" s="80" t="s">
        <v>3630</v>
      </c>
    </row>
    <row r="1582" spans="1:5" x14ac:dyDescent="0.25">
      <c r="A1582">
        <v>1581</v>
      </c>
      <c r="B1582" s="81" t="s">
        <v>106</v>
      </c>
      <c r="C1582" s="82" t="s">
        <v>107</v>
      </c>
      <c r="D1582" s="82" t="s">
        <v>3631</v>
      </c>
      <c r="E1582" s="83" t="s">
        <v>3632</v>
      </c>
    </row>
    <row r="1583" spans="1:5" x14ac:dyDescent="0.25">
      <c r="A1583">
        <v>1582</v>
      </c>
      <c r="B1583" s="62" t="s">
        <v>106</v>
      </c>
      <c r="C1583" s="79" t="s">
        <v>107</v>
      </c>
      <c r="D1583" s="79" t="s">
        <v>3631</v>
      </c>
      <c r="E1583" s="80" t="s">
        <v>3155</v>
      </c>
    </row>
    <row r="1584" spans="1:5" x14ac:dyDescent="0.25">
      <c r="A1584">
        <v>1583</v>
      </c>
      <c r="B1584" s="81" t="s">
        <v>106</v>
      </c>
      <c r="C1584" s="82" t="s">
        <v>107</v>
      </c>
      <c r="D1584" s="82" t="s">
        <v>3631</v>
      </c>
      <c r="E1584" s="83" t="s">
        <v>941</v>
      </c>
    </row>
    <row r="1585" spans="1:5" x14ac:dyDescent="0.25">
      <c r="A1585">
        <v>1584</v>
      </c>
      <c r="B1585" s="62" t="s">
        <v>106</v>
      </c>
      <c r="C1585" s="79" t="s">
        <v>107</v>
      </c>
      <c r="D1585" s="79" t="s">
        <v>3631</v>
      </c>
      <c r="E1585" s="80" t="s">
        <v>3633</v>
      </c>
    </row>
    <row r="1586" spans="1:5" x14ac:dyDescent="0.25">
      <c r="A1586">
        <v>1585</v>
      </c>
      <c r="B1586" s="81" t="s">
        <v>106</v>
      </c>
      <c r="C1586" s="82" t="s">
        <v>107</v>
      </c>
      <c r="D1586" s="82" t="s">
        <v>3631</v>
      </c>
      <c r="E1586" s="83" t="s">
        <v>3634</v>
      </c>
    </row>
    <row r="1587" spans="1:5" x14ac:dyDescent="0.25">
      <c r="A1587">
        <v>1586</v>
      </c>
      <c r="B1587" s="62" t="s">
        <v>106</v>
      </c>
      <c r="C1587" s="79" t="s">
        <v>107</v>
      </c>
      <c r="D1587" s="79" t="s">
        <v>337</v>
      </c>
      <c r="E1587" s="80" t="s">
        <v>2627</v>
      </c>
    </row>
    <row r="1588" spans="1:5" x14ac:dyDescent="0.25">
      <c r="A1588">
        <v>1587</v>
      </c>
      <c r="B1588" s="81" t="s">
        <v>106</v>
      </c>
      <c r="C1588" s="82" t="s">
        <v>107</v>
      </c>
      <c r="D1588" s="82" t="s">
        <v>337</v>
      </c>
      <c r="E1588" s="83" t="s">
        <v>3635</v>
      </c>
    </row>
    <row r="1589" spans="1:5" x14ac:dyDescent="0.25">
      <c r="A1589">
        <v>1588</v>
      </c>
      <c r="B1589" s="62" t="s">
        <v>106</v>
      </c>
      <c r="C1589" s="79" t="s">
        <v>107</v>
      </c>
      <c r="D1589" s="79" t="s">
        <v>337</v>
      </c>
      <c r="E1589" s="80" t="s">
        <v>3636</v>
      </c>
    </row>
    <row r="1590" spans="1:5" x14ac:dyDescent="0.25">
      <c r="A1590">
        <v>1589</v>
      </c>
      <c r="B1590" s="81" t="s">
        <v>106</v>
      </c>
      <c r="C1590" s="82" t="s">
        <v>107</v>
      </c>
      <c r="D1590" s="82" t="s">
        <v>337</v>
      </c>
      <c r="E1590" s="83" t="s">
        <v>3637</v>
      </c>
    </row>
    <row r="1591" spans="1:5" x14ac:dyDescent="0.25">
      <c r="A1591">
        <v>1590</v>
      </c>
      <c r="B1591" s="62" t="s">
        <v>106</v>
      </c>
      <c r="C1591" s="79" t="s">
        <v>107</v>
      </c>
      <c r="D1591" s="79" t="s">
        <v>337</v>
      </c>
      <c r="E1591" s="80" t="s">
        <v>3638</v>
      </c>
    </row>
    <row r="1592" spans="1:5" x14ac:dyDescent="0.25">
      <c r="A1592">
        <v>1591</v>
      </c>
      <c r="B1592" s="81" t="s">
        <v>106</v>
      </c>
      <c r="C1592" s="82" t="s">
        <v>107</v>
      </c>
      <c r="D1592" s="82" t="s">
        <v>1903</v>
      </c>
      <c r="E1592" s="83" t="s">
        <v>2689</v>
      </c>
    </row>
    <row r="1593" spans="1:5" x14ac:dyDescent="0.25">
      <c r="A1593">
        <v>1592</v>
      </c>
      <c r="B1593" s="62" t="s">
        <v>106</v>
      </c>
      <c r="C1593" s="79" t="s">
        <v>107</v>
      </c>
      <c r="D1593" s="79" t="s">
        <v>1903</v>
      </c>
      <c r="E1593" s="80" t="s">
        <v>3639</v>
      </c>
    </row>
    <row r="1594" spans="1:5" x14ac:dyDescent="0.25">
      <c r="A1594">
        <v>1593</v>
      </c>
      <c r="B1594" s="81" t="s">
        <v>106</v>
      </c>
      <c r="C1594" s="82" t="s">
        <v>107</v>
      </c>
      <c r="D1594" s="82" t="s">
        <v>1903</v>
      </c>
      <c r="E1594" s="83" t="s">
        <v>3640</v>
      </c>
    </row>
    <row r="1595" spans="1:5" x14ac:dyDescent="0.25">
      <c r="A1595">
        <v>1594</v>
      </c>
      <c r="B1595" s="62" t="s">
        <v>106</v>
      </c>
      <c r="C1595" s="79" t="s">
        <v>107</v>
      </c>
      <c r="D1595" s="79" t="s">
        <v>1903</v>
      </c>
      <c r="E1595" s="80" t="s">
        <v>3641</v>
      </c>
    </row>
    <row r="1596" spans="1:5" x14ac:dyDescent="0.25">
      <c r="A1596">
        <v>1595</v>
      </c>
      <c r="B1596" s="81" t="s">
        <v>106</v>
      </c>
      <c r="C1596" s="82" t="s">
        <v>107</v>
      </c>
      <c r="D1596" s="82" t="s">
        <v>1903</v>
      </c>
      <c r="E1596" s="83" t="s">
        <v>3642</v>
      </c>
    </row>
    <row r="1597" spans="1:5" x14ac:dyDescent="0.25">
      <c r="A1597">
        <v>1596</v>
      </c>
      <c r="B1597" s="62" t="s">
        <v>106</v>
      </c>
      <c r="C1597" s="79" t="s">
        <v>107</v>
      </c>
      <c r="D1597" s="79" t="s">
        <v>711</v>
      </c>
      <c r="E1597" s="80" t="s">
        <v>3643</v>
      </c>
    </row>
    <row r="1598" spans="1:5" x14ac:dyDescent="0.25">
      <c r="A1598">
        <v>1597</v>
      </c>
      <c r="B1598" s="81" t="s">
        <v>106</v>
      </c>
      <c r="C1598" s="82" t="s">
        <v>107</v>
      </c>
      <c r="D1598" s="82" t="s">
        <v>711</v>
      </c>
      <c r="E1598" s="83" t="s">
        <v>3644</v>
      </c>
    </row>
    <row r="1599" spans="1:5" x14ac:dyDescent="0.25">
      <c r="A1599">
        <v>1598</v>
      </c>
      <c r="B1599" s="62" t="s">
        <v>106</v>
      </c>
      <c r="C1599" s="79" t="s">
        <v>107</v>
      </c>
      <c r="D1599" s="79" t="s">
        <v>711</v>
      </c>
      <c r="E1599" s="80" t="s">
        <v>1904</v>
      </c>
    </row>
    <row r="1600" spans="1:5" x14ac:dyDescent="0.25">
      <c r="A1600">
        <v>1599</v>
      </c>
      <c r="B1600" s="81" t="s">
        <v>106</v>
      </c>
      <c r="C1600" s="82" t="s">
        <v>107</v>
      </c>
      <c r="D1600" s="82" t="s">
        <v>711</v>
      </c>
      <c r="E1600" s="83" t="s">
        <v>3645</v>
      </c>
    </row>
    <row r="1601" spans="1:5" x14ac:dyDescent="0.25">
      <c r="A1601">
        <v>1600</v>
      </c>
      <c r="B1601" s="62" t="s">
        <v>106</v>
      </c>
      <c r="C1601" s="79" t="s">
        <v>107</v>
      </c>
      <c r="D1601" s="79" t="s">
        <v>711</v>
      </c>
      <c r="E1601" s="80" t="s">
        <v>3646</v>
      </c>
    </row>
    <row r="1602" spans="1:5" x14ac:dyDescent="0.25">
      <c r="A1602">
        <v>1601</v>
      </c>
      <c r="B1602" s="81" t="s">
        <v>266</v>
      </c>
      <c r="C1602" s="82" t="s">
        <v>267</v>
      </c>
      <c r="D1602" s="82" t="s">
        <v>468</v>
      </c>
      <c r="E1602" s="83" t="s">
        <v>3647</v>
      </c>
    </row>
    <row r="1603" spans="1:5" x14ac:dyDescent="0.25">
      <c r="A1603">
        <v>1602</v>
      </c>
      <c r="B1603" s="62" t="s">
        <v>266</v>
      </c>
      <c r="C1603" s="79" t="s">
        <v>267</v>
      </c>
      <c r="D1603" s="79" t="s">
        <v>468</v>
      </c>
      <c r="E1603" s="80" t="s">
        <v>3648</v>
      </c>
    </row>
    <row r="1604" spans="1:5" x14ac:dyDescent="0.25">
      <c r="A1604">
        <v>1603</v>
      </c>
      <c r="B1604" s="81" t="s">
        <v>266</v>
      </c>
      <c r="C1604" s="82" t="s">
        <v>267</v>
      </c>
      <c r="D1604" s="82" t="s">
        <v>468</v>
      </c>
      <c r="E1604" s="83" t="s">
        <v>3649</v>
      </c>
    </row>
    <row r="1605" spans="1:5" x14ac:dyDescent="0.25">
      <c r="A1605">
        <v>1604</v>
      </c>
      <c r="B1605" s="62" t="s">
        <v>266</v>
      </c>
      <c r="C1605" s="79" t="s">
        <v>267</v>
      </c>
      <c r="D1605" s="79" t="s">
        <v>468</v>
      </c>
      <c r="E1605" s="80" t="s">
        <v>3650</v>
      </c>
    </row>
    <row r="1606" spans="1:5" x14ac:dyDescent="0.25">
      <c r="A1606">
        <v>1605</v>
      </c>
      <c r="B1606" s="81" t="s">
        <v>266</v>
      </c>
      <c r="C1606" s="82" t="s">
        <v>267</v>
      </c>
      <c r="D1606" s="82" t="s">
        <v>468</v>
      </c>
      <c r="E1606" s="83" t="s">
        <v>469</v>
      </c>
    </row>
    <row r="1607" spans="1:5" x14ac:dyDescent="0.25">
      <c r="A1607">
        <v>1606</v>
      </c>
      <c r="B1607" s="62" t="s">
        <v>266</v>
      </c>
      <c r="C1607" s="79" t="s">
        <v>267</v>
      </c>
      <c r="D1607" s="79" t="s">
        <v>979</v>
      </c>
      <c r="E1607" s="80" t="s">
        <v>1996</v>
      </c>
    </row>
    <row r="1608" spans="1:5" x14ac:dyDescent="0.25">
      <c r="A1608">
        <v>1607</v>
      </c>
      <c r="B1608" s="81" t="s">
        <v>266</v>
      </c>
      <c r="C1608" s="82" t="s">
        <v>267</v>
      </c>
      <c r="D1608" s="82" t="s">
        <v>979</v>
      </c>
      <c r="E1608" s="83" t="s">
        <v>3651</v>
      </c>
    </row>
    <row r="1609" spans="1:5" x14ac:dyDescent="0.25">
      <c r="A1609">
        <v>1608</v>
      </c>
      <c r="B1609" s="62" t="s">
        <v>266</v>
      </c>
      <c r="C1609" s="79" t="s">
        <v>267</v>
      </c>
      <c r="D1609" s="79" t="s">
        <v>979</v>
      </c>
      <c r="E1609" s="80" t="s">
        <v>3652</v>
      </c>
    </row>
    <row r="1610" spans="1:5" x14ac:dyDescent="0.25">
      <c r="A1610">
        <v>1609</v>
      </c>
      <c r="B1610" s="81" t="s">
        <v>266</v>
      </c>
      <c r="C1610" s="82" t="s">
        <v>267</v>
      </c>
      <c r="D1610" s="82" t="s">
        <v>979</v>
      </c>
      <c r="E1610" s="83" t="s">
        <v>3653</v>
      </c>
    </row>
    <row r="1611" spans="1:5" x14ac:dyDescent="0.25">
      <c r="A1611">
        <v>1610</v>
      </c>
      <c r="B1611" s="62" t="s">
        <v>266</v>
      </c>
      <c r="C1611" s="79" t="s">
        <v>267</v>
      </c>
      <c r="D1611" s="79" t="s">
        <v>979</v>
      </c>
      <c r="E1611" s="80" t="s">
        <v>980</v>
      </c>
    </row>
    <row r="1612" spans="1:5" x14ac:dyDescent="0.25">
      <c r="A1612">
        <v>1611</v>
      </c>
      <c r="B1612" s="81" t="s">
        <v>266</v>
      </c>
      <c r="C1612" s="82" t="s">
        <v>267</v>
      </c>
      <c r="D1612" s="82" t="s">
        <v>357</v>
      </c>
      <c r="E1612" s="83" t="s">
        <v>3410</v>
      </c>
    </row>
    <row r="1613" spans="1:5" x14ac:dyDescent="0.25">
      <c r="A1613">
        <v>1612</v>
      </c>
      <c r="B1613" s="62" t="s">
        <v>266</v>
      </c>
      <c r="C1613" s="79" t="s">
        <v>267</v>
      </c>
      <c r="D1613" s="79" t="s">
        <v>357</v>
      </c>
      <c r="E1613" s="80" t="s">
        <v>3654</v>
      </c>
    </row>
    <row r="1614" spans="1:5" x14ac:dyDescent="0.25">
      <c r="A1614">
        <v>1613</v>
      </c>
      <c r="B1614" s="81" t="s">
        <v>266</v>
      </c>
      <c r="C1614" s="82" t="s">
        <v>267</v>
      </c>
      <c r="D1614" s="82" t="s">
        <v>357</v>
      </c>
      <c r="E1614" s="83" t="s">
        <v>1195</v>
      </c>
    </row>
    <row r="1615" spans="1:5" x14ac:dyDescent="0.25">
      <c r="A1615">
        <v>1614</v>
      </c>
      <c r="B1615" s="62" t="s">
        <v>266</v>
      </c>
      <c r="C1615" s="79" t="s">
        <v>267</v>
      </c>
      <c r="D1615" s="79" t="s">
        <v>357</v>
      </c>
      <c r="E1615" s="80" t="s">
        <v>3655</v>
      </c>
    </row>
    <row r="1616" spans="1:5" x14ac:dyDescent="0.25">
      <c r="A1616">
        <v>1615</v>
      </c>
      <c r="B1616" s="81" t="s">
        <v>266</v>
      </c>
      <c r="C1616" s="82" t="s">
        <v>267</v>
      </c>
      <c r="D1616" s="82" t="s">
        <v>357</v>
      </c>
      <c r="E1616" s="83" t="s">
        <v>3656</v>
      </c>
    </row>
    <row r="1617" spans="1:5" x14ac:dyDescent="0.25">
      <c r="A1617">
        <v>1616</v>
      </c>
      <c r="B1617" s="62" t="s">
        <v>266</v>
      </c>
      <c r="C1617" s="79" t="s">
        <v>267</v>
      </c>
      <c r="D1617" s="79" t="s">
        <v>2081</v>
      </c>
      <c r="E1617" s="80" t="s">
        <v>3657</v>
      </c>
    </row>
    <row r="1618" spans="1:5" x14ac:dyDescent="0.25">
      <c r="A1618">
        <v>1617</v>
      </c>
      <c r="B1618" s="81" t="s">
        <v>266</v>
      </c>
      <c r="C1618" s="82" t="s">
        <v>267</v>
      </c>
      <c r="D1618" s="82" t="s">
        <v>2081</v>
      </c>
      <c r="E1618" s="83" t="s">
        <v>3658</v>
      </c>
    </row>
    <row r="1619" spans="1:5" x14ac:dyDescent="0.25">
      <c r="A1619">
        <v>1618</v>
      </c>
      <c r="B1619" s="62" t="s">
        <v>266</v>
      </c>
      <c r="C1619" s="79" t="s">
        <v>267</v>
      </c>
      <c r="D1619" s="79" t="s">
        <v>2081</v>
      </c>
      <c r="E1619" s="80" t="s">
        <v>3659</v>
      </c>
    </row>
    <row r="1620" spans="1:5" x14ac:dyDescent="0.25">
      <c r="A1620">
        <v>1619</v>
      </c>
      <c r="B1620" s="81" t="s">
        <v>266</v>
      </c>
      <c r="C1620" s="82" t="s">
        <v>267</v>
      </c>
      <c r="D1620" s="82" t="s">
        <v>2081</v>
      </c>
      <c r="E1620" s="83" t="s">
        <v>3660</v>
      </c>
    </row>
    <row r="1621" spans="1:5" x14ac:dyDescent="0.25">
      <c r="A1621">
        <v>1620</v>
      </c>
      <c r="B1621" s="62" t="s">
        <v>266</v>
      </c>
      <c r="C1621" s="79" t="s">
        <v>267</v>
      </c>
      <c r="D1621" s="79" t="s">
        <v>2081</v>
      </c>
      <c r="E1621" s="80" t="s">
        <v>2082</v>
      </c>
    </row>
    <row r="1622" spans="1:5" x14ac:dyDescent="0.25">
      <c r="A1622">
        <v>1621</v>
      </c>
      <c r="B1622" s="81" t="s">
        <v>266</v>
      </c>
      <c r="C1622" s="82" t="s">
        <v>267</v>
      </c>
      <c r="D1622" s="82" t="s">
        <v>859</v>
      </c>
      <c r="E1622" s="83" t="s">
        <v>3661</v>
      </c>
    </row>
    <row r="1623" spans="1:5" x14ac:dyDescent="0.25">
      <c r="A1623">
        <v>1622</v>
      </c>
      <c r="B1623" s="62" t="s">
        <v>266</v>
      </c>
      <c r="C1623" s="79" t="s">
        <v>267</v>
      </c>
      <c r="D1623" s="79" t="s">
        <v>859</v>
      </c>
      <c r="E1623" s="80" t="s">
        <v>825</v>
      </c>
    </row>
    <row r="1624" spans="1:5" x14ac:dyDescent="0.25">
      <c r="A1624">
        <v>1623</v>
      </c>
      <c r="B1624" s="81" t="s">
        <v>266</v>
      </c>
      <c r="C1624" s="82" t="s">
        <v>267</v>
      </c>
      <c r="D1624" s="82" t="s">
        <v>859</v>
      </c>
      <c r="E1624" s="83" t="s">
        <v>3662</v>
      </c>
    </row>
    <row r="1625" spans="1:5" x14ac:dyDescent="0.25">
      <c r="A1625">
        <v>1624</v>
      </c>
      <c r="B1625" s="62" t="s">
        <v>266</v>
      </c>
      <c r="C1625" s="79" t="s">
        <v>267</v>
      </c>
      <c r="D1625" s="79" t="s">
        <v>859</v>
      </c>
      <c r="E1625" s="80" t="s">
        <v>3663</v>
      </c>
    </row>
    <row r="1626" spans="1:5" x14ac:dyDescent="0.25">
      <c r="A1626">
        <v>1625</v>
      </c>
      <c r="B1626" s="81" t="s">
        <v>266</v>
      </c>
      <c r="C1626" s="82" t="s">
        <v>267</v>
      </c>
      <c r="D1626" s="82" t="s">
        <v>859</v>
      </c>
      <c r="E1626" s="83" t="s">
        <v>3664</v>
      </c>
    </row>
    <row r="1627" spans="1:5" x14ac:dyDescent="0.25">
      <c r="A1627">
        <v>1626</v>
      </c>
      <c r="B1627" s="62" t="s">
        <v>266</v>
      </c>
      <c r="C1627" s="79" t="s">
        <v>267</v>
      </c>
      <c r="D1627" s="79" t="s">
        <v>766</v>
      </c>
      <c r="E1627" s="80" t="s">
        <v>3665</v>
      </c>
    </row>
    <row r="1628" spans="1:5" x14ac:dyDescent="0.25">
      <c r="A1628">
        <v>1627</v>
      </c>
      <c r="B1628" s="81" t="s">
        <v>266</v>
      </c>
      <c r="C1628" s="82" t="s">
        <v>267</v>
      </c>
      <c r="D1628" s="82" t="s">
        <v>766</v>
      </c>
      <c r="E1628" s="83" t="s">
        <v>860</v>
      </c>
    </row>
    <row r="1629" spans="1:5" x14ac:dyDescent="0.25">
      <c r="A1629">
        <v>1628</v>
      </c>
      <c r="B1629" s="62" t="s">
        <v>266</v>
      </c>
      <c r="C1629" s="79" t="s">
        <v>267</v>
      </c>
      <c r="D1629" s="79" t="s">
        <v>766</v>
      </c>
      <c r="E1629" s="80" t="s">
        <v>3666</v>
      </c>
    </row>
    <row r="1630" spans="1:5" x14ac:dyDescent="0.25">
      <c r="A1630">
        <v>1629</v>
      </c>
      <c r="B1630" s="81" t="s">
        <v>266</v>
      </c>
      <c r="C1630" s="82" t="s">
        <v>267</v>
      </c>
      <c r="D1630" s="82" t="s">
        <v>766</v>
      </c>
      <c r="E1630" s="83" t="s">
        <v>3667</v>
      </c>
    </row>
    <row r="1631" spans="1:5" x14ac:dyDescent="0.25">
      <c r="A1631">
        <v>1630</v>
      </c>
      <c r="B1631" s="62" t="s">
        <v>266</v>
      </c>
      <c r="C1631" s="79" t="s">
        <v>267</v>
      </c>
      <c r="D1631" s="79" t="s">
        <v>766</v>
      </c>
      <c r="E1631" s="80" t="s">
        <v>3668</v>
      </c>
    </row>
    <row r="1632" spans="1:5" x14ac:dyDescent="0.25">
      <c r="A1632">
        <v>1631</v>
      </c>
      <c r="B1632" s="81" t="s">
        <v>266</v>
      </c>
      <c r="C1632" s="82" t="s">
        <v>267</v>
      </c>
      <c r="D1632" s="82" t="s">
        <v>1048</v>
      </c>
      <c r="E1632" s="83" t="s">
        <v>3669</v>
      </c>
    </row>
    <row r="1633" spans="1:5" x14ac:dyDescent="0.25">
      <c r="A1633">
        <v>1632</v>
      </c>
      <c r="B1633" s="62" t="s">
        <v>266</v>
      </c>
      <c r="C1633" s="79" t="s">
        <v>267</v>
      </c>
      <c r="D1633" s="79" t="s">
        <v>1048</v>
      </c>
      <c r="E1633" s="80" t="s">
        <v>3670</v>
      </c>
    </row>
    <row r="1634" spans="1:5" x14ac:dyDescent="0.25">
      <c r="A1634">
        <v>1633</v>
      </c>
      <c r="B1634" s="81" t="s">
        <v>266</v>
      </c>
      <c r="C1634" s="82" t="s">
        <v>267</v>
      </c>
      <c r="D1634" s="82" t="s">
        <v>1048</v>
      </c>
      <c r="E1634" s="83" t="s">
        <v>3671</v>
      </c>
    </row>
    <row r="1635" spans="1:5" x14ac:dyDescent="0.25">
      <c r="A1635">
        <v>1634</v>
      </c>
      <c r="B1635" s="62" t="s">
        <v>266</v>
      </c>
      <c r="C1635" s="79" t="s">
        <v>267</v>
      </c>
      <c r="D1635" s="79" t="s">
        <v>1048</v>
      </c>
      <c r="E1635" s="80" t="s">
        <v>3672</v>
      </c>
    </row>
    <row r="1636" spans="1:5" x14ac:dyDescent="0.25">
      <c r="A1636">
        <v>1635</v>
      </c>
      <c r="B1636" s="81" t="s">
        <v>266</v>
      </c>
      <c r="C1636" s="82" t="s">
        <v>267</v>
      </c>
      <c r="D1636" s="82" t="s">
        <v>1048</v>
      </c>
      <c r="E1636" s="83" t="s">
        <v>2209</v>
      </c>
    </row>
    <row r="1637" spans="1:5" x14ac:dyDescent="0.25">
      <c r="A1637">
        <v>1636</v>
      </c>
      <c r="B1637" s="62" t="s">
        <v>266</v>
      </c>
      <c r="C1637" s="79" t="s">
        <v>267</v>
      </c>
      <c r="D1637" s="79" t="s">
        <v>240</v>
      </c>
      <c r="E1637" s="80" t="s">
        <v>3673</v>
      </c>
    </row>
    <row r="1638" spans="1:5" x14ac:dyDescent="0.25">
      <c r="A1638">
        <v>1637</v>
      </c>
      <c r="B1638" s="81" t="s">
        <v>266</v>
      </c>
      <c r="C1638" s="82" t="s">
        <v>267</v>
      </c>
      <c r="D1638" s="82" t="s">
        <v>240</v>
      </c>
      <c r="E1638" s="83" t="s">
        <v>1049</v>
      </c>
    </row>
    <row r="1639" spans="1:5" x14ac:dyDescent="0.25">
      <c r="A1639">
        <v>1638</v>
      </c>
      <c r="B1639" s="62" t="s">
        <v>266</v>
      </c>
      <c r="C1639" s="79" t="s">
        <v>267</v>
      </c>
      <c r="D1639" s="79" t="s">
        <v>240</v>
      </c>
      <c r="E1639" s="80" t="s">
        <v>3674</v>
      </c>
    </row>
    <row r="1640" spans="1:5" x14ac:dyDescent="0.25">
      <c r="A1640">
        <v>1639</v>
      </c>
      <c r="B1640" s="81" t="s">
        <v>266</v>
      </c>
      <c r="C1640" s="82" t="s">
        <v>267</v>
      </c>
      <c r="D1640" s="82" t="s">
        <v>240</v>
      </c>
      <c r="E1640" s="83" t="s">
        <v>3675</v>
      </c>
    </row>
    <row r="1641" spans="1:5" x14ac:dyDescent="0.25">
      <c r="A1641">
        <v>1640</v>
      </c>
      <c r="B1641" s="62" t="s">
        <v>266</v>
      </c>
      <c r="C1641" s="79" t="s">
        <v>267</v>
      </c>
      <c r="D1641" s="79" t="s">
        <v>240</v>
      </c>
      <c r="E1641" s="80" t="s">
        <v>77</v>
      </c>
    </row>
    <row r="1642" spans="1:5" x14ac:dyDescent="0.25">
      <c r="A1642">
        <v>1641</v>
      </c>
      <c r="B1642" s="81" t="s">
        <v>266</v>
      </c>
      <c r="C1642" s="82" t="s">
        <v>267</v>
      </c>
      <c r="D1642" s="82" t="s">
        <v>1237</v>
      </c>
      <c r="E1642" s="83" t="s">
        <v>3676</v>
      </c>
    </row>
    <row r="1643" spans="1:5" x14ac:dyDescent="0.25">
      <c r="A1643">
        <v>1642</v>
      </c>
      <c r="B1643" s="62" t="s">
        <v>266</v>
      </c>
      <c r="C1643" s="79" t="s">
        <v>267</v>
      </c>
      <c r="D1643" s="79" t="s">
        <v>1237</v>
      </c>
      <c r="E1643" s="80" t="s">
        <v>3677</v>
      </c>
    </row>
    <row r="1644" spans="1:5" x14ac:dyDescent="0.25">
      <c r="A1644">
        <v>1643</v>
      </c>
      <c r="B1644" s="81" t="s">
        <v>266</v>
      </c>
      <c r="C1644" s="82" t="s">
        <v>267</v>
      </c>
      <c r="D1644" s="82" t="s">
        <v>1237</v>
      </c>
      <c r="E1644" s="83" t="s">
        <v>3678</v>
      </c>
    </row>
    <row r="1645" spans="1:5" x14ac:dyDescent="0.25">
      <c r="A1645">
        <v>1644</v>
      </c>
      <c r="B1645" s="62" t="s">
        <v>266</v>
      </c>
      <c r="C1645" s="79" t="s">
        <v>267</v>
      </c>
      <c r="D1645" s="79" t="s">
        <v>1237</v>
      </c>
      <c r="E1645" s="80" t="s">
        <v>2524</v>
      </c>
    </row>
    <row r="1646" spans="1:5" x14ac:dyDescent="0.25">
      <c r="A1646">
        <v>1645</v>
      </c>
      <c r="B1646" s="81" t="s">
        <v>266</v>
      </c>
      <c r="C1646" s="82" t="s">
        <v>267</v>
      </c>
      <c r="D1646" s="82" t="s">
        <v>1237</v>
      </c>
      <c r="E1646" s="83" t="s">
        <v>3679</v>
      </c>
    </row>
    <row r="1647" spans="1:5" x14ac:dyDescent="0.25">
      <c r="A1647">
        <v>1646</v>
      </c>
      <c r="B1647" s="62" t="s">
        <v>266</v>
      </c>
      <c r="C1647" s="79" t="s">
        <v>267</v>
      </c>
      <c r="D1647" s="79" t="s">
        <v>772</v>
      </c>
      <c r="E1647" s="80" t="s">
        <v>3228</v>
      </c>
    </row>
    <row r="1648" spans="1:5" x14ac:dyDescent="0.25">
      <c r="A1648">
        <v>1647</v>
      </c>
      <c r="B1648" s="81" t="s">
        <v>266</v>
      </c>
      <c r="C1648" s="82" t="s">
        <v>267</v>
      </c>
      <c r="D1648" s="82" t="s">
        <v>772</v>
      </c>
      <c r="E1648" s="83" t="s">
        <v>3680</v>
      </c>
    </row>
    <row r="1649" spans="1:5" x14ac:dyDescent="0.25">
      <c r="A1649">
        <v>1648</v>
      </c>
      <c r="B1649" s="62" t="s">
        <v>266</v>
      </c>
      <c r="C1649" s="79" t="s">
        <v>267</v>
      </c>
      <c r="D1649" s="79" t="s">
        <v>772</v>
      </c>
      <c r="E1649" s="80" t="s">
        <v>1238</v>
      </c>
    </row>
    <row r="1650" spans="1:5" x14ac:dyDescent="0.25">
      <c r="A1650">
        <v>1649</v>
      </c>
      <c r="B1650" s="81" t="s">
        <v>266</v>
      </c>
      <c r="C1650" s="82" t="s">
        <v>267</v>
      </c>
      <c r="D1650" s="82" t="s">
        <v>772</v>
      </c>
      <c r="E1650" s="83" t="s">
        <v>773</v>
      </c>
    </row>
    <row r="1651" spans="1:5" x14ac:dyDescent="0.25">
      <c r="A1651">
        <v>1650</v>
      </c>
      <c r="B1651" s="62" t="s">
        <v>266</v>
      </c>
      <c r="C1651" s="79" t="s">
        <v>267</v>
      </c>
      <c r="D1651" s="79" t="s">
        <v>772</v>
      </c>
      <c r="E1651" s="80" t="s">
        <v>3681</v>
      </c>
    </row>
    <row r="1652" spans="1:5" x14ac:dyDescent="0.25">
      <c r="A1652">
        <v>1651</v>
      </c>
      <c r="B1652" s="81" t="s">
        <v>266</v>
      </c>
      <c r="C1652" s="82" t="s">
        <v>267</v>
      </c>
      <c r="D1652" s="82" t="s">
        <v>52</v>
      </c>
      <c r="E1652" s="83" t="s">
        <v>3682</v>
      </c>
    </row>
    <row r="1653" spans="1:5" x14ac:dyDescent="0.25">
      <c r="A1653">
        <v>1652</v>
      </c>
      <c r="B1653" s="62" t="s">
        <v>266</v>
      </c>
      <c r="C1653" s="79" t="s">
        <v>267</v>
      </c>
      <c r="D1653" s="79" t="s">
        <v>52</v>
      </c>
      <c r="E1653" s="80" t="s">
        <v>3649</v>
      </c>
    </row>
    <row r="1654" spans="1:5" x14ac:dyDescent="0.25">
      <c r="A1654">
        <v>1653</v>
      </c>
      <c r="B1654" s="81" t="s">
        <v>266</v>
      </c>
      <c r="C1654" s="82" t="s">
        <v>267</v>
      </c>
      <c r="D1654" s="82" t="s">
        <v>52</v>
      </c>
      <c r="E1654" s="83" t="s">
        <v>3683</v>
      </c>
    </row>
    <row r="1655" spans="1:5" x14ac:dyDescent="0.25">
      <c r="A1655">
        <v>1654</v>
      </c>
      <c r="B1655" s="62" t="s">
        <v>266</v>
      </c>
      <c r="C1655" s="79" t="s">
        <v>267</v>
      </c>
      <c r="D1655" s="79" t="s">
        <v>52</v>
      </c>
      <c r="E1655" s="80" t="s">
        <v>3684</v>
      </c>
    </row>
    <row r="1656" spans="1:5" x14ac:dyDescent="0.25">
      <c r="A1656">
        <v>1655</v>
      </c>
      <c r="B1656" s="81" t="s">
        <v>266</v>
      </c>
      <c r="C1656" s="82" t="s">
        <v>267</v>
      </c>
      <c r="D1656" s="82" t="s">
        <v>52</v>
      </c>
      <c r="E1656" s="83" t="s">
        <v>3685</v>
      </c>
    </row>
    <row r="1657" spans="1:5" x14ac:dyDescent="0.25">
      <c r="A1657">
        <v>1656</v>
      </c>
      <c r="B1657" s="62" t="s">
        <v>266</v>
      </c>
      <c r="C1657" s="79" t="s">
        <v>267</v>
      </c>
      <c r="D1657" s="79" t="s">
        <v>1463</v>
      </c>
      <c r="E1657" s="80" t="s">
        <v>3686</v>
      </c>
    </row>
    <row r="1658" spans="1:5" x14ac:dyDescent="0.25">
      <c r="A1658">
        <v>1657</v>
      </c>
      <c r="B1658" s="81" t="s">
        <v>266</v>
      </c>
      <c r="C1658" s="82" t="s">
        <v>267</v>
      </c>
      <c r="D1658" s="82" t="s">
        <v>1463</v>
      </c>
      <c r="E1658" s="83" t="s">
        <v>3687</v>
      </c>
    </row>
    <row r="1659" spans="1:5" x14ac:dyDescent="0.25">
      <c r="A1659">
        <v>1658</v>
      </c>
      <c r="B1659" s="62" t="s">
        <v>266</v>
      </c>
      <c r="C1659" s="79" t="s">
        <v>267</v>
      </c>
      <c r="D1659" s="79" t="s">
        <v>1463</v>
      </c>
      <c r="E1659" s="80" t="s">
        <v>3688</v>
      </c>
    </row>
    <row r="1660" spans="1:5" x14ac:dyDescent="0.25">
      <c r="A1660">
        <v>1659</v>
      </c>
      <c r="B1660" s="81" t="s">
        <v>266</v>
      </c>
      <c r="C1660" s="82" t="s">
        <v>267</v>
      </c>
      <c r="D1660" s="82" t="s">
        <v>1463</v>
      </c>
      <c r="E1660" s="83" t="s">
        <v>1464</v>
      </c>
    </row>
    <row r="1661" spans="1:5" x14ac:dyDescent="0.25">
      <c r="A1661">
        <v>1660</v>
      </c>
      <c r="B1661" s="62" t="s">
        <v>266</v>
      </c>
      <c r="C1661" s="79" t="s">
        <v>267</v>
      </c>
      <c r="D1661" s="79" t="s">
        <v>1463</v>
      </c>
      <c r="E1661" s="80" t="s">
        <v>3689</v>
      </c>
    </row>
    <row r="1662" spans="1:5" x14ac:dyDescent="0.25">
      <c r="A1662">
        <v>1661</v>
      </c>
      <c r="B1662" s="81" t="s">
        <v>266</v>
      </c>
      <c r="C1662" s="82" t="s">
        <v>267</v>
      </c>
      <c r="D1662" s="82" t="s">
        <v>2191</v>
      </c>
      <c r="E1662" s="83" t="s">
        <v>3690</v>
      </c>
    </row>
    <row r="1663" spans="1:5" x14ac:dyDescent="0.25">
      <c r="A1663">
        <v>1662</v>
      </c>
      <c r="B1663" s="62" t="s">
        <v>266</v>
      </c>
      <c r="C1663" s="79" t="s">
        <v>267</v>
      </c>
      <c r="D1663" s="79" t="s">
        <v>2191</v>
      </c>
      <c r="E1663" s="80" t="s">
        <v>2117</v>
      </c>
    </row>
    <row r="1664" spans="1:5" x14ac:dyDescent="0.25">
      <c r="A1664">
        <v>1663</v>
      </c>
      <c r="B1664" s="81" t="s">
        <v>266</v>
      </c>
      <c r="C1664" s="82" t="s">
        <v>267</v>
      </c>
      <c r="D1664" s="82" t="s">
        <v>2191</v>
      </c>
      <c r="E1664" s="83" t="s">
        <v>3691</v>
      </c>
    </row>
    <row r="1665" spans="1:5" x14ac:dyDescent="0.25">
      <c r="A1665">
        <v>1664</v>
      </c>
      <c r="B1665" s="62" t="s">
        <v>266</v>
      </c>
      <c r="C1665" s="79" t="s">
        <v>267</v>
      </c>
      <c r="D1665" s="79" t="s">
        <v>2191</v>
      </c>
      <c r="E1665" s="80" t="s">
        <v>3692</v>
      </c>
    </row>
    <row r="1666" spans="1:5" x14ac:dyDescent="0.25">
      <c r="A1666">
        <v>1665</v>
      </c>
      <c r="B1666" s="81" t="s">
        <v>266</v>
      </c>
      <c r="C1666" s="82" t="s">
        <v>267</v>
      </c>
      <c r="D1666" s="82" t="s">
        <v>2191</v>
      </c>
      <c r="E1666" s="83" t="s">
        <v>2215</v>
      </c>
    </row>
    <row r="1667" spans="1:5" x14ac:dyDescent="0.25">
      <c r="A1667">
        <v>1666</v>
      </c>
      <c r="B1667" s="62" t="s">
        <v>266</v>
      </c>
      <c r="C1667" s="79" t="s">
        <v>267</v>
      </c>
      <c r="D1667" s="79" t="s">
        <v>3693</v>
      </c>
      <c r="E1667" s="80" t="s">
        <v>3694</v>
      </c>
    </row>
    <row r="1668" spans="1:5" x14ac:dyDescent="0.25">
      <c r="A1668">
        <v>1667</v>
      </c>
      <c r="B1668" s="81" t="s">
        <v>266</v>
      </c>
      <c r="C1668" s="82" t="s">
        <v>267</v>
      </c>
      <c r="D1668" s="82" t="s">
        <v>3693</v>
      </c>
      <c r="E1668" s="83" t="s">
        <v>2192</v>
      </c>
    </row>
    <row r="1669" spans="1:5" x14ac:dyDescent="0.25">
      <c r="A1669">
        <v>1668</v>
      </c>
      <c r="B1669" s="62" t="s">
        <v>266</v>
      </c>
      <c r="C1669" s="79" t="s">
        <v>267</v>
      </c>
      <c r="D1669" s="79" t="s">
        <v>3693</v>
      </c>
      <c r="E1669" s="80" t="s">
        <v>3695</v>
      </c>
    </row>
    <row r="1670" spans="1:5" x14ac:dyDescent="0.25">
      <c r="A1670">
        <v>1669</v>
      </c>
      <c r="B1670" s="81" t="s">
        <v>266</v>
      </c>
      <c r="C1670" s="82" t="s">
        <v>267</v>
      </c>
      <c r="D1670" s="82" t="s">
        <v>3693</v>
      </c>
      <c r="E1670" s="83" t="s">
        <v>3696</v>
      </c>
    </row>
    <row r="1671" spans="1:5" x14ac:dyDescent="0.25">
      <c r="A1671">
        <v>1670</v>
      </c>
      <c r="B1671" s="62" t="s">
        <v>266</v>
      </c>
      <c r="C1671" s="79" t="s">
        <v>267</v>
      </c>
      <c r="D1671" s="79" t="s">
        <v>3693</v>
      </c>
      <c r="E1671" s="80" t="s">
        <v>3697</v>
      </c>
    </row>
    <row r="1672" spans="1:5" x14ac:dyDescent="0.25">
      <c r="A1672">
        <v>1671</v>
      </c>
      <c r="B1672" s="81" t="s">
        <v>266</v>
      </c>
      <c r="C1672" s="82" t="s">
        <v>267</v>
      </c>
      <c r="D1672" s="82" t="s">
        <v>1483</v>
      </c>
      <c r="E1672" s="83" t="s">
        <v>3698</v>
      </c>
    </row>
    <row r="1673" spans="1:5" x14ac:dyDescent="0.25">
      <c r="A1673">
        <v>1672</v>
      </c>
      <c r="B1673" s="62" t="s">
        <v>266</v>
      </c>
      <c r="C1673" s="79" t="s">
        <v>267</v>
      </c>
      <c r="D1673" s="79" t="s">
        <v>1483</v>
      </c>
      <c r="E1673" s="80" t="s">
        <v>3699</v>
      </c>
    </row>
    <row r="1674" spans="1:5" x14ac:dyDescent="0.25">
      <c r="A1674">
        <v>1673</v>
      </c>
      <c r="B1674" s="81" t="s">
        <v>266</v>
      </c>
      <c r="C1674" s="82" t="s">
        <v>267</v>
      </c>
      <c r="D1674" s="82" t="s">
        <v>1483</v>
      </c>
      <c r="E1674" s="83" t="s">
        <v>3700</v>
      </c>
    </row>
    <row r="1675" spans="1:5" x14ac:dyDescent="0.25">
      <c r="A1675">
        <v>1674</v>
      </c>
      <c r="B1675" s="62" t="s">
        <v>266</v>
      </c>
      <c r="C1675" s="79" t="s">
        <v>267</v>
      </c>
      <c r="D1675" s="79" t="s">
        <v>1483</v>
      </c>
      <c r="E1675" s="80" t="s">
        <v>3701</v>
      </c>
    </row>
    <row r="1676" spans="1:5" x14ac:dyDescent="0.25">
      <c r="A1676">
        <v>1675</v>
      </c>
      <c r="B1676" s="81" t="s">
        <v>266</v>
      </c>
      <c r="C1676" s="82" t="s">
        <v>267</v>
      </c>
      <c r="D1676" s="82" t="s">
        <v>1483</v>
      </c>
      <c r="E1676" s="83" t="s">
        <v>3702</v>
      </c>
    </row>
    <row r="1677" spans="1:5" x14ac:dyDescent="0.25">
      <c r="A1677">
        <v>1676</v>
      </c>
      <c r="B1677" s="62" t="s">
        <v>266</v>
      </c>
      <c r="C1677" s="79" t="s">
        <v>267</v>
      </c>
      <c r="D1677" s="79" t="s">
        <v>525</v>
      </c>
      <c r="E1677" s="80" t="s">
        <v>3703</v>
      </c>
    </row>
    <row r="1678" spans="1:5" x14ac:dyDescent="0.25">
      <c r="A1678">
        <v>1677</v>
      </c>
      <c r="B1678" s="81" t="s">
        <v>266</v>
      </c>
      <c r="C1678" s="82" t="s">
        <v>267</v>
      </c>
      <c r="D1678" s="82" t="s">
        <v>525</v>
      </c>
      <c r="E1678" s="83" t="s">
        <v>3704</v>
      </c>
    </row>
    <row r="1679" spans="1:5" x14ac:dyDescent="0.25">
      <c r="A1679">
        <v>1678</v>
      </c>
      <c r="B1679" s="62" t="s">
        <v>266</v>
      </c>
      <c r="C1679" s="79" t="s">
        <v>267</v>
      </c>
      <c r="D1679" s="79" t="s">
        <v>525</v>
      </c>
      <c r="E1679" s="80" t="s">
        <v>1484</v>
      </c>
    </row>
    <row r="1680" spans="1:5" x14ac:dyDescent="0.25">
      <c r="A1680">
        <v>1679</v>
      </c>
      <c r="B1680" s="81" t="s">
        <v>266</v>
      </c>
      <c r="C1680" s="82" t="s">
        <v>267</v>
      </c>
      <c r="D1680" s="82" t="s">
        <v>525</v>
      </c>
      <c r="E1680" s="83" t="s">
        <v>3705</v>
      </c>
    </row>
    <row r="1681" spans="1:5" x14ac:dyDescent="0.25">
      <c r="A1681">
        <v>1680</v>
      </c>
      <c r="B1681" s="62" t="s">
        <v>266</v>
      </c>
      <c r="C1681" s="79" t="s">
        <v>267</v>
      </c>
      <c r="D1681" s="79" t="s">
        <v>525</v>
      </c>
      <c r="E1681" s="80" t="s">
        <v>3706</v>
      </c>
    </row>
    <row r="1682" spans="1:5" x14ac:dyDescent="0.25">
      <c r="A1682">
        <v>1681</v>
      </c>
      <c r="B1682" s="81" t="s">
        <v>266</v>
      </c>
      <c r="C1682" s="82" t="s">
        <v>267</v>
      </c>
      <c r="D1682" s="82" t="s">
        <v>268</v>
      </c>
      <c r="E1682" s="83" t="s">
        <v>3016</v>
      </c>
    </row>
    <row r="1683" spans="1:5" x14ac:dyDescent="0.25">
      <c r="A1683">
        <v>1682</v>
      </c>
      <c r="B1683" s="62" t="s">
        <v>266</v>
      </c>
      <c r="C1683" s="79" t="s">
        <v>267</v>
      </c>
      <c r="D1683" s="79" t="s">
        <v>268</v>
      </c>
      <c r="E1683" s="80" t="s">
        <v>3707</v>
      </c>
    </row>
    <row r="1684" spans="1:5" x14ac:dyDescent="0.25">
      <c r="A1684">
        <v>1683</v>
      </c>
      <c r="B1684" s="81" t="s">
        <v>266</v>
      </c>
      <c r="C1684" s="82" t="s">
        <v>267</v>
      </c>
      <c r="D1684" s="82" t="s">
        <v>268</v>
      </c>
      <c r="E1684" s="83" t="s">
        <v>3708</v>
      </c>
    </row>
    <row r="1685" spans="1:5" x14ac:dyDescent="0.25">
      <c r="A1685">
        <v>1684</v>
      </c>
      <c r="B1685" s="62" t="s">
        <v>266</v>
      </c>
      <c r="C1685" s="79" t="s">
        <v>267</v>
      </c>
      <c r="D1685" s="79" t="s">
        <v>268</v>
      </c>
      <c r="E1685" s="80" t="s">
        <v>3709</v>
      </c>
    </row>
    <row r="1686" spans="1:5" x14ac:dyDescent="0.25">
      <c r="A1686">
        <v>1685</v>
      </c>
      <c r="B1686" s="81" t="s">
        <v>266</v>
      </c>
      <c r="C1686" s="82" t="s">
        <v>267</v>
      </c>
      <c r="D1686" s="82" t="s">
        <v>268</v>
      </c>
      <c r="E1686" s="83" t="s">
        <v>269</v>
      </c>
    </row>
    <row r="1687" spans="1:5" x14ac:dyDescent="0.25">
      <c r="A1687">
        <v>1686</v>
      </c>
      <c r="B1687" s="62" t="s">
        <v>266</v>
      </c>
      <c r="C1687" s="79" t="s">
        <v>267</v>
      </c>
      <c r="D1687" s="79" t="s">
        <v>667</v>
      </c>
      <c r="E1687" s="80" t="s">
        <v>2288</v>
      </c>
    </row>
    <row r="1688" spans="1:5" x14ac:dyDescent="0.25">
      <c r="A1688">
        <v>1687</v>
      </c>
      <c r="B1688" s="81" t="s">
        <v>266</v>
      </c>
      <c r="C1688" s="82" t="s">
        <v>267</v>
      </c>
      <c r="D1688" s="82" t="s">
        <v>667</v>
      </c>
      <c r="E1688" s="83" t="s">
        <v>1002</v>
      </c>
    </row>
    <row r="1689" spans="1:5" x14ac:dyDescent="0.25">
      <c r="A1689">
        <v>1688</v>
      </c>
      <c r="B1689" s="62" t="s">
        <v>266</v>
      </c>
      <c r="C1689" s="79" t="s">
        <v>267</v>
      </c>
      <c r="D1689" s="79" t="s">
        <v>667</v>
      </c>
      <c r="E1689" s="80" t="s">
        <v>1174</v>
      </c>
    </row>
    <row r="1690" spans="1:5" x14ac:dyDescent="0.25">
      <c r="A1690">
        <v>1689</v>
      </c>
      <c r="B1690" s="81" t="s">
        <v>266</v>
      </c>
      <c r="C1690" s="82" t="s">
        <v>267</v>
      </c>
      <c r="D1690" s="82" t="s">
        <v>667</v>
      </c>
      <c r="E1690" s="83" t="s">
        <v>3710</v>
      </c>
    </row>
    <row r="1691" spans="1:5" x14ac:dyDescent="0.25">
      <c r="A1691">
        <v>1690</v>
      </c>
      <c r="B1691" s="62" t="s">
        <v>266</v>
      </c>
      <c r="C1691" s="79" t="s">
        <v>267</v>
      </c>
      <c r="D1691" s="79" t="s">
        <v>667</v>
      </c>
      <c r="E1691" s="80" t="s">
        <v>3711</v>
      </c>
    </row>
    <row r="1692" spans="1:5" x14ac:dyDescent="0.25">
      <c r="A1692">
        <v>1691</v>
      </c>
      <c r="B1692" s="81" t="s">
        <v>266</v>
      </c>
      <c r="C1692" s="82" t="s">
        <v>267</v>
      </c>
      <c r="D1692" s="82" t="s">
        <v>401</v>
      </c>
      <c r="E1692" s="83" t="s">
        <v>3712</v>
      </c>
    </row>
    <row r="1693" spans="1:5" x14ac:dyDescent="0.25">
      <c r="A1693">
        <v>1692</v>
      </c>
      <c r="B1693" s="62" t="s">
        <v>266</v>
      </c>
      <c r="C1693" s="79" t="s">
        <v>267</v>
      </c>
      <c r="D1693" s="79" t="s">
        <v>401</v>
      </c>
      <c r="E1693" s="80" t="s">
        <v>3713</v>
      </c>
    </row>
    <row r="1694" spans="1:5" x14ac:dyDescent="0.25">
      <c r="A1694">
        <v>1693</v>
      </c>
      <c r="B1694" s="81" t="s">
        <v>266</v>
      </c>
      <c r="C1694" s="82" t="s">
        <v>267</v>
      </c>
      <c r="D1694" s="82" t="s">
        <v>401</v>
      </c>
      <c r="E1694" s="83" t="s">
        <v>3714</v>
      </c>
    </row>
    <row r="1695" spans="1:5" x14ac:dyDescent="0.25">
      <c r="A1695">
        <v>1694</v>
      </c>
      <c r="B1695" s="62" t="s">
        <v>266</v>
      </c>
      <c r="C1695" s="79" t="s">
        <v>267</v>
      </c>
      <c r="D1695" s="79" t="s">
        <v>401</v>
      </c>
      <c r="E1695" s="80" t="s">
        <v>3715</v>
      </c>
    </row>
    <row r="1696" spans="1:5" x14ac:dyDescent="0.25">
      <c r="A1696">
        <v>1695</v>
      </c>
      <c r="B1696" s="81" t="s">
        <v>266</v>
      </c>
      <c r="C1696" s="82" t="s">
        <v>267</v>
      </c>
      <c r="D1696" s="82" t="s">
        <v>401</v>
      </c>
      <c r="E1696" s="83" t="s">
        <v>3716</v>
      </c>
    </row>
    <row r="1697" spans="1:5" x14ac:dyDescent="0.25">
      <c r="A1697">
        <v>1696</v>
      </c>
      <c r="B1697" s="62" t="s">
        <v>266</v>
      </c>
      <c r="C1697" s="79" t="s">
        <v>267</v>
      </c>
      <c r="D1697" s="79" t="s">
        <v>799</v>
      </c>
      <c r="E1697" s="80" t="s">
        <v>3717</v>
      </c>
    </row>
    <row r="1698" spans="1:5" x14ac:dyDescent="0.25">
      <c r="A1698">
        <v>1697</v>
      </c>
      <c r="B1698" s="81" t="s">
        <v>266</v>
      </c>
      <c r="C1698" s="82" t="s">
        <v>267</v>
      </c>
      <c r="D1698" s="82" t="s">
        <v>799</v>
      </c>
      <c r="E1698" s="83" t="s">
        <v>3718</v>
      </c>
    </row>
    <row r="1699" spans="1:5" x14ac:dyDescent="0.25">
      <c r="A1699">
        <v>1698</v>
      </c>
      <c r="B1699" s="62" t="s">
        <v>266</v>
      </c>
      <c r="C1699" s="79" t="s">
        <v>267</v>
      </c>
      <c r="D1699" s="79" t="s">
        <v>799</v>
      </c>
      <c r="E1699" s="80" t="s">
        <v>3719</v>
      </c>
    </row>
    <row r="1700" spans="1:5" x14ac:dyDescent="0.25">
      <c r="A1700">
        <v>1699</v>
      </c>
      <c r="B1700" s="81" t="s">
        <v>266</v>
      </c>
      <c r="C1700" s="82" t="s">
        <v>267</v>
      </c>
      <c r="D1700" s="82" t="s">
        <v>799</v>
      </c>
      <c r="E1700" s="83" t="s">
        <v>2832</v>
      </c>
    </row>
    <row r="1701" spans="1:5" x14ac:dyDescent="0.25">
      <c r="A1701">
        <v>1700</v>
      </c>
      <c r="B1701" s="62" t="s">
        <v>266</v>
      </c>
      <c r="C1701" s="79" t="s">
        <v>267</v>
      </c>
      <c r="D1701" s="79" t="s">
        <v>799</v>
      </c>
      <c r="E1701" s="80" t="s">
        <v>3720</v>
      </c>
    </row>
    <row r="1702" spans="1:5" x14ac:dyDescent="0.25">
      <c r="A1702">
        <v>1701</v>
      </c>
      <c r="B1702" s="81" t="s">
        <v>111</v>
      </c>
      <c r="C1702" s="82" t="s">
        <v>112</v>
      </c>
      <c r="D1702" s="82" t="s">
        <v>95</v>
      </c>
      <c r="E1702" s="83" t="s">
        <v>3721</v>
      </c>
    </row>
    <row r="1703" spans="1:5" x14ac:dyDescent="0.25">
      <c r="A1703">
        <v>1702</v>
      </c>
      <c r="B1703" s="62" t="s">
        <v>111</v>
      </c>
      <c r="C1703" s="79" t="s">
        <v>112</v>
      </c>
      <c r="D1703" s="79" t="s">
        <v>95</v>
      </c>
      <c r="E1703" s="80" t="s">
        <v>3722</v>
      </c>
    </row>
    <row r="1704" spans="1:5" x14ac:dyDescent="0.25">
      <c r="A1704">
        <v>1703</v>
      </c>
      <c r="B1704" s="81" t="s">
        <v>111</v>
      </c>
      <c r="C1704" s="82" t="s">
        <v>112</v>
      </c>
      <c r="D1704" s="82" t="s">
        <v>95</v>
      </c>
      <c r="E1704" s="83" t="s">
        <v>3723</v>
      </c>
    </row>
    <row r="1705" spans="1:5" x14ac:dyDescent="0.25">
      <c r="A1705">
        <v>1704</v>
      </c>
      <c r="B1705" s="62" t="s">
        <v>111</v>
      </c>
      <c r="C1705" s="79" t="s">
        <v>112</v>
      </c>
      <c r="D1705" s="79" t="s">
        <v>95</v>
      </c>
      <c r="E1705" s="80" t="s">
        <v>3724</v>
      </c>
    </row>
    <row r="1706" spans="1:5" x14ac:dyDescent="0.25">
      <c r="A1706">
        <v>1705</v>
      </c>
      <c r="B1706" s="81" t="s">
        <v>111</v>
      </c>
      <c r="C1706" s="82" t="s">
        <v>112</v>
      </c>
      <c r="D1706" s="82" t="s">
        <v>95</v>
      </c>
      <c r="E1706" s="83" t="s">
        <v>3725</v>
      </c>
    </row>
    <row r="1707" spans="1:5" x14ac:dyDescent="0.25">
      <c r="A1707">
        <v>1706</v>
      </c>
      <c r="B1707" s="62" t="s">
        <v>111</v>
      </c>
      <c r="C1707" s="79" t="s">
        <v>112</v>
      </c>
      <c r="D1707" s="79" t="s">
        <v>3726</v>
      </c>
      <c r="E1707" s="80" t="s">
        <v>3727</v>
      </c>
    </row>
    <row r="1708" spans="1:5" x14ac:dyDescent="0.25">
      <c r="A1708">
        <v>1707</v>
      </c>
      <c r="B1708" s="81" t="s">
        <v>111</v>
      </c>
      <c r="C1708" s="82" t="s">
        <v>112</v>
      </c>
      <c r="D1708" s="82" t="s">
        <v>3726</v>
      </c>
      <c r="E1708" s="83" t="s">
        <v>3728</v>
      </c>
    </row>
    <row r="1709" spans="1:5" x14ac:dyDescent="0.25">
      <c r="A1709">
        <v>1708</v>
      </c>
      <c r="B1709" s="62" t="s">
        <v>111</v>
      </c>
      <c r="C1709" s="79" t="s">
        <v>112</v>
      </c>
      <c r="D1709" s="79" t="s">
        <v>3726</v>
      </c>
      <c r="E1709" s="80" t="s">
        <v>3729</v>
      </c>
    </row>
    <row r="1710" spans="1:5" x14ac:dyDescent="0.25">
      <c r="A1710">
        <v>1709</v>
      </c>
      <c r="B1710" s="81" t="s">
        <v>111</v>
      </c>
      <c r="C1710" s="82" t="s">
        <v>112</v>
      </c>
      <c r="D1710" s="82" t="s">
        <v>3726</v>
      </c>
      <c r="E1710" s="83" t="s">
        <v>3730</v>
      </c>
    </row>
    <row r="1711" spans="1:5" x14ac:dyDescent="0.25">
      <c r="A1711">
        <v>1710</v>
      </c>
      <c r="B1711" s="62" t="s">
        <v>111</v>
      </c>
      <c r="C1711" s="79" t="s">
        <v>112</v>
      </c>
      <c r="D1711" s="79" t="s">
        <v>3726</v>
      </c>
      <c r="E1711" s="80" t="s">
        <v>3731</v>
      </c>
    </row>
    <row r="1712" spans="1:5" x14ac:dyDescent="0.25">
      <c r="A1712">
        <v>1711</v>
      </c>
      <c r="B1712" s="81" t="s">
        <v>111</v>
      </c>
      <c r="C1712" s="82" t="s">
        <v>112</v>
      </c>
      <c r="D1712" s="82" t="s">
        <v>254</v>
      </c>
      <c r="E1712" s="83" t="s">
        <v>3732</v>
      </c>
    </row>
    <row r="1713" spans="1:5" x14ac:dyDescent="0.25">
      <c r="A1713">
        <v>1712</v>
      </c>
      <c r="B1713" s="62" t="s">
        <v>111</v>
      </c>
      <c r="C1713" s="79" t="s">
        <v>112</v>
      </c>
      <c r="D1713" s="79" t="s">
        <v>254</v>
      </c>
      <c r="E1713" s="80" t="s">
        <v>3733</v>
      </c>
    </row>
    <row r="1714" spans="1:5" x14ac:dyDescent="0.25">
      <c r="A1714">
        <v>1713</v>
      </c>
      <c r="B1714" s="81" t="s">
        <v>111</v>
      </c>
      <c r="C1714" s="82" t="s">
        <v>112</v>
      </c>
      <c r="D1714" s="82" t="s">
        <v>254</v>
      </c>
      <c r="E1714" s="83" t="s">
        <v>3734</v>
      </c>
    </row>
    <row r="1715" spans="1:5" x14ac:dyDescent="0.25">
      <c r="A1715">
        <v>1714</v>
      </c>
      <c r="B1715" s="62" t="s">
        <v>111</v>
      </c>
      <c r="C1715" s="79" t="s">
        <v>112</v>
      </c>
      <c r="D1715" s="79" t="s">
        <v>254</v>
      </c>
      <c r="E1715" s="80" t="s">
        <v>2780</v>
      </c>
    </row>
    <row r="1716" spans="1:5" x14ac:dyDescent="0.25">
      <c r="A1716">
        <v>1715</v>
      </c>
      <c r="B1716" s="81" t="s">
        <v>111</v>
      </c>
      <c r="C1716" s="82" t="s">
        <v>112</v>
      </c>
      <c r="D1716" s="82" t="s">
        <v>254</v>
      </c>
      <c r="E1716" s="83" t="s">
        <v>3735</v>
      </c>
    </row>
    <row r="1717" spans="1:5" x14ac:dyDescent="0.25">
      <c r="A1717">
        <v>1716</v>
      </c>
      <c r="B1717" s="62" t="s">
        <v>111</v>
      </c>
      <c r="C1717" s="79" t="s">
        <v>112</v>
      </c>
      <c r="D1717" s="79" t="s">
        <v>781</v>
      </c>
      <c r="E1717" s="80" t="s">
        <v>3736</v>
      </c>
    </row>
    <row r="1718" spans="1:5" x14ac:dyDescent="0.25">
      <c r="A1718">
        <v>1717</v>
      </c>
      <c r="B1718" s="81" t="s">
        <v>111</v>
      </c>
      <c r="C1718" s="82" t="s">
        <v>112</v>
      </c>
      <c r="D1718" s="82" t="s">
        <v>781</v>
      </c>
      <c r="E1718" s="83" t="s">
        <v>3737</v>
      </c>
    </row>
    <row r="1719" spans="1:5" x14ac:dyDescent="0.25">
      <c r="A1719">
        <v>1718</v>
      </c>
      <c r="B1719" s="62" t="s">
        <v>111</v>
      </c>
      <c r="C1719" s="79" t="s">
        <v>112</v>
      </c>
      <c r="D1719" s="79" t="s">
        <v>781</v>
      </c>
      <c r="E1719" s="80" t="s">
        <v>3738</v>
      </c>
    </row>
    <row r="1720" spans="1:5" x14ac:dyDescent="0.25">
      <c r="A1720">
        <v>1719</v>
      </c>
      <c r="B1720" s="81" t="s">
        <v>111</v>
      </c>
      <c r="C1720" s="82" t="s">
        <v>112</v>
      </c>
      <c r="D1720" s="82" t="s">
        <v>781</v>
      </c>
      <c r="E1720" s="83" t="s">
        <v>782</v>
      </c>
    </row>
    <row r="1721" spans="1:5" x14ac:dyDescent="0.25">
      <c r="A1721">
        <v>1720</v>
      </c>
      <c r="B1721" s="62" t="s">
        <v>111</v>
      </c>
      <c r="C1721" s="79" t="s">
        <v>112</v>
      </c>
      <c r="D1721" s="79" t="s">
        <v>781</v>
      </c>
      <c r="E1721" s="80" t="s">
        <v>3739</v>
      </c>
    </row>
    <row r="1722" spans="1:5" x14ac:dyDescent="0.25">
      <c r="A1722">
        <v>1721</v>
      </c>
      <c r="B1722" s="81" t="s">
        <v>111</v>
      </c>
      <c r="C1722" s="82" t="s">
        <v>112</v>
      </c>
      <c r="D1722" s="82" t="s">
        <v>985</v>
      </c>
      <c r="E1722" s="83" t="s">
        <v>3740</v>
      </c>
    </row>
    <row r="1723" spans="1:5" x14ac:dyDescent="0.25">
      <c r="A1723">
        <v>1722</v>
      </c>
      <c r="B1723" s="62" t="s">
        <v>111</v>
      </c>
      <c r="C1723" s="79" t="s">
        <v>112</v>
      </c>
      <c r="D1723" s="79" t="s">
        <v>985</v>
      </c>
      <c r="E1723" s="80" t="s">
        <v>3741</v>
      </c>
    </row>
    <row r="1724" spans="1:5" x14ac:dyDescent="0.25">
      <c r="A1724">
        <v>1723</v>
      </c>
      <c r="B1724" s="81" t="s">
        <v>111</v>
      </c>
      <c r="C1724" s="82" t="s">
        <v>112</v>
      </c>
      <c r="D1724" s="82" t="s">
        <v>985</v>
      </c>
      <c r="E1724" s="83" t="s">
        <v>3742</v>
      </c>
    </row>
    <row r="1725" spans="1:5" x14ac:dyDescent="0.25">
      <c r="A1725">
        <v>1724</v>
      </c>
      <c r="B1725" s="62" t="s">
        <v>111</v>
      </c>
      <c r="C1725" s="79" t="s">
        <v>112</v>
      </c>
      <c r="D1725" s="79" t="s">
        <v>985</v>
      </c>
      <c r="E1725" s="80" t="s">
        <v>3743</v>
      </c>
    </row>
    <row r="1726" spans="1:5" x14ac:dyDescent="0.25">
      <c r="A1726">
        <v>1725</v>
      </c>
      <c r="B1726" s="81" t="s">
        <v>111</v>
      </c>
      <c r="C1726" s="82" t="s">
        <v>112</v>
      </c>
      <c r="D1726" s="82" t="s">
        <v>985</v>
      </c>
      <c r="E1726" s="83" t="s">
        <v>986</v>
      </c>
    </row>
    <row r="1727" spans="1:5" x14ac:dyDescent="0.25">
      <c r="A1727">
        <v>1726</v>
      </c>
      <c r="B1727" s="62" t="s">
        <v>111</v>
      </c>
      <c r="C1727" s="79" t="s">
        <v>112</v>
      </c>
      <c r="D1727" s="79" t="s">
        <v>232</v>
      </c>
      <c r="E1727" s="80" t="s">
        <v>3744</v>
      </c>
    </row>
    <row r="1728" spans="1:5" x14ac:dyDescent="0.25">
      <c r="A1728">
        <v>1727</v>
      </c>
      <c r="B1728" s="81" t="s">
        <v>111</v>
      </c>
      <c r="C1728" s="82" t="s">
        <v>112</v>
      </c>
      <c r="D1728" s="82" t="s">
        <v>232</v>
      </c>
      <c r="E1728" s="83" t="s">
        <v>3745</v>
      </c>
    </row>
    <row r="1729" spans="1:5" x14ac:dyDescent="0.25">
      <c r="A1729">
        <v>1728</v>
      </c>
      <c r="B1729" s="62" t="s">
        <v>111</v>
      </c>
      <c r="C1729" s="79" t="s">
        <v>112</v>
      </c>
      <c r="D1729" s="79" t="s">
        <v>232</v>
      </c>
      <c r="E1729" s="80" t="s">
        <v>3258</v>
      </c>
    </row>
    <row r="1730" spans="1:5" x14ac:dyDescent="0.25">
      <c r="A1730">
        <v>1729</v>
      </c>
      <c r="B1730" s="81" t="s">
        <v>111</v>
      </c>
      <c r="C1730" s="82" t="s">
        <v>112</v>
      </c>
      <c r="D1730" s="82" t="s">
        <v>232</v>
      </c>
      <c r="E1730" s="83" t="s">
        <v>3746</v>
      </c>
    </row>
    <row r="1731" spans="1:5" x14ac:dyDescent="0.25">
      <c r="A1731">
        <v>1730</v>
      </c>
      <c r="B1731" s="62" t="s">
        <v>111</v>
      </c>
      <c r="C1731" s="79" t="s">
        <v>112</v>
      </c>
      <c r="D1731" s="79" t="s">
        <v>232</v>
      </c>
      <c r="E1731" s="80" t="s">
        <v>3747</v>
      </c>
    </row>
    <row r="1732" spans="1:5" x14ac:dyDescent="0.25">
      <c r="A1732">
        <v>1731</v>
      </c>
      <c r="B1732" s="81" t="s">
        <v>111</v>
      </c>
      <c r="C1732" s="82" t="s">
        <v>112</v>
      </c>
      <c r="D1732" s="82" t="s">
        <v>752</v>
      </c>
      <c r="E1732" s="83" t="s">
        <v>3748</v>
      </c>
    </row>
    <row r="1733" spans="1:5" x14ac:dyDescent="0.25">
      <c r="A1733">
        <v>1732</v>
      </c>
      <c r="B1733" s="62" t="s">
        <v>111</v>
      </c>
      <c r="C1733" s="79" t="s">
        <v>112</v>
      </c>
      <c r="D1733" s="79" t="s">
        <v>752</v>
      </c>
      <c r="E1733" s="80" t="s">
        <v>3749</v>
      </c>
    </row>
    <row r="1734" spans="1:5" x14ac:dyDescent="0.25">
      <c r="A1734">
        <v>1733</v>
      </c>
      <c r="B1734" s="81" t="s">
        <v>111</v>
      </c>
      <c r="C1734" s="82" t="s">
        <v>112</v>
      </c>
      <c r="D1734" s="82" t="s">
        <v>752</v>
      </c>
      <c r="E1734" s="83" t="s">
        <v>3750</v>
      </c>
    </row>
    <row r="1735" spans="1:5" x14ac:dyDescent="0.25">
      <c r="A1735">
        <v>1734</v>
      </c>
      <c r="B1735" s="62" t="s">
        <v>111</v>
      </c>
      <c r="C1735" s="79" t="s">
        <v>112</v>
      </c>
      <c r="D1735" s="79" t="s">
        <v>752</v>
      </c>
      <c r="E1735" s="80" t="s">
        <v>3751</v>
      </c>
    </row>
    <row r="1736" spans="1:5" x14ac:dyDescent="0.25">
      <c r="A1736">
        <v>1735</v>
      </c>
      <c r="B1736" s="81" t="s">
        <v>111</v>
      </c>
      <c r="C1736" s="82" t="s">
        <v>112</v>
      </c>
      <c r="D1736" s="82" t="s">
        <v>752</v>
      </c>
      <c r="E1736" s="83" t="s">
        <v>3752</v>
      </c>
    </row>
    <row r="1737" spans="1:5" x14ac:dyDescent="0.25">
      <c r="A1737">
        <v>1736</v>
      </c>
      <c r="B1737" s="62" t="s">
        <v>111</v>
      </c>
      <c r="C1737" s="79" t="s">
        <v>112</v>
      </c>
      <c r="D1737" s="79" t="s">
        <v>1403</v>
      </c>
      <c r="E1737" s="80" t="s">
        <v>753</v>
      </c>
    </row>
    <row r="1738" spans="1:5" x14ac:dyDescent="0.25">
      <c r="A1738">
        <v>1737</v>
      </c>
      <c r="B1738" s="81" t="s">
        <v>111</v>
      </c>
      <c r="C1738" s="82" t="s">
        <v>112</v>
      </c>
      <c r="D1738" s="82" t="s">
        <v>1403</v>
      </c>
      <c r="E1738" s="83" t="s">
        <v>3753</v>
      </c>
    </row>
    <row r="1739" spans="1:5" x14ac:dyDescent="0.25">
      <c r="A1739">
        <v>1738</v>
      </c>
      <c r="B1739" s="62" t="s">
        <v>111</v>
      </c>
      <c r="C1739" s="79" t="s">
        <v>112</v>
      </c>
      <c r="D1739" s="79" t="s">
        <v>1403</v>
      </c>
      <c r="E1739" s="80" t="s">
        <v>3754</v>
      </c>
    </row>
    <row r="1740" spans="1:5" x14ac:dyDescent="0.25">
      <c r="A1740">
        <v>1739</v>
      </c>
      <c r="B1740" s="81" t="s">
        <v>111</v>
      </c>
      <c r="C1740" s="82" t="s">
        <v>112</v>
      </c>
      <c r="D1740" s="82" t="s">
        <v>1403</v>
      </c>
      <c r="E1740" s="83" t="s">
        <v>3755</v>
      </c>
    </row>
    <row r="1741" spans="1:5" x14ac:dyDescent="0.25">
      <c r="A1741">
        <v>1740</v>
      </c>
      <c r="B1741" s="62" t="s">
        <v>111</v>
      </c>
      <c r="C1741" s="79" t="s">
        <v>112</v>
      </c>
      <c r="D1741" s="79" t="s">
        <v>1403</v>
      </c>
      <c r="E1741" s="80" t="s">
        <v>1559</v>
      </c>
    </row>
    <row r="1742" spans="1:5" x14ac:dyDescent="0.25">
      <c r="A1742">
        <v>1741</v>
      </c>
      <c r="B1742" s="81" t="s">
        <v>111</v>
      </c>
      <c r="C1742" s="82" t="s">
        <v>112</v>
      </c>
      <c r="D1742" s="82" t="s">
        <v>1072</v>
      </c>
      <c r="E1742" s="83" t="s">
        <v>1404</v>
      </c>
    </row>
    <row r="1743" spans="1:5" x14ac:dyDescent="0.25">
      <c r="A1743">
        <v>1742</v>
      </c>
      <c r="B1743" s="62" t="s">
        <v>111</v>
      </c>
      <c r="C1743" s="79" t="s">
        <v>112</v>
      </c>
      <c r="D1743" s="79" t="s">
        <v>1072</v>
      </c>
      <c r="E1743" s="80" t="s">
        <v>1895</v>
      </c>
    </row>
    <row r="1744" spans="1:5" x14ac:dyDescent="0.25">
      <c r="A1744">
        <v>1743</v>
      </c>
      <c r="B1744" s="81" t="s">
        <v>111</v>
      </c>
      <c r="C1744" s="82" t="s">
        <v>112</v>
      </c>
      <c r="D1744" s="82" t="s">
        <v>1072</v>
      </c>
      <c r="E1744" s="83" t="s">
        <v>3756</v>
      </c>
    </row>
    <row r="1745" spans="1:5" x14ac:dyDescent="0.25">
      <c r="A1745">
        <v>1744</v>
      </c>
      <c r="B1745" s="62" t="s">
        <v>111</v>
      </c>
      <c r="C1745" s="79" t="s">
        <v>112</v>
      </c>
      <c r="D1745" s="79" t="s">
        <v>1072</v>
      </c>
      <c r="E1745" s="80" t="s">
        <v>1073</v>
      </c>
    </row>
    <row r="1746" spans="1:5" x14ac:dyDescent="0.25">
      <c r="A1746">
        <v>1745</v>
      </c>
      <c r="B1746" s="81" t="s">
        <v>111</v>
      </c>
      <c r="C1746" s="82" t="s">
        <v>112</v>
      </c>
      <c r="D1746" s="82" t="s">
        <v>1072</v>
      </c>
      <c r="E1746" s="83" t="s">
        <v>3757</v>
      </c>
    </row>
    <row r="1747" spans="1:5" x14ac:dyDescent="0.25">
      <c r="A1747">
        <v>1746</v>
      </c>
      <c r="B1747" s="62" t="s">
        <v>111</v>
      </c>
      <c r="C1747" s="79" t="s">
        <v>112</v>
      </c>
      <c r="D1747" s="79" t="s">
        <v>357</v>
      </c>
      <c r="E1747" s="80" t="s">
        <v>3758</v>
      </c>
    </row>
    <row r="1748" spans="1:5" x14ac:dyDescent="0.25">
      <c r="A1748">
        <v>1747</v>
      </c>
      <c r="B1748" s="81" t="s">
        <v>111</v>
      </c>
      <c r="C1748" s="82" t="s">
        <v>112</v>
      </c>
      <c r="D1748" s="82" t="s">
        <v>357</v>
      </c>
      <c r="E1748" s="83" t="s">
        <v>3759</v>
      </c>
    </row>
    <row r="1749" spans="1:5" x14ac:dyDescent="0.25">
      <c r="A1749">
        <v>1748</v>
      </c>
      <c r="B1749" s="62" t="s">
        <v>111</v>
      </c>
      <c r="C1749" s="79" t="s">
        <v>112</v>
      </c>
      <c r="D1749" s="79" t="s">
        <v>357</v>
      </c>
      <c r="E1749" s="80" t="s">
        <v>2092</v>
      </c>
    </row>
    <row r="1750" spans="1:5" x14ac:dyDescent="0.25">
      <c r="A1750">
        <v>1749</v>
      </c>
      <c r="B1750" s="81" t="s">
        <v>111</v>
      </c>
      <c r="C1750" s="82" t="s">
        <v>112</v>
      </c>
      <c r="D1750" s="82" t="s">
        <v>357</v>
      </c>
      <c r="E1750" s="83" t="s">
        <v>3760</v>
      </c>
    </row>
    <row r="1751" spans="1:5" x14ac:dyDescent="0.25">
      <c r="A1751">
        <v>1750</v>
      </c>
      <c r="B1751" s="62" t="s">
        <v>111</v>
      </c>
      <c r="C1751" s="79" t="s">
        <v>112</v>
      </c>
      <c r="D1751" s="79" t="s">
        <v>357</v>
      </c>
      <c r="E1751" s="80" t="s">
        <v>3761</v>
      </c>
    </row>
    <row r="1752" spans="1:5" x14ac:dyDescent="0.25">
      <c r="A1752">
        <v>1751</v>
      </c>
      <c r="B1752" s="81" t="s">
        <v>111</v>
      </c>
      <c r="C1752" s="82" t="s">
        <v>112</v>
      </c>
      <c r="D1752" s="82" t="s">
        <v>485</v>
      </c>
      <c r="E1752" s="83" t="s">
        <v>3762</v>
      </c>
    </row>
    <row r="1753" spans="1:5" x14ac:dyDescent="0.25">
      <c r="A1753">
        <v>1752</v>
      </c>
      <c r="B1753" s="62" t="s">
        <v>111</v>
      </c>
      <c r="C1753" s="79" t="s">
        <v>112</v>
      </c>
      <c r="D1753" s="79" t="s">
        <v>485</v>
      </c>
      <c r="E1753" s="80" t="s">
        <v>2815</v>
      </c>
    </row>
    <row r="1754" spans="1:5" x14ac:dyDescent="0.25">
      <c r="A1754">
        <v>1753</v>
      </c>
      <c r="B1754" s="81" t="s">
        <v>111</v>
      </c>
      <c r="C1754" s="82" t="s">
        <v>112</v>
      </c>
      <c r="D1754" s="82" t="s">
        <v>485</v>
      </c>
      <c r="E1754" s="83" t="s">
        <v>3763</v>
      </c>
    </row>
    <row r="1755" spans="1:5" x14ac:dyDescent="0.25">
      <c r="A1755">
        <v>1754</v>
      </c>
      <c r="B1755" s="62" t="s">
        <v>111</v>
      </c>
      <c r="C1755" s="79" t="s">
        <v>112</v>
      </c>
      <c r="D1755" s="79" t="s">
        <v>485</v>
      </c>
      <c r="E1755" s="80" t="s">
        <v>3764</v>
      </c>
    </row>
    <row r="1756" spans="1:5" x14ac:dyDescent="0.25">
      <c r="A1756">
        <v>1755</v>
      </c>
      <c r="B1756" s="81" t="s">
        <v>111</v>
      </c>
      <c r="C1756" s="82" t="s">
        <v>112</v>
      </c>
      <c r="D1756" s="82" t="s">
        <v>485</v>
      </c>
      <c r="E1756" s="83" t="s">
        <v>3765</v>
      </c>
    </row>
    <row r="1757" spans="1:5" x14ac:dyDescent="0.25">
      <c r="A1757">
        <v>1756</v>
      </c>
      <c r="B1757" s="62" t="s">
        <v>111</v>
      </c>
      <c r="C1757" s="79" t="s">
        <v>112</v>
      </c>
      <c r="D1757" s="79" t="s">
        <v>113</v>
      </c>
      <c r="E1757" s="80" t="s">
        <v>3139</v>
      </c>
    </row>
    <row r="1758" spans="1:5" x14ac:dyDescent="0.25">
      <c r="A1758">
        <v>1757</v>
      </c>
      <c r="B1758" s="81" t="s">
        <v>111</v>
      </c>
      <c r="C1758" s="82" t="s">
        <v>112</v>
      </c>
      <c r="D1758" s="82" t="s">
        <v>113</v>
      </c>
      <c r="E1758" s="83" t="s">
        <v>3766</v>
      </c>
    </row>
    <row r="1759" spans="1:5" x14ac:dyDescent="0.25">
      <c r="A1759">
        <v>1758</v>
      </c>
      <c r="B1759" s="62" t="s">
        <v>111</v>
      </c>
      <c r="C1759" s="79" t="s">
        <v>112</v>
      </c>
      <c r="D1759" s="79" t="s">
        <v>113</v>
      </c>
      <c r="E1759" s="80" t="s">
        <v>3767</v>
      </c>
    </row>
    <row r="1760" spans="1:5" x14ac:dyDescent="0.25">
      <c r="A1760">
        <v>1759</v>
      </c>
      <c r="B1760" s="81" t="s">
        <v>111</v>
      </c>
      <c r="C1760" s="82" t="s">
        <v>112</v>
      </c>
      <c r="D1760" s="82" t="s">
        <v>113</v>
      </c>
      <c r="E1760" s="83" t="s">
        <v>3768</v>
      </c>
    </row>
    <row r="1761" spans="1:5" x14ac:dyDescent="0.25">
      <c r="A1761">
        <v>1760</v>
      </c>
      <c r="B1761" s="62" t="s">
        <v>111</v>
      </c>
      <c r="C1761" s="79" t="s">
        <v>112</v>
      </c>
      <c r="D1761" s="79" t="s">
        <v>113</v>
      </c>
      <c r="E1761" s="80" t="s">
        <v>3769</v>
      </c>
    </row>
    <row r="1762" spans="1:5" x14ac:dyDescent="0.25">
      <c r="A1762">
        <v>1761</v>
      </c>
      <c r="B1762" s="81" t="s">
        <v>111</v>
      </c>
      <c r="C1762" s="82" t="s">
        <v>112</v>
      </c>
      <c r="D1762" s="82" t="s">
        <v>165</v>
      </c>
      <c r="E1762" s="83" t="s">
        <v>3206</v>
      </c>
    </row>
    <row r="1763" spans="1:5" x14ac:dyDescent="0.25">
      <c r="A1763">
        <v>1762</v>
      </c>
      <c r="B1763" s="62" t="s">
        <v>111</v>
      </c>
      <c r="C1763" s="79" t="s">
        <v>112</v>
      </c>
      <c r="D1763" s="79" t="s">
        <v>165</v>
      </c>
      <c r="E1763" s="80" t="s">
        <v>860</v>
      </c>
    </row>
    <row r="1764" spans="1:5" x14ac:dyDescent="0.25">
      <c r="A1764">
        <v>1763</v>
      </c>
      <c r="B1764" s="81" t="s">
        <v>111</v>
      </c>
      <c r="C1764" s="82" t="s">
        <v>112</v>
      </c>
      <c r="D1764" s="82" t="s">
        <v>165</v>
      </c>
      <c r="E1764" s="83" t="s">
        <v>3770</v>
      </c>
    </row>
    <row r="1765" spans="1:5" x14ac:dyDescent="0.25">
      <c r="A1765">
        <v>1764</v>
      </c>
      <c r="B1765" s="62" t="s">
        <v>111</v>
      </c>
      <c r="C1765" s="79" t="s">
        <v>112</v>
      </c>
      <c r="D1765" s="79" t="s">
        <v>165</v>
      </c>
      <c r="E1765" s="80" t="s">
        <v>3771</v>
      </c>
    </row>
    <row r="1766" spans="1:5" x14ac:dyDescent="0.25">
      <c r="A1766">
        <v>1765</v>
      </c>
      <c r="B1766" s="81" t="s">
        <v>111</v>
      </c>
      <c r="C1766" s="82" t="s">
        <v>112</v>
      </c>
      <c r="D1766" s="82" t="s">
        <v>165</v>
      </c>
      <c r="E1766" s="83" t="s">
        <v>3772</v>
      </c>
    </row>
    <row r="1767" spans="1:5" x14ac:dyDescent="0.25">
      <c r="A1767">
        <v>1766</v>
      </c>
      <c r="B1767" s="62" t="s">
        <v>111</v>
      </c>
      <c r="C1767" s="79" t="s">
        <v>112</v>
      </c>
      <c r="D1767" s="79" t="s">
        <v>206</v>
      </c>
      <c r="E1767" s="80" t="s">
        <v>3773</v>
      </c>
    </row>
    <row r="1768" spans="1:5" x14ac:dyDescent="0.25">
      <c r="A1768">
        <v>1767</v>
      </c>
      <c r="B1768" s="81" t="s">
        <v>111</v>
      </c>
      <c r="C1768" s="82" t="s">
        <v>112</v>
      </c>
      <c r="D1768" s="82" t="s">
        <v>206</v>
      </c>
      <c r="E1768" s="83" t="s">
        <v>3774</v>
      </c>
    </row>
    <row r="1769" spans="1:5" x14ac:dyDescent="0.25">
      <c r="A1769">
        <v>1768</v>
      </c>
      <c r="B1769" s="62" t="s">
        <v>111</v>
      </c>
      <c r="C1769" s="79" t="s">
        <v>112</v>
      </c>
      <c r="D1769" s="79" t="s">
        <v>206</v>
      </c>
      <c r="E1769" s="80" t="s">
        <v>3605</v>
      </c>
    </row>
    <row r="1770" spans="1:5" x14ac:dyDescent="0.25">
      <c r="A1770">
        <v>1769</v>
      </c>
      <c r="B1770" s="81" t="s">
        <v>111</v>
      </c>
      <c r="C1770" s="82" t="s">
        <v>112</v>
      </c>
      <c r="D1770" s="82" t="s">
        <v>206</v>
      </c>
      <c r="E1770" s="83" t="s">
        <v>3775</v>
      </c>
    </row>
    <row r="1771" spans="1:5" x14ac:dyDescent="0.25">
      <c r="A1771">
        <v>1770</v>
      </c>
      <c r="B1771" s="62" t="s">
        <v>111</v>
      </c>
      <c r="C1771" s="79" t="s">
        <v>112</v>
      </c>
      <c r="D1771" s="79" t="s">
        <v>206</v>
      </c>
      <c r="E1771" s="80" t="s">
        <v>3776</v>
      </c>
    </row>
    <row r="1772" spans="1:5" x14ac:dyDescent="0.25">
      <c r="A1772">
        <v>1771</v>
      </c>
      <c r="B1772" s="81" t="s">
        <v>111</v>
      </c>
      <c r="C1772" s="82" t="s">
        <v>112</v>
      </c>
      <c r="D1772" s="82" t="s">
        <v>930</v>
      </c>
      <c r="E1772" s="83" t="s">
        <v>3777</v>
      </c>
    </row>
    <row r="1773" spans="1:5" x14ac:dyDescent="0.25">
      <c r="A1773">
        <v>1772</v>
      </c>
      <c r="B1773" s="62" t="s">
        <v>111</v>
      </c>
      <c r="C1773" s="79" t="s">
        <v>112</v>
      </c>
      <c r="D1773" s="79" t="s">
        <v>930</v>
      </c>
      <c r="E1773" s="80" t="s">
        <v>3778</v>
      </c>
    </row>
    <row r="1774" spans="1:5" x14ac:dyDescent="0.25">
      <c r="A1774">
        <v>1773</v>
      </c>
      <c r="B1774" s="81" t="s">
        <v>111</v>
      </c>
      <c r="C1774" s="82" t="s">
        <v>112</v>
      </c>
      <c r="D1774" s="82" t="s">
        <v>930</v>
      </c>
      <c r="E1774" s="83" t="s">
        <v>3779</v>
      </c>
    </row>
    <row r="1775" spans="1:5" x14ac:dyDescent="0.25">
      <c r="A1775">
        <v>1774</v>
      </c>
      <c r="B1775" s="62" t="s">
        <v>111</v>
      </c>
      <c r="C1775" s="79" t="s">
        <v>112</v>
      </c>
      <c r="D1775" s="79" t="s">
        <v>930</v>
      </c>
      <c r="E1775" s="80" t="s">
        <v>3780</v>
      </c>
    </row>
    <row r="1776" spans="1:5" x14ac:dyDescent="0.25">
      <c r="A1776">
        <v>1775</v>
      </c>
      <c r="B1776" s="81" t="s">
        <v>111</v>
      </c>
      <c r="C1776" s="82" t="s">
        <v>112</v>
      </c>
      <c r="D1776" s="82" t="s">
        <v>930</v>
      </c>
      <c r="E1776" s="83" t="s">
        <v>3781</v>
      </c>
    </row>
    <row r="1777" spans="1:5" x14ac:dyDescent="0.25">
      <c r="A1777">
        <v>1776</v>
      </c>
      <c r="B1777" s="62" t="s">
        <v>111</v>
      </c>
      <c r="C1777" s="79" t="s">
        <v>112</v>
      </c>
      <c r="D1777" s="79" t="s">
        <v>331</v>
      </c>
      <c r="E1777" s="80" t="s">
        <v>2308</v>
      </c>
    </row>
    <row r="1778" spans="1:5" x14ac:dyDescent="0.25">
      <c r="A1778">
        <v>1777</v>
      </c>
      <c r="B1778" s="81" t="s">
        <v>111</v>
      </c>
      <c r="C1778" s="82" t="s">
        <v>112</v>
      </c>
      <c r="D1778" s="82" t="s">
        <v>331</v>
      </c>
      <c r="E1778" s="83" t="s">
        <v>3782</v>
      </c>
    </row>
    <row r="1779" spans="1:5" x14ac:dyDescent="0.25">
      <c r="A1779">
        <v>1778</v>
      </c>
      <c r="B1779" s="62" t="s">
        <v>111</v>
      </c>
      <c r="C1779" s="79" t="s">
        <v>112</v>
      </c>
      <c r="D1779" s="79" t="s">
        <v>331</v>
      </c>
      <c r="E1779" s="80" t="s">
        <v>931</v>
      </c>
    </row>
    <row r="1780" spans="1:5" x14ac:dyDescent="0.25">
      <c r="A1780">
        <v>1779</v>
      </c>
      <c r="B1780" s="81" t="s">
        <v>111</v>
      </c>
      <c r="C1780" s="82" t="s">
        <v>112</v>
      </c>
      <c r="D1780" s="82" t="s">
        <v>331</v>
      </c>
      <c r="E1780" s="83" t="s">
        <v>2108</v>
      </c>
    </row>
    <row r="1781" spans="1:5" x14ac:dyDescent="0.25">
      <c r="A1781">
        <v>1780</v>
      </c>
      <c r="B1781" s="62" t="s">
        <v>111</v>
      </c>
      <c r="C1781" s="79" t="s">
        <v>112</v>
      </c>
      <c r="D1781" s="79" t="s">
        <v>331</v>
      </c>
      <c r="E1781" s="80" t="s">
        <v>3783</v>
      </c>
    </row>
    <row r="1782" spans="1:5" x14ac:dyDescent="0.25">
      <c r="A1782">
        <v>1781</v>
      </c>
      <c r="B1782" s="81" t="s">
        <v>111</v>
      </c>
      <c r="C1782" s="82" t="s">
        <v>112</v>
      </c>
      <c r="D1782" s="82" t="s">
        <v>113</v>
      </c>
      <c r="E1782" s="83" t="s">
        <v>3784</v>
      </c>
    </row>
    <row r="1783" spans="1:5" x14ac:dyDescent="0.25">
      <c r="A1783">
        <v>1782</v>
      </c>
      <c r="B1783" s="62" t="s">
        <v>111</v>
      </c>
      <c r="C1783" s="79" t="s">
        <v>112</v>
      </c>
      <c r="D1783" s="79" t="s">
        <v>113</v>
      </c>
      <c r="E1783" s="80" t="s">
        <v>2305</v>
      </c>
    </row>
    <row r="1784" spans="1:5" x14ac:dyDescent="0.25">
      <c r="A1784">
        <v>1783</v>
      </c>
      <c r="B1784" s="81" t="s">
        <v>111</v>
      </c>
      <c r="C1784" s="82" t="s">
        <v>112</v>
      </c>
      <c r="D1784" s="82" t="s">
        <v>113</v>
      </c>
      <c r="E1784" s="83" t="s">
        <v>332</v>
      </c>
    </row>
    <row r="1785" spans="1:5" x14ac:dyDescent="0.25">
      <c r="A1785">
        <v>1784</v>
      </c>
      <c r="B1785" s="62" t="s">
        <v>111</v>
      </c>
      <c r="C1785" s="79" t="s">
        <v>112</v>
      </c>
      <c r="D1785" s="79" t="s">
        <v>113</v>
      </c>
      <c r="E1785" s="80" t="s">
        <v>3785</v>
      </c>
    </row>
    <row r="1786" spans="1:5" x14ac:dyDescent="0.25">
      <c r="A1786">
        <v>1785</v>
      </c>
      <c r="B1786" s="81" t="s">
        <v>111</v>
      </c>
      <c r="C1786" s="82" t="s">
        <v>112</v>
      </c>
      <c r="D1786" s="82" t="s">
        <v>113</v>
      </c>
      <c r="E1786" s="83" t="s">
        <v>3786</v>
      </c>
    </row>
    <row r="1787" spans="1:5" x14ac:dyDescent="0.25">
      <c r="A1787">
        <v>1786</v>
      </c>
      <c r="B1787" s="62" t="s">
        <v>111</v>
      </c>
      <c r="C1787" s="79" t="s">
        <v>112</v>
      </c>
      <c r="D1787" s="79" t="s">
        <v>582</v>
      </c>
      <c r="E1787" s="80" t="s">
        <v>3787</v>
      </c>
    </row>
    <row r="1788" spans="1:5" x14ac:dyDescent="0.25">
      <c r="A1788">
        <v>1787</v>
      </c>
      <c r="B1788" s="81" t="s">
        <v>111</v>
      </c>
      <c r="C1788" s="82" t="s">
        <v>112</v>
      </c>
      <c r="D1788" s="82" t="s">
        <v>582</v>
      </c>
      <c r="E1788" s="83" t="s">
        <v>3788</v>
      </c>
    </row>
    <row r="1789" spans="1:5" x14ac:dyDescent="0.25">
      <c r="A1789">
        <v>1788</v>
      </c>
      <c r="B1789" s="62" t="s">
        <v>111</v>
      </c>
      <c r="C1789" s="79" t="s">
        <v>112</v>
      </c>
      <c r="D1789" s="79" t="s">
        <v>582</v>
      </c>
      <c r="E1789" s="80" t="s">
        <v>3789</v>
      </c>
    </row>
    <row r="1790" spans="1:5" x14ac:dyDescent="0.25">
      <c r="A1790">
        <v>1789</v>
      </c>
      <c r="B1790" s="81" t="s">
        <v>111</v>
      </c>
      <c r="C1790" s="82" t="s">
        <v>112</v>
      </c>
      <c r="D1790" s="82" t="s">
        <v>582</v>
      </c>
      <c r="E1790" s="83" t="s">
        <v>3790</v>
      </c>
    </row>
    <row r="1791" spans="1:5" x14ac:dyDescent="0.25">
      <c r="A1791">
        <v>1790</v>
      </c>
      <c r="B1791" s="62" t="s">
        <v>111</v>
      </c>
      <c r="C1791" s="79" t="s">
        <v>112</v>
      </c>
      <c r="D1791" s="79" t="s">
        <v>582</v>
      </c>
      <c r="E1791" s="80" t="s">
        <v>2078</v>
      </c>
    </row>
    <row r="1792" spans="1:5" x14ac:dyDescent="0.25">
      <c r="A1792">
        <v>1791</v>
      </c>
      <c r="B1792" s="81" t="s">
        <v>111</v>
      </c>
      <c r="C1792" s="82" t="s">
        <v>112</v>
      </c>
      <c r="D1792" s="82" t="s">
        <v>1093</v>
      </c>
      <c r="E1792" s="83" t="s">
        <v>3791</v>
      </c>
    </row>
    <row r="1793" spans="1:5" x14ac:dyDescent="0.25">
      <c r="A1793">
        <v>1792</v>
      </c>
      <c r="B1793" s="62" t="s">
        <v>111</v>
      </c>
      <c r="C1793" s="79" t="s">
        <v>112</v>
      </c>
      <c r="D1793" s="79" t="s">
        <v>1093</v>
      </c>
      <c r="E1793" s="80" t="s">
        <v>3792</v>
      </c>
    </row>
    <row r="1794" spans="1:5" x14ac:dyDescent="0.25">
      <c r="A1794">
        <v>1793</v>
      </c>
      <c r="B1794" s="81" t="s">
        <v>111</v>
      </c>
      <c r="C1794" s="82" t="s">
        <v>112</v>
      </c>
      <c r="D1794" s="82" t="s">
        <v>1093</v>
      </c>
      <c r="E1794" s="83" t="s">
        <v>583</v>
      </c>
    </row>
    <row r="1795" spans="1:5" x14ac:dyDescent="0.25">
      <c r="A1795">
        <v>1794</v>
      </c>
      <c r="B1795" s="62" t="s">
        <v>111</v>
      </c>
      <c r="C1795" s="79" t="s">
        <v>112</v>
      </c>
      <c r="D1795" s="79" t="s">
        <v>1093</v>
      </c>
      <c r="E1795" s="80" t="s">
        <v>1245</v>
      </c>
    </row>
    <row r="1796" spans="1:5" x14ac:dyDescent="0.25">
      <c r="A1796">
        <v>1795</v>
      </c>
      <c r="B1796" s="81" t="s">
        <v>111</v>
      </c>
      <c r="C1796" s="82" t="s">
        <v>112</v>
      </c>
      <c r="D1796" s="82" t="s">
        <v>1093</v>
      </c>
      <c r="E1796" s="83" t="s">
        <v>3793</v>
      </c>
    </row>
    <row r="1797" spans="1:5" x14ac:dyDescent="0.25">
      <c r="A1797">
        <v>1796</v>
      </c>
      <c r="B1797" s="62" t="s">
        <v>111</v>
      </c>
      <c r="C1797" s="79" t="s">
        <v>112</v>
      </c>
      <c r="D1797" s="79" t="s">
        <v>181</v>
      </c>
      <c r="E1797" s="80" t="s">
        <v>3794</v>
      </c>
    </row>
    <row r="1798" spans="1:5" x14ac:dyDescent="0.25">
      <c r="A1798">
        <v>1797</v>
      </c>
      <c r="B1798" s="81" t="s">
        <v>111</v>
      </c>
      <c r="C1798" s="82" t="s">
        <v>112</v>
      </c>
      <c r="D1798" s="82" t="s">
        <v>181</v>
      </c>
      <c r="E1798" s="83" t="s">
        <v>2362</v>
      </c>
    </row>
    <row r="1799" spans="1:5" x14ac:dyDescent="0.25">
      <c r="A1799">
        <v>1798</v>
      </c>
      <c r="B1799" s="62" t="s">
        <v>111</v>
      </c>
      <c r="C1799" s="79" t="s">
        <v>112</v>
      </c>
      <c r="D1799" s="79" t="s">
        <v>181</v>
      </c>
      <c r="E1799" s="80" t="s">
        <v>1094</v>
      </c>
    </row>
    <row r="1800" spans="1:5" x14ac:dyDescent="0.25">
      <c r="A1800">
        <v>1799</v>
      </c>
      <c r="B1800" s="81" t="s">
        <v>111</v>
      </c>
      <c r="C1800" s="82" t="s">
        <v>112</v>
      </c>
      <c r="D1800" s="82" t="s">
        <v>181</v>
      </c>
      <c r="E1800" s="83" t="s">
        <v>3795</v>
      </c>
    </row>
    <row r="1801" spans="1:5" x14ac:dyDescent="0.25">
      <c r="A1801">
        <v>1800</v>
      </c>
      <c r="B1801" s="62" t="s">
        <v>111</v>
      </c>
      <c r="C1801" s="79" t="s">
        <v>112</v>
      </c>
      <c r="D1801" s="79" t="s">
        <v>181</v>
      </c>
      <c r="E1801" s="80" t="s">
        <v>3796</v>
      </c>
    </row>
    <row r="1802" spans="1:5" x14ac:dyDescent="0.25">
      <c r="A1802">
        <v>1801</v>
      </c>
      <c r="B1802" s="81" t="s">
        <v>395</v>
      </c>
      <c r="C1802" s="82" t="s">
        <v>396</v>
      </c>
      <c r="D1802" s="82" t="s">
        <v>91</v>
      </c>
      <c r="E1802" s="83" t="s">
        <v>3797</v>
      </c>
    </row>
    <row r="1803" spans="1:5" x14ac:dyDescent="0.25">
      <c r="A1803">
        <v>1802</v>
      </c>
      <c r="B1803" s="62" t="s">
        <v>395</v>
      </c>
      <c r="C1803" s="79" t="s">
        <v>396</v>
      </c>
      <c r="D1803" s="79" t="s">
        <v>91</v>
      </c>
      <c r="E1803" s="80" t="s">
        <v>845</v>
      </c>
    </row>
    <row r="1804" spans="1:5" x14ac:dyDescent="0.25">
      <c r="A1804">
        <v>1803</v>
      </c>
      <c r="B1804" s="81" t="s">
        <v>395</v>
      </c>
      <c r="C1804" s="82" t="s">
        <v>396</v>
      </c>
      <c r="D1804" s="82" t="s">
        <v>91</v>
      </c>
      <c r="E1804" s="83" t="s">
        <v>3022</v>
      </c>
    </row>
    <row r="1805" spans="1:5" x14ac:dyDescent="0.25">
      <c r="A1805">
        <v>1804</v>
      </c>
      <c r="B1805" s="62" t="s">
        <v>395</v>
      </c>
      <c r="C1805" s="79" t="s">
        <v>396</v>
      </c>
      <c r="D1805" s="79" t="s">
        <v>91</v>
      </c>
      <c r="E1805" s="80" t="s">
        <v>3798</v>
      </c>
    </row>
    <row r="1806" spans="1:5" x14ac:dyDescent="0.25">
      <c r="A1806">
        <v>1805</v>
      </c>
      <c r="B1806" s="81" t="s">
        <v>395</v>
      </c>
      <c r="C1806" s="82" t="s">
        <v>396</v>
      </c>
      <c r="D1806" s="82" t="s">
        <v>91</v>
      </c>
      <c r="E1806" s="83" t="s">
        <v>3799</v>
      </c>
    </row>
    <row r="1807" spans="1:5" x14ac:dyDescent="0.25">
      <c r="A1807">
        <v>1806</v>
      </c>
      <c r="B1807" s="62" t="s">
        <v>395</v>
      </c>
      <c r="C1807" s="79" t="s">
        <v>396</v>
      </c>
      <c r="D1807" s="79" t="s">
        <v>181</v>
      </c>
      <c r="E1807" s="80" t="s">
        <v>3800</v>
      </c>
    </row>
    <row r="1808" spans="1:5" x14ac:dyDescent="0.25">
      <c r="A1808">
        <v>1807</v>
      </c>
      <c r="B1808" s="81" t="s">
        <v>395</v>
      </c>
      <c r="C1808" s="82" t="s">
        <v>396</v>
      </c>
      <c r="D1808" s="82" t="s">
        <v>181</v>
      </c>
      <c r="E1808" s="83" t="s">
        <v>3801</v>
      </c>
    </row>
    <row r="1809" spans="1:5" x14ac:dyDescent="0.25">
      <c r="A1809">
        <v>1808</v>
      </c>
      <c r="B1809" s="62" t="s">
        <v>395</v>
      </c>
      <c r="C1809" s="79" t="s">
        <v>396</v>
      </c>
      <c r="D1809" s="79" t="s">
        <v>181</v>
      </c>
      <c r="E1809" s="80" t="s">
        <v>3802</v>
      </c>
    </row>
    <row r="1810" spans="1:5" x14ac:dyDescent="0.25">
      <c r="A1810">
        <v>1809</v>
      </c>
      <c r="B1810" s="81" t="s">
        <v>395</v>
      </c>
      <c r="C1810" s="82" t="s">
        <v>396</v>
      </c>
      <c r="D1810" s="82" t="s">
        <v>181</v>
      </c>
      <c r="E1810" s="83" t="s">
        <v>966</v>
      </c>
    </row>
    <row r="1811" spans="1:5" x14ac:dyDescent="0.25">
      <c r="A1811">
        <v>1810</v>
      </c>
      <c r="B1811" s="62" t="s">
        <v>395</v>
      </c>
      <c r="C1811" s="79" t="s">
        <v>396</v>
      </c>
      <c r="D1811" s="79" t="s">
        <v>181</v>
      </c>
      <c r="E1811" s="80" t="s">
        <v>3803</v>
      </c>
    </row>
    <row r="1812" spans="1:5" x14ac:dyDescent="0.25">
      <c r="A1812">
        <v>1811</v>
      </c>
      <c r="B1812" s="81" t="s">
        <v>395</v>
      </c>
      <c r="C1812" s="82" t="s">
        <v>396</v>
      </c>
      <c r="D1812" s="82" t="s">
        <v>232</v>
      </c>
      <c r="E1812" s="83" t="s">
        <v>3804</v>
      </c>
    </row>
    <row r="1813" spans="1:5" x14ac:dyDescent="0.25">
      <c r="A1813">
        <v>1812</v>
      </c>
      <c r="B1813" s="62" t="s">
        <v>395</v>
      </c>
      <c r="C1813" s="79" t="s">
        <v>396</v>
      </c>
      <c r="D1813" s="79" t="s">
        <v>232</v>
      </c>
      <c r="E1813" s="80" t="s">
        <v>3075</v>
      </c>
    </row>
    <row r="1814" spans="1:5" x14ac:dyDescent="0.25">
      <c r="A1814">
        <v>1813</v>
      </c>
      <c r="B1814" s="81" t="s">
        <v>395</v>
      </c>
      <c r="C1814" s="82" t="s">
        <v>396</v>
      </c>
      <c r="D1814" s="82" t="s">
        <v>232</v>
      </c>
      <c r="E1814" s="83" t="s">
        <v>3805</v>
      </c>
    </row>
    <row r="1815" spans="1:5" x14ac:dyDescent="0.25">
      <c r="A1815">
        <v>1814</v>
      </c>
      <c r="B1815" s="62" t="s">
        <v>395</v>
      </c>
      <c r="C1815" s="79" t="s">
        <v>396</v>
      </c>
      <c r="D1815" s="79" t="s">
        <v>232</v>
      </c>
      <c r="E1815" s="80" t="s">
        <v>3806</v>
      </c>
    </row>
    <row r="1816" spans="1:5" x14ac:dyDescent="0.25">
      <c r="A1816">
        <v>1815</v>
      </c>
      <c r="B1816" s="81" t="s">
        <v>395</v>
      </c>
      <c r="C1816" s="82" t="s">
        <v>396</v>
      </c>
      <c r="D1816" s="82" t="s">
        <v>232</v>
      </c>
      <c r="E1816" s="83" t="s">
        <v>3807</v>
      </c>
    </row>
    <row r="1817" spans="1:5" x14ac:dyDescent="0.25">
      <c r="A1817">
        <v>1816</v>
      </c>
      <c r="B1817" s="62" t="s">
        <v>395</v>
      </c>
      <c r="C1817" s="79" t="s">
        <v>396</v>
      </c>
      <c r="D1817" s="79" t="s">
        <v>2440</v>
      </c>
      <c r="E1817" s="80" t="s">
        <v>3808</v>
      </c>
    </row>
    <row r="1818" spans="1:5" x14ac:dyDescent="0.25">
      <c r="A1818">
        <v>1817</v>
      </c>
      <c r="B1818" s="81" t="s">
        <v>395</v>
      </c>
      <c r="C1818" s="82" t="s">
        <v>396</v>
      </c>
      <c r="D1818" s="82" t="s">
        <v>2440</v>
      </c>
      <c r="E1818" s="83" t="s">
        <v>2241</v>
      </c>
    </row>
    <row r="1819" spans="1:5" x14ac:dyDescent="0.25">
      <c r="A1819">
        <v>1818</v>
      </c>
      <c r="B1819" s="62" t="s">
        <v>395</v>
      </c>
      <c r="C1819" s="79" t="s">
        <v>396</v>
      </c>
      <c r="D1819" s="79" t="s">
        <v>2440</v>
      </c>
      <c r="E1819" s="80" t="s">
        <v>3809</v>
      </c>
    </row>
    <row r="1820" spans="1:5" x14ac:dyDescent="0.25">
      <c r="A1820">
        <v>1819</v>
      </c>
      <c r="B1820" s="81" t="s">
        <v>395</v>
      </c>
      <c r="C1820" s="82" t="s">
        <v>396</v>
      </c>
      <c r="D1820" s="82" t="s">
        <v>2440</v>
      </c>
      <c r="E1820" s="83" t="s">
        <v>1517</v>
      </c>
    </row>
    <row r="1821" spans="1:5" x14ac:dyDescent="0.25">
      <c r="A1821">
        <v>1820</v>
      </c>
      <c r="B1821" s="62" t="s">
        <v>395</v>
      </c>
      <c r="C1821" s="79" t="s">
        <v>396</v>
      </c>
      <c r="D1821" s="79" t="s">
        <v>2440</v>
      </c>
      <c r="E1821" s="80" t="s">
        <v>3810</v>
      </c>
    </row>
    <row r="1822" spans="1:5" x14ac:dyDescent="0.25">
      <c r="A1822">
        <v>1821</v>
      </c>
      <c r="B1822" s="81" t="s">
        <v>395</v>
      </c>
      <c r="C1822" s="82" t="s">
        <v>396</v>
      </c>
      <c r="D1822" s="82" t="s">
        <v>71</v>
      </c>
      <c r="E1822" s="83" t="s">
        <v>2573</v>
      </c>
    </row>
    <row r="1823" spans="1:5" x14ac:dyDescent="0.25">
      <c r="A1823">
        <v>1822</v>
      </c>
      <c r="B1823" s="62" t="s">
        <v>395</v>
      </c>
      <c r="C1823" s="79" t="s">
        <v>396</v>
      </c>
      <c r="D1823" s="79" t="s">
        <v>71</v>
      </c>
      <c r="E1823" s="80" t="s">
        <v>3811</v>
      </c>
    </row>
    <row r="1824" spans="1:5" x14ac:dyDescent="0.25">
      <c r="A1824">
        <v>1823</v>
      </c>
      <c r="B1824" s="81" t="s">
        <v>395</v>
      </c>
      <c r="C1824" s="82" t="s">
        <v>396</v>
      </c>
      <c r="D1824" s="82" t="s">
        <v>71</v>
      </c>
      <c r="E1824" s="83" t="s">
        <v>2441</v>
      </c>
    </row>
    <row r="1825" spans="1:5" x14ac:dyDescent="0.25">
      <c r="A1825">
        <v>1824</v>
      </c>
      <c r="B1825" s="62" t="s">
        <v>395</v>
      </c>
      <c r="C1825" s="79" t="s">
        <v>396</v>
      </c>
      <c r="D1825" s="79" t="s">
        <v>71</v>
      </c>
      <c r="E1825" s="80" t="s">
        <v>2906</v>
      </c>
    </row>
    <row r="1826" spans="1:5" x14ac:dyDescent="0.25">
      <c r="A1826">
        <v>1825</v>
      </c>
      <c r="B1826" s="81" t="s">
        <v>395</v>
      </c>
      <c r="C1826" s="82" t="s">
        <v>396</v>
      </c>
      <c r="D1826" s="82" t="s">
        <v>71</v>
      </c>
      <c r="E1826" s="83" t="s">
        <v>3812</v>
      </c>
    </row>
    <row r="1827" spans="1:5" x14ac:dyDescent="0.25">
      <c r="A1827">
        <v>1826</v>
      </c>
      <c r="B1827" s="62" t="s">
        <v>395</v>
      </c>
      <c r="C1827" s="79" t="s">
        <v>396</v>
      </c>
      <c r="D1827" s="79" t="s">
        <v>45</v>
      </c>
      <c r="E1827" s="80" t="s">
        <v>3813</v>
      </c>
    </row>
    <row r="1828" spans="1:5" x14ac:dyDescent="0.25">
      <c r="A1828">
        <v>1827</v>
      </c>
      <c r="B1828" s="81" t="s">
        <v>395</v>
      </c>
      <c r="C1828" s="82" t="s">
        <v>396</v>
      </c>
      <c r="D1828" s="82" t="s">
        <v>45</v>
      </c>
      <c r="E1828" s="83" t="s">
        <v>913</v>
      </c>
    </row>
    <row r="1829" spans="1:5" x14ac:dyDescent="0.25">
      <c r="A1829">
        <v>1828</v>
      </c>
      <c r="B1829" s="62" t="s">
        <v>395</v>
      </c>
      <c r="C1829" s="79" t="s">
        <v>396</v>
      </c>
      <c r="D1829" s="79" t="s">
        <v>45</v>
      </c>
      <c r="E1829" s="80" t="s">
        <v>3814</v>
      </c>
    </row>
    <row r="1830" spans="1:5" x14ac:dyDescent="0.25">
      <c r="A1830">
        <v>1829</v>
      </c>
      <c r="B1830" s="81" t="s">
        <v>395</v>
      </c>
      <c r="C1830" s="82" t="s">
        <v>396</v>
      </c>
      <c r="D1830" s="82" t="s">
        <v>45</v>
      </c>
      <c r="E1830" s="83" t="s">
        <v>3815</v>
      </c>
    </row>
    <row r="1831" spans="1:5" x14ac:dyDescent="0.25">
      <c r="A1831">
        <v>1830</v>
      </c>
      <c r="B1831" s="62" t="s">
        <v>395</v>
      </c>
      <c r="C1831" s="79" t="s">
        <v>396</v>
      </c>
      <c r="D1831" s="79" t="s">
        <v>45</v>
      </c>
      <c r="E1831" s="80" t="s">
        <v>3816</v>
      </c>
    </row>
    <row r="1832" spans="1:5" x14ac:dyDescent="0.25">
      <c r="A1832">
        <v>1831</v>
      </c>
      <c r="B1832" s="81" t="s">
        <v>395</v>
      </c>
      <c r="C1832" s="82" t="s">
        <v>396</v>
      </c>
      <c r="D1832" s="82" t="s">
        <v>45</v>
      </c>
      <c r="E1832" s="83" t="s">
        <v>3817</v>
      </c>
    </row>
    <row r="1833" spans="1:5" x14ac:dyDescent="0.25">
      <c r="A1833">
        <v>1832</v>
      </c>
      <c r="B1833" s="62" t="s">
        <v>395</v>
      </c>
      <c r="C1833" s="79" t="s">
        <v>396</v>
      </c>
      <c r="D1833" s="79" t="s">
        <v>45</v>
      </c>
      <c r="E1833" s="80" t="s">
        <v>3818</v>
      </c>
    </row>
    <row r="1834" spans="1:5" x14ac:dyDescent="0.25">
      <c r="A1834">
        <v>1833</v>
      </c>
      <c r="B1834" s="81" t="s">
        <v>395</v>
      </c>
      <c r="C1834" s="82" t="s">
        <v>396</v>
      </c>
      <c r="D1834" s="82" t="s">
        <v>45</v>
      </c>
      <c r="E1834" s="83" t="s">
        <v>3819</v>
      </c>
    </row>
    <row r="1835" spans="1:5" x14ac:dyDescent="0.25">
      <c r="A1835">
        <v>1834</v>
      </c>
      <c r="B1835" s="62" t="s">
        <v>395</v>
      </c>
      <c r="C1835" s="79" t="s">
        <v>396</v>
      </c>
      <c r="D1835" s="79" t="s">
        <v>45</v>
      </c>
      <c r="E1835" s="80" t="s">
        <v>3820</v>
      </c>
    </row>
    <row r="1836" spans="1:5" x14ac:dyDescent="0.25">
      <c r="A1836">
        <v>1835</v>
      </c>
      <c r="B1836" s="81" t="s">
        <v>395</v>
      </c>
      <c r="C1836" s="82" t="s">
        <v>396</v>
      </c>
      <c r="D1836" s="82" t="s">
        <v>45</v>
      </c>
      <c r="E1836" s="83" t="s">
        <v>390</v>
      </c>
    </row>
    <row r="1837" spans="1:5" x14ac:dyDescent="0.25">
      <c r="A1837">
        <v>1836</v>
      </c>
      <c r="B1837" s="62" t="s">
        <v>395</v>
      </c>
      <c r="C1837" s="79" t="s">
        <v>396</v>
      </c>
      <c r="D1837" s="79" t="s">
        <v>232</v>
      </c>
      <c r="E1837" s="80" t="s">
        <v>3821</v>
      </c>
    </row>
    <row r="1838" spans="1:5" x14ac:dyDescent="0.25">
      <c r="A1838">
        <v>1837</v>
      </c>
      <c r="B1838" s="81" t="s">
        <v>395</v>
      </c>
      <c r="C1838" s="82" t="s">
        <v>396</v>
      </c>
      <c r="D1838" s="82" t="s">
        <v>232</v>
      </c>
      <c r="E1838" s="83" t="s">
        <v>896</v>
      </c>
    </row>
    <row r="1839" spans="1:5" x14ac:dyDescent="0.25">
      <c r="A1839">
        <v>1838</v>
      </c>
      <c r="B1839" s="62" t="s">
        <v>395</v>
      </c>
      <c r="C1839" s="79" t="s">
        <v>396</v>
      </c>
      <c r="D1839" s="79" t="s">
        <v>232</v>
      </c>
      <c r="E1839" s="80" t="s">
        <v>3822</v>
      </c>
    </row>
    <row r="1840" spans="1:5" x14ac:dyDescent="0.25">
      <c r="A1840">
        <v>1839</v>
      </c>
      <c r="B1840" s="81" t="s">
        <v>395</v>
      </c>
      <c r="C1840" s="82" t="s">
        <v>396</v>
      </c>
      <c r="D1840" s="82" t="s">
        <v>232</v>
      </c>
      <c r="E1840" s="83" t="s">
        <v>3823</v>
      </c>
    </row>
    <row r="1841" spans="1:5" x14ac:dyDescent="0.25">
      <c r="A1841">
        <v>1840</v>
      </c>
      <c r="B1841" s="62" t="s">
        <v>395</v>
      </c>
      <c r="C1841" s="79" t="s">
        <v>396</v>
      </c>
      <c r="D1841" s="79" t="s">
        <v>232</v>
      </c>
      <c r="E1841" s="80" t="s">
        <v>2906</v>
      </c>
    </row>
    <row r="1842" spans="1:5" x14ac:dyDescent="0.25">
      <c r="A1842">
        <v>1841</v>
      </c>
      <c r="B1842" s="81" t="s">
        <v>395</v>
      </c>
      <c r="C1842" s="82" t="s">
        <v>396</v>
      </c>
      <c r="D1842" s="82" t="s">
        <v>1279</v>
      </c>
      <c r="E1842" s="83" t="s">
        <v>3824</v>
      </c>
    </row>
    <row r="1843" spans="1:5" x14ac:dyDescent="0.25">
      <c r="A1843">
        <v>1842</v>
      </c>
      <c r="B1843" s="62" t="s">
        <v>395</v>
      </c>
      <c r="C1843" s="79" t="s">
        <v>396</v>
      </c>
      <c r="D1843" s="79" t="s">
        <v>1279</v>
      </c>
      <c r="E1843" s="80" t="s">
        <v>3825</v>
      </c>
    </row>
    <row r="1844" spans="1:5" x14ac:dyDescent="0.25">
      <c r="A1844">
        <v>1843</v>
      </c>
      <c r="B1844" s="81" t="s">
        <v>395</v>
      </c>
      <c r="C1844" s="82" t="s">
        <v>396</v>
      </c>
      <c r="D1844" s="82" t="s">
        <v>1279</v>
      </c>
      <c r="E1844" s="83" t="s">
        <v>3826</v>
      </c>
    </row>
    <row r="1845" spans="1:5" x14ac:dyDescent="0.25">
      <c r="A1845">
        <v>1844</v>
      </c>
      <c r="B1845" s="62" t="s">
        <v>395</v>
      </c>
      <c r="C1845" s="79" t="s">
        <v>396</v>
      </c>
      <c r="D1845" s="79" t="s">
        <v>1279</v>
      </c>
      <c r="E1845" s="80" t="s">
        <v>2352</v>
      </c>
    </row>
    <row r="1846" spans="1:5" x14ac:dyDescent="0.25">
      <c r="A1846">
        <v>1845</v>
      </c>
      <c r="B1846" s="81" t="s">
        <v>395</v>
      </c>
      <c r="C1846" s="82" t="s">
        <v>396</v>
      </c>
      <c r="D1846" s="82" t="s">
        <v>1279</v>
      </c>
      <c r="E1846" s="83" t="s">
        <v>1280</v>
      </c>
    </row>
    <row r="1847" spans="1:5" x14ac:dyDescent="0.25">
      <c r="A1847">
        <v>1846</v>
      </c>
      <c r="B1847" s="62" t="s">
        <v>395</v>
      </c>
      <c r="C1847" s="79" t="s">
        <v>396</v>
      </c>
      <c r="D1847" s="79" t="s">
        <v>45</v>
      </c>
      <c r="E1847" s="80" t="s">
        <v>1701</v>
      </c>
    </row>
    <row r="1848" spans="1:5" x14ac:dyDescent="0.25">
      <c r="A1848">
        <v>1847</v>
      </c>
      <c r="B1848" s="81" t="s">
        <v>395</v>
      </c>
      <c r="C1848" s="82" t="s">
        <v>396</v>
      </c>
      <c r="D1848" s="82" t="s">
        <v>45</v>
      </c>
      <c r="E1848" s="83" t="s">
        <v>3827</v>
      </c>
    </row>
    <row r="1849" spans="1:5" x14ac:dyDescent="0.25">
      <c r="A1849">
        <v>1848</v>
      </c>
      <c r="B1849" s="62" t="s">
        <v>395</v>
      </c>
      <c r="C1849" s="79" t="s">
        <v>396</v>
      </c>
      <c r="D1849" s="79" t="s">
        <v>45</v>
      </c>
      <c r="E1849" s="80" t="s">
        <v>2293</v>
      </c>
    </row>
    <row r="1850" spans="1:5" x14ac:dyDescent="0.25">
      <c r="A1850">
        <v>1849</v>
      </c>
      <c r="B1850" s="81" t="s">
        <v>395</v>
      </c>
      <c r="C1850" s="82" t="s">
        <v>396</v>
      </c>
      <c r="D1850" s="82" t="s">
        <v>45</v>
      </c>
      <c r="E1850" s="83" t="s">
        <v>3828</v>
      </c>
    </row>
    <row r="1851" spans="1:5" x14ac:dyDescent="0.25">
      <c r="A1851">
        <v>1850</v>
      </c>
      <c r="B1851" s="62" t="s">
        <v>395</v>
      </c>
      <c r="C1851" s="79" t="s">
        <v>396</v>
      </c>
      <c r="D1851" s="79" t="s">
        <v>45</v>
      </c>
      <c r="E1851" s="80" t="s">
        <v>3829</v>
      </c>
    </row>
    <row r="1852" spans="1:5" x14ac:dyDescent="0.25">
      <c r="A1852">
        <v>1851</v>
      </c>
      <c r="B1852" s="81" t="s">
        <v>395</v>
      </c>
      <c r="C1852" s="82" t="s">
        <v>396</v>
      </c>
      <c r="D1852" s="82" t="s">
        <v>100</v>
      </c>
      <c r="E1852" s="83" t="s">
        <v>3830</v>
      </c>
    </row>
    <row r="1853" spans="1:5" x14ac:dyDescent="0.25">
      <c r="A1853">
        <v>1852</v>
      </c>
      <c r="B1853" s="62" t="s">
        <v>395</v>
      </c>
      <c r="C1853" s="79" t="s">
        <v>396</v>
      </c>
      <c r="D1853" s="79" t="s">
        <v>100</v>
      </c>
      <c r="E1853" s="80" t="s">
        <v>3831</v>
      </c>
    </row>
    <row r="1854" spans="1:5" x14ac:dyDescent="0.25">
      <c r="A1854">
        <v>1853</v>
      </c>
      <c r="B1854" s="81" t="s">
        <v>395</v>
      </c>
      <c r="C1854" s="82" t="s">
        <v>396</v>
      </c>
      <c r="D1854" s="82" t="s">
        <v>100</v>
      </c>
      <c r="E1854" s="83" t="s">
        <v>3832</v>
      </c>
    </row>
    <row r="1855" spans="1:5" x14ac:dyDescent="0.25">
      <c r="A1855">
        <v>1854</v>
      </c>
      <c r="B1855" s="62" t="s">
        <v>395</v>
      </c>
      <c r="C1855" s="79" t="s">
        <v>396</v>
      </c>
      <c r="D1855" s="79" t="s">
        <v>100</v>
      </c>
      <c r="E1855" s="80" t="s">
        <v>3833</v>
      </c>
    </row>
    <row r="1856" spans="1:5" x14ac:dyDescent="0.25">
      <c r="A1856">
        <v>1855</v>
      </c>
      <c r="B1856" s="81" t="s">
        <v>395</v>
      </c>
      <c r="C1856" s="82" t="s">
        <v>396</v>
      </c>
      <c r="D1856" s="82" t="s">
        <v>100</v>
      </c>
      <c r="E1856" s="83" t="s">
        <v>3834</v>
      </c>
    </row>
    <row r="1857" spans="1:5" x14ac:dyDescent="0.25">
      <c r="A1857">
        <v>1856</v>
      </c>
      <c r="B1857" s="62" t="s">
        <v>395</v>
      </c>
      <c r="C1857" s="79" t="s">
        <v>396</v>
      </c>
      <c r="D1857" s="79" t="s">
        <v>1646</v>
      </c>
      <c r="E1857" s="80" t="s">
        <v>3835</v>
      </c>
    </row>
    <row r="1858" spans="1:5" x14ac:dyDescent="0.25">
      <c r="A1858">
        <v>1857</v>
      </c>
      <c r="B1858" s="81" t="s">
        <v>395</v>
      </c>
      <c r="C1858" s="82" t="s">
        <v>396</v>
      </c>
      <c r="D1858" s="82" t="s">
        <v>1646</v>
      </c>
      <c r="E1858" s="83" t="s">
        <v>3836</v>
      </c>
    </row>
    <row r="1859" spans="1:5" x14ac:dyDescent="0.25">
      <c r="A1859">
        <v>1858</v>
      </c>
      <c r="B1859" s="62" t="s">
        <v>395</v>
      </c>
      <c r="C1859" s="79" t="s">
        <v>396</v>
      </c>
      <c r="D1859" s="79" t="s">
        <v>1646</v>
      </c>
      <c r="E1859" s="80" t="s">
        <v>3160</v>
      </c>
    </row>
    <row r="1860" spans="1:5" x14ac:dyDescent="0.25">
      <c r="A1860">
        <v>1859</v>
      </c>
      <c r="B1860" s="81" t="s">
        <v>395</v>
      </c>
      <c r="C1860" s="82" t="s">
        <v>396</v>
      </c>
      <c r="D1860" s="82" t="s">
        <v>1646</v>
      </c>
      <c r="E1860" s="83" t="s">
        <v>3837</v>
      </c>
    </row>
    <row r="1861" spans="1:5" x14ac:dyDescent="0.25">
      <c r="A1861">
        <v>1860</v>
      </c>
      <c r="B1861" s="62" t="s">
        <v>395</v>
      </c>
      <c r="C1861" s="79" t="s">
        <v>396</v>
      </c>
      <c r="D1861" s="79" t="s">
        <v>1646</v>
      </c>
      <c r="E1861" s="80" t="s">
        <v>1647</v>
      </c>
    </row>
    <row r="1862" spans="1:5" x14ac:dyDescent="0.25">
      <c r="A1862">
        <v>1861</v>
      </c>
      <c r="B1862" s="81" t="s">
        <v>395</v>
      </c>
      <c r="C1862" s="82" t="s">
        <v>396</v>
      </c>
      <c r="D1862" s="82" t="s">
        <v>84</v>
      </c>
      <c r="E1862" s="83" t="s">
        <v>1607</v>
      </c>
    </row>
    <row r="1863" spans="1:5" x14ac:dyDescent="0.25">
      <c r="A1863">
        <v>1862</v>
      </c>
      <c r="B1863" s="62" t="s">
        <v>395</v>
      </c>
      <c r="C1863" s="79" t="s">
        <v>396</v>
      </c>
      <c r="D1863" s="79" t="s">
        <v>84</v>
      </c>
      <c r="E1863" s="80" t="s">
        <v>3838</v>
      </c>
    </row>
    <row r="1864" spans="1:5" x14ac:dyDescent="0.25">
      <c r="A1864">
        <v>1863</v>
      </c>
      <c r="B1864" s="81" t="s">
        <v>395</v>
      </c>
      <c r="C1864" s="82" t="s">
        <v>396</v>
      </c>
      <c r="D1864" s="82" t="s">
        <v>84</v>
      </c>
      <c r="E1864" s="83" t="s">
        <v>3839</v>
      </c>
    </row>
    <row r="1865" spans="1:5" x14ac:dyDescent="0.25">
      <c r="A1865">
        <v>1864</v>
      </c>
      <c r="B1865" s="62" t="s">
        <v>395</v>
      </c>
      <c r="C1865" s="79" t="s">
        <v>396</v>
      </c>
      <c r="D1865" s="79" t="s">
        <v>84</v>
      </c>
      <c r="E1865" s="80" t="s">
        <v>3840</v>
      </c>
    </row>
    <row r="1866" spans="1:5" x14ac:dyDescent="0.25">
      <c r="A1866">
        <v>1865</v>
      </c>
      <c r="B1866" s="81" t="s">
        <v>395</v>
      </c>
      <c r="C1866" s="82" t="s">
        <v>396</v>
      </c>
      <c r="D1866" s="82" t="s">
        <v>84</v>
      </c>
      <c r="E1866" s="83" t="s">
        <v>3841</v>
      </c>
    </row>
    <row r="1867" spans="1:5" x14ac:dyDescent="0.25">
      <c r="A1867">
        <v>1866</v>
      </c>
      <c r="B1867" s="62" t="s">
        <v>395</v>
      </c>
      <c r="C1867" s="79" t="s">
        <v>396</v>
      </c>
      <c r="D1867" s="79" t="s">
        <v>289</v>
      </c>
      <c r="E1867" s="80" t="s">
        <v>3842</v>
      </c>
    </row>
    <row r="1868" spans="1:5" x14ac:dyDescent="0.25">
      <c r="A1868">
        <v>1867</v>
      </c>
      <c r="B1868" s="81" t="s">
        <v>395</v>
      </c>
      <c r="C1868" s="82" t="s">
        <v>396</v>
      </c>
      <c r="D1868" s="82" t="s">
        <v>289</v>
      </c>
      <c r="E1868" s="83" t="s">
        <v>3843</v>
      </c>
    </row>
    <row r="1869" spans="1:5" x14ac:dyDescent="0.25">
      <c r="A1869">
        <v>1868</v>
      </c>
      <c r="B1869" s="62" t="s">
        <v>395</v>
      </c>
      <c r="C1869" s="79" t="s">
        <v>396</v>
      </c>
      <c r="D1869" s="79" t="s">
        <v>289</v>
      </c>
      <c r="E1869" s="80" t="s">
        <v>3844</v>
      </c>
    </row>
    <row r="1870" spans="1:5" x14ac:dyDescent="0.25">
      <c r="A1870">
        <v>1869</v>
      </c>
      <c r="B1870" s="81" t="s">
        <v>395</v>
      </c>
      <c r="C1870" s="82" t="s">
        <v>396</v>
      </c>
      <c r="D1870" s="82" t="s">
        <v>289</v>
      </c>
      <c r="E1870" s="83" t="s">
        <v>3845</v>
      </c>
    </row>
    <row r="1871" spans="1:5" x14ac:dyDescent="0.25">
      <c r="A1871">
        <v>1870</v>
      </c>
      <c r="B1871" s="62" t="s">
        <v>395</v>
      </c>
      <c r="C1871" s="79" t="s">
        <v>396</v>
      </c>
      <c r="D1871" s="79" t="s">
        <v>289</v>
      </c>
      <c r="E1871" s="80" t="s">
        <v>3846</v>
      </c>
    </row>
    <row r="1872" spans="1:5" x14ac:dyDescent="0.25">
      <c r="A1872">
        <v>1871</v>
      </c>
      <c r="B1872" s="81" t="s">
        <v>395</v>
      </c>
      <c r="C1872" s="82" t="s">
        <v>396</v>
      </c>
      <c r="D1872" s="82" t="s">
        <v>2403</v>
      </c>
      <c r="E1872" s="83" t="s">
        <v>3847</v>
      </c>
    </row>
    <row r="1873" spans="1:5" x14ac:dyDescent="0.25">
      <c r="A1873">
        <v>1872</v>
      </c>
      <c r="B1873" s="62" t="s">
        <v>395</v>
      </c>
      <c r="C1873" s="79" t="s">
        <v>396</v>
      </c>
      <c r="D1873" s="79" t="s">
        <v>2403</v>
      </c>
      <c r="E1873" s="80" t="s">
        <v>3848</v>
      </c>
    </row>
    <row r="1874" spans="1:5" x14ac:dyDescent="0.25">
      <c r="A1874">
        <v>1873</v>
      </c>
      <c r="B1874" s="81" t="s">
        <v>395</v>
      </c>
      <c r="C1874" s="82" t="s">
        <v>396</v>
      </c>
      <c r="D1874" s="82" t="s">
        <v>2403</v>
      </c>
      <c r="E1874" s="83" t="s">
        <v>3849</v>
      </c>
    </row>
    <row r="1875" spans="1:5" x14ac:dyDescent="0.25">
      <c r="A1875">
        <v>1874</v>
      </c>
      <c r="B1875" s="62" t="s">
        <v>395</v>
      </c>
      <c r="C1875" s="79" t="s">
        <v>396</v>
      </c>
      <c r="D1875" s="79" t="s">
        <v>2403</v>
      </c>
      <c r="E1875" s="80" t="s">
        <v>3250</v>
      </c>
    </row>
    <row r="1876" spans="1:5" x14ac:dyDescent="0.25">
      <c r="A1876">
        <v>1875</v>
      </c>
      <c r="B1876" s="81" t="s">
        <v>395</v>
      </c>
      <c r="C1876" s="82" t="s">
        <v>396</v>
      </c>
      <c r="D1876" s="82" t="s">
        <v>2403</v>
      </c>
      <c r="E1876" s="83" t="s">
        <v>2404</v>
      </c>
    </row>
    <row r="1877" spans="1:5" x14ac:dyDescent="0.25">
      <c r="A1877">
        <v>1876</v>
      </c>
      <c r="B1877" s="62" t="s">
        <v>395</v>
      </c>
      <c r="C1877" s="79" t="s">
        <v>396</v>
      </c>
      <c r="D1877" s="79" t="s">
        <v>144</v>
      </c>
      <c r="E1877" s="80" t="s">
        <v>3850</v>
      </c>
    </row>
    <row r="1878" spans="1:5" x14ac:dyDescent="0.25">
      <c r="A1878">
        <v>1877</v>
      </c>
      <c r="B1878" s="81" t="s">
        <v>395</v>
      </c>
      <c r="C1878" s="82" t="s">
        <v>396</v>
      </c>
      <c r="D1878" s="82" t="s">
        <v>144</v>
      </c>
      <c r="E1878" s="83" t="s">
        <v>3851</v>
      </c>
    </row>
    <row r="1879" spans="1:5" x14ac:dyDescent="0.25">
      <c r="A1879">
        <v>1878</v>
      </c>
      <c r="B1879" s="62" t="s">
        <v>395</v>
      </c>
      <c r="C1879" s="79" t="s">
        <v>396</v>
      </c>
      <c r="D1879" s="79" t="s">
        <v>144</v>
      </c>
      <c r="E1879" s="80" t="s">
        <v>3852</v>
      </c>
    </row>
    <row r="1880" spans="1:5" x14ac:dyDescent="0.25">
      <c r="A1880">
        <v>1879</v>
      </c>
      <c r="B1880" s="81" t="s">
        <v>395</v>
      </c>
      <c r="C1880" s="82" t="s">
        <v>396</v>
      </c>
      <c r="D1880" s="82" t="s">
        <v>144</v>
      </c>
      <c r="E1880" s="83" t="s">
        <v>3853</v>
      </c>
    </row>
    <row r="1881" spans="1:5" x14ac:dyDescent="0.25">
      <c r="A1881">
        <v>1880</v>
      </c>
      <c r="B1881" s="62" t="s">
        <v>395</v>
      </c>
      <c r="C1881" s="79" t="s">
        <v>396</v>
      </c>
      <c r="D1881" s="79" t="s">
        <v>144</v>
      </c>
      <c r="E1881" s="80" t="s">
        <v>3854</v>
      </c>
    </row>
    <row r="1882" spans="1:5" x14ac:dyDescent="0.25">
      <c r="A1882">
        <v>1881</v>
      </c>
      <c r="B1882" s="81" t="s">
        <v>395</v>
      </c>
      <c r="C1882" s="82" t="s">
        <v>396</v>
      </c>
      <c r="D1882" s="82" t="s">
        <v>659</v>
      </c>
      <c r="E1882" s="83" t="s">
        <v>3855</v>
      </c>
    </row>
    <row r="1883" spans="1:5" x14ac:dyDescent="0.25">
      <c r="A1883">
        <v>1882</v>
      </c>
      <c r="B1883" s="62" t="s">
        <v>395</v>
      </c>
      <c r="C1883" s="79" t="s">
        <v>396</v>
      </c>
      <c r="D1883" s="79" t="s">
        <v>659</v>
      </c>
      <c r="E1883" s="80" t="s">
        <v>3856</v>
      </c>
    </row>
    <row r="1884" spans="1:5" x14ac:dyDescent="0.25">
      <c r="A1884">
        <v>1883</v>
      </c>
      <c r="B1884" s="81" t="s">
        <v>395</v>
      </c>
      <c r="C1884" s="82" t="s">
        <v>396</v>
      </c>
      <c r="D1884" s="82" t="s">
        <v>659</v>
      </c>
      <c r="E1884" s="83" t="s">
        <v>3603</v>
      </c>
    </row>
    <row r="1885" spans="1:5" x14ac:dyDescent="0.25">
      <c r="A1885">
        <v>1884</v>
      </c>
      <c r="B1885" s="62" t="s">
        <v>395</v>
      </c>
      <c r="C1885" s="79" t="s">
        <v>396</v>
      </c>
      <c r="D1885" s="79" t="s">
        <v>659</v>
      </c>
      <c r="E1885" s="80" t="s">
        <v>3857</v>
      </c>
    </row>
    <row r="1886" spans="1:5" x14ac:dyDescent="0.25">
      <c r="A1886">
        <v>1885</v>
      </c>
      <c r="B1886" s="81" t="s">
        <v>395</v>
      </c>
      <c r="C1886" s="82" t="s">
        <v>396</v>
      </c>
      <c r="D1886" s="82" t="s">
        <v>659</v>
      </c>
      <c r="E1886" s="83" t="s">
        <v>3858</v>
      </c>
    </row>
    <row r="1887" spans="1:5" x14ac:dyDescent="0.25">
      <c r="A1887">
        <v>1886</v>
      </c>
      <c r="B1887" s="62" t="s">
        <v>395</v>
      </c>
      <c r="C1887" s="79" t="s">
        <v>396</v>
      </c>
      <c r="D1887" s="79" t="s">
        <v>144</v>
      </c>
      <c r="E1887" s="80" t="s">
        <v>3830</v>
      </c>
    </row>
    <row r="1888" spans="1:5" x14ac:dyDescent="0.25">
      <c r="A1888">
        <v>1887</v>
      </c>
      <c r="B1888" s="81" t="s">
        <v>395</v>
      </c>
      <c r="C1888" s="82" t="s">
        <v>396</v>
      </c>
      <c r="D1888" s="82" t="s">
        <v>144</v>
      </c>
      <c r="E1888" s="83" t="s">
        <v>1919</v>
      </c>
    </row>
    <row r="1889" spans="1:5" x14ac:dyDescent="0.25">
      <c r="A1889">
        <v>1888</v>
      </c>
      <c r="B1889" s="62" t="s">
        <v>395</v>
      </c>
      <c r="C1889" s="79" t="s">
        <v>396</v>
      </c>
      <c r="D1889" s="79" t="s">
        <v>144</v>
      </c>
      <c r="E1889" s="80" t="s">
        <v>660</v>
      </c>
    </row>
    <row r="1890" spans="1:5" x14ac:dyDescent="0.25">
      <c r="A1890">
        <v>1889</v>
      </c>
      <c r="B1890" s="81" t="s">
        <v>395</v>
      </c>
      <c r="C1890" s="82" t="s">
        <v>396</v>
      </c>
      <c r="D1890" s="82" t="s">
        <v>144</v>
      </c>
      <c r="E1890" s="83" t="s">
        <v>993</v>
      </c>
    </row>
    <row r="1891" spans="1:5" x14ac:dyDescent="0.25">
      <c r="A1891">
        <v>1890</v>
      </c>
      <c r="B1891" s="62" t="s">
        <v>395</v>
      </c>
      <c r="C1891" s="79" t="s">
        <v>396</v>
      </c>
      <c r="D1891" s="79" t="s">
        <v>144</v>
      </c>
      <c r="E1891" s="80" t="s">
        <v>3859</v>
      </c>
    </row>
    <row r="1892" spans="1:5" x14ac:dyDescent="0.25">
      <c r="A1892">
        <v>1891</v>
      </c>
      <c r="B1892" s="81" t="s">
        <v>395</v>
      </c>
      <c r="C1892" s="82" t="s">
        <v>396</v>
      </c>
      <c r="D1892" s="82" t="s">
        <v>3860</v>
      </c>
      <c r="E1892" s="83" t="s">
        <v>3464</v>
      </c>
    </row>
    <row r="1893" spans="1:5" x14ac:dyDescent="0.25">
      <c r="A1893">
        <v>1892</v>
      </c>
      <c r="B1893" s="62" t="s">
        <v>395</v>
      </c>
      <c r="C1893" s="79" t="s">
        <v>396</v>
      </c>
      <c r="D1893" s="79" t="s">
        <v>3860</v>
      </c>
      <c r="E1893" s="80" t="s">
        <v>3861</v>
      </c>
    </row>
    <row r="1894" spans="1:5" x14ac:dyDescent="0.25">
      <c r="A1894">
        <v>1893</v>
      </c>
      <c r="B1894" s="81" t="s">
        <v>395</v>
      </c>
      <c r="C1894" s="82" t="s">
        <v>396</v>
      </c>
      <c r="D1894" s="82" t="s">
        <v>3860</v>
      </c>
      <c r="E1894" s="83" t="s">
        <v>3862</v>
      </c>
    </row>
    <row r="1895" spans="1:5" x14ac:dyDescent="0.25">
      <c r="A1895">
        <v>1894</v>
      </c>
      <c r="B1895" s="62" t="s">
        <v>395</v>
      </c>
      <c r="C1895" s="79" t="s">
        <v>396</v>
      </c>
      <c r="D1895" s="79" t="s">
        <v>3860</v>
      </c>
      <c r="E1895" s="80" t="s">
        <v>3863</v>
      </c>
    </row>
    <row r="1896" spans="1:5" x14ac:dyDescent="0.25">
      <c r="A1896">
        <v>1895</v>
      </c>
      <c r="B1896" s="81" t="s">
        <v>395</v>
      </c>
      <c r="C1896" s="82" t="s">
        <v>396</v>
      </c>
      <c r="D1896" s="82" t="s">
        <v>3860</v>
      </c>
      <c r="E1896" s="83" t="s">
        <v>3864</v>
      </c>
    </row>
    <row r="1897" spans="1:5" x14ac:dyDescent="0.25">
      <c r="A1897">
        <v>1896</v>
      </c>
      <c r="B1897" s="62" t="s">
        <v>395</v>
      </c>
      <c r="C1897" s="79" t="s">
        <v>396</v>
      </c>
      <c r="D1897" s="79" t="s">
        <v>733</v>
      </c>
      <c r="E1897" s="80" t="s">
        <v>3865</v>
      </c>
    </row>
    <row r="1898" spans="1:5" x14ac:dyDescent="0.25">
      <c r="A1898">
        <v>1897</v>
      </c>
      <c r="B1898" s="81" t="s">
        <v>395</v>
      </c>
      <c r="C1898" s="82" t="s">
        <v>396</v>
      </c>
      <c r="D1898" s="82" t="s">
        <v>733</v>
      </c>
      <c r="E1898" s="83" t="s">
        <v>3866</v>
      </c>
    </row>
    <row r="1899" spans="1:5" x14ac:dyDescent="0.25">
      <c r="A1899">
        <v>1898</v>
      </c>
      <c r="B1899" s="62" t="s">
        <v>395</v>
      </c>
      <c r="C1899" s="79" t="s">
        <v>396</v>
      </c>
      <c r="D1899" s="79" t="s">
        <v>733</v>
      </c>
      <c r="E1899" s="80" t="s">
        <v>3867</v>
      </c>
    </row>
    <row r="1900" spans="1:5" x14ac:dyDescent="0.25">
      <c r="A1900">
        <v>1899</v>
      </c>
      <c r="B1900" s="81" t="s">
        <v>395</v>
      </c>
      <c r="C1900" s="82" t="s">
        <v>396</v>
      </c>
      <c r="D1900" s="82" t="s">
        <v>733</v>
      </c>
      <c r="E1900" s="83" t="s">
        <v>3868</v>
      </c>
    </row>
    <row r="1901" spans="1:5" x14ac:dyDescent="0.25">
      <c r="A1901">
        <v>1900</v>
      </c>
      <c r="B1901" s="62" t="s">
        <v>395</v>
      </c>
      <c r="C1901" s="79" t="s">
        <v>396</v>
      </c>
      <c r="D1901" s="79" t="s">
        <v>733</v>
      </c>
      <c r="E1901" s="80" t="s">
        <v>3869</v>
      </c>
    </row>
    <row r="1902" spans="1:5" x14ac:dyDescent="0.25">
      <c r="A1902">
        <v>1901</v>
      </c>
      <c r="B1902" s="81" t="s">
        <v>158</v>
      </c>
      <c r="C1902" s="82" t="s">
        <v>159</v>
      </c>
      <c r="D1902" s="82" t="s">
        <v>165</v>
      </c>
      <c r="E1902" s="83" t="s">
        <v>3870</v>
      </c>
    </row>
    <row r="1903" spans="1:5" x14ac:dyDescent="0.25">
      <c r="A1903">
        <v>1902</v>
      </c>
      <c r="B1903" s="62" t="s">
        <v>158</v>
      </c>
      <c r="C1903" s="79" t="s">
        <v>159</v>
      </c>
      <c r="D1903" s="79" t="s">
        <v>165</v>
      </c>
      <c r="E1903" s="80" t="s">
        <v>3871</v>
      </c>
    </row>
    <row r="1904" spans="1:5" x14ac:dyDescent="0.25">
      <c r="A1904">
        <v>1903</v>
      </c>
      <c r="B1904" s="81" t="s">
        <v>158</v>
      </c>
      <c r="C1904" s="82" t="s">
        <v>159</v>
      </c>
      <c r="D1904" s="82" t="s">
        <v>165</v>
      </c>
      <c r="E1904" s="83" t="s">
        <v>3818</v>
      </c>
    </row>
    <row r="1905" spans="1:5" x14ac:dyDescent="0.25">
      <c r="A1905">
        <v>1904</v>
      </c>
      <c r="B1905" s="62" t="s">
        <v>158</v>
      </c>
      <c r="C1905" s="79" t="s">
        <v>159</v>
      </c>
      <c r="D1905" s="79" t="s">
        <v>165</v>
      </c>
      <c r="E1905" s="80" t="s">
        <v>3872</v>
      </c>
    </row>
    <row r="1906" spans="1:5" x14ac:dyDescent="0.25">
      <c r="A1906">
        <v>1905</v>
      </c>
      <c r="B1906" s="81" t="s">
        <v>158</v>
      </c>
      <c r="C1906" s="82" t="s">
        <v>159</v>
      </c>
      <c r="D1906" s="82" t="s">
        <v>165</v>
      </c>
      <c r="E1906" s="83" t="s">
        <v>3873</v>
      </c>
    </row>
    <row r="1907" spans="1:5" x14ac:dyDescent="0.25">
      <c r="A1907">
        <v>1906</v>
      </c>
      <c r="B1907" s="62" t="s">
        <v>158</v>
      </c>
      <c r="C1907" s="79" t="s">
        <v>159</v>
      </c>
      <c r="D1907" s="79" t="s">
        <v>3874</v>
      </c>
      <c r="E1907" s="80" t="s">
        <v>3875</v>
      </c>
    </row>
    <row r="1908" spans="1:5" x14ac:dyDescent="0.25">
      <c r="A1908">
        <v>1907</v>
      </c>
      <c r="B1908" s="81" t="s">
        <v>158</v>
      </c>
      <c r="C1908" s="82" t="s">
        <v>159</v>
      </c>
      <c r="D1908" s="82" t="s">
        <v>3874</v>
      </c>
      <c r="E1908" s="83" t="s">
        <v>3876</v>
      </c>
    </row>
    <row r="1909" spans="1:5" x14ac:dyDescent="0.25">
      <c r="A1909">
        <v>1908</v>
      </c>
      <c r="B1909" s="62" t="s">
        <v>158</v>
      </c>
      <c r="C1909" s="79" t="s">
        <v>159</v>
      </c>
      <c r="D1909" s="79" t="s">
        <v>3874</v>
      </c>
      <c r="E1909" s="80" t="s">
        <v>3877</v>
      </c>
    </row>
    <row r="1910" spans="1:5" x14ac:dyDescent="0.25">
      <c r="A1910">
        <v>1909</v>
      </c>
      <c r="B1910" s="81" t="s">
        <v>158</v>
      </c>
      <c r="C1910" s="82" t="s">
        <v>159</v>
      </c>
      <c r="D1910" s="82" t="s">
        <v>3874</v>
      </c>
      <c r="E1910" s="83" t="s">
        <v>3878</v>
      </c>
    </row>
    <row r="1911" spans="1:5" x14ac:dyDescent="0.25">
      <c r="A1911">
        <v>1910</v>
      </c>
      <c r="B1911" s="62" t="s">
        <v>158</v>
      </c>
      <c r="C1911" s="79" t="s">
        <v>159</v>
      </c>
      <c r="D1911" s="79" t="s">
        <v>3874</v>
      </c>
      <c r="E1911" s="80" t="s">
        <v>3879</v>
      </c>
    </row>
    <row r="1912" spans="1:5" x14ac:dyDescent="0.25">
      <c r="A1912">
        <v>1911</v>
      </c>
      <c r="B1912" s="81" t="s">
        <v>158</v>
      </c>
      <c r="C1912" s="82" t="s">
        <v>159</v>
      </c>
      <c r="D1912" s="82" t="s">
        <v>134</v>
      </c>
      <c r="E1912" s="83" t="s">
        <v>3880</v>
      </c>
    </row>
    <row r="1913" spans="1:5" x14ac:dyDescent="0.25">
      <c r="A1913">
        <v>1912</v>
      </c>
      <c r="B1913" s="62" t="s">
        <v>158</v>
      </c>
      <c r="C1913" s="79" t="s">
        <v>159</v>
      </c>
      <c r="D1913" s="79" t="s">
        <v>134</v>
      </c>
      <c r="E1913" s="80" t="s">
        <v>3881</v>
      </c>
    </row>
    <row r="1914" spans="1:5" x14ac:dyDescent="0.25">
      <c r="A1914">
        <v>1913</v>
      </c>
      <c r="B1914" s="81" t="s">
        <v>158</v>
      </c>
      <c r="C1914" s="82" t="s">
        <v>159</v>
      </c>
      <c r="D1914" s="82" t="s">
        <v>134</v>
      </c>
      <c r="E1914" s="83" t="s">
        <v>3882</v>
      </c>
    </row>
    <row r="1915" spans="1:5" x14ac:dyDescent="0.25">
      <c r="A1915">
        <v>1914</v>
      </c>
      <c r="B1915" s="62" t="s">
        <v>158</v>
      </c>
      <c r="C1915" s="79" t="s">
        <v>159</v>
      </c>
      <c r="D1915" s="79" t="s">
        <v>134</v>
      </c>
      <c r="E1915" s="80" t="s">
        <v>3883</v>
      </c>
    </row>
    <row r="1916" spans="1:5" x14ac:dyDescent="0.25">
      <c r="A1916">
        <v>1915</v>
      </c>
      <c r="B1916" s="81" t="s">
        <v>158</v>
      </c>
      <c r="C1916" s="82" t="s">
        <v>159</v>
      </c>
      <c r="D1916" s="82" t="s">
        <v>134</v>
      </c>
      <c r="E1916" s="83" t="s">
        <v>3884</v>
      </c>
    </row>
    <row r="1917" spans="1:5" x14ac:dyDescent="0.25">
      <c r="A1917">
        <v>1916</v>
      </c>
      <c r="B1917" s="62" t="s">
        <v>158</v>
      </c>
      <c r="C1917" s="79" t="s">
        <v>159</v>
      </c>
      <c r="D1917" s="79" t="s">
        <v>1822</v>
      </c>
      <c r="E1917" s="80" t="s">
        <v>2636</v>
      </c>
    </row>
    <row r="1918" spans="1:5" x14ac:dyDescent="0.25">
      <c r="A1918">
        <v>1917</v>
      </c>
      <c r="B1918" s="81" t="s">
        <v>158</v>
      </c>
      <c r="C1918" s="82" t="s">
        <v>159</v>
      </c>
      <c r="D1918" s="82" t="s">
        <v>1822</v>
      </c>
      <c r="E1918" s="83" t="s">
        <v>3885</v>
      </c>
    </row>
    <row r="1919" spans="1:5" x14ac:dyDescent="0.25">
      <c r="A1919">
        <v>1918</v>
      </c>
      <c r="B1919" s="62" t="s">
        <v>158</v>
      </c>
      <c r="C1919" s="79" t="s">
        <v>159</v>
      </c>
      <c r="D1919" s="79" t="s">
        <v>1822</v>
      </c>
      <c r="E1919" s="80" t="s">
        <v>3886</v>
      </c>
    </row>
    <row r="1920" spans="1:5" x14ac:dyDescent="0.25">
      <c r="A1920">
        <v>1919</v>
      </c>
      <c r="B1920" s="81" t="s">
        <v>158</v>
      </c>
      <c r="C1920" s="82" t="s">
        <v>159</v>
      </c>
      <c r="D1920" s="82" t="s">
        <v>1822</v>
      </c>
      <c r="E1920" s="83" t="s">
        <v>1823</v>
      </c>
    </row>
    <row r="1921" spans="1:5" x14ac:dyDescent="0.25">
      <c r="A1921">
        <v>1920</v>
      </c>
      <c r="B1921" s="62" t="s">
        <v>158</v>
      </c>
      <c r="C1921" s="79" t="s">
        <v>159</v>
      </c>
      <c r="D1921" s="79" t="s">
        <v>1822</v>
      </c>
      <c r="E1921" s="80" t="s">
        <v>3887</v>
      </c>
    </row>
    <row r="1922" spans="1:5" x14ac:dyDescent="0.25">
      <c r="A1922">
        <v>1921</v>
      </c>
      <c r="B1922" s="81" t="s">
        <v>158</v>
      </c>
      <c r="C1922" s="82" t="s">
        <v>159</v>
      </c>
      <c r="D1922" s="82" t="s">
        <v>113</v>
      </c>
      <c r="E1922" s="83" t="s">
        <v>3888</v>
      </c>
    </row>
    <row r="1923" spans="1:5" x14ac:dyDescent="0.25">
      <c r="A1923">
        <v>1922</v>
      </c>
      <c r="B1923" s="62" t="s">
        <v>158</v>
      </c>
      <c r="C1923" s="79" t="s">
        <v>159</v>
      </c>
      <c r="D1923" s="79" t="s">
        <v>113</v>
      </c>
      <c r="E1923" s="80" t="s">
        <v>3105</v>
      </c>
    </row>
    <row r="1924" spans="1:5" x14ac:dyDescent="0.25">
      <c r="A1924">
        <v>1923</v>
      </c>
      <c r="B1924" s="81" t="s">
        <v>158</v>
      </c>
      <c r="C1924" s="82" t="s">
        <v>159</v>
      </c>
      <c r="D1924" s="82" t="s">
        <v>113</v>
      </c>
      <c r="E1924" s="83" t="s">
        <v>2152</v>
      </c>
    </row>
    <row r="1925" spans="1:5" x14ac:dyDescent="0.25">
      <c r="A1925">
        <v>1924</v>
      </c>
      <c r="B1925" s="62" t="s">
        <v>158</v>
      </c>
      <c r="C1925" s="79" t="s">
        <v>159</v>
      </c>
      <c r="D1925" s="79" t="s">
        <v>113</v>
      </c>
      <c r="E1925" s="80" t="s">
        <v>3889</v>
      </c>
    </row>
    <row r="1926" spans="1:5" x14ac:dyDescent="0.25">
      <c r="A1926">
        <v>1925</v>
      </c>
      <c r="B1926" s="81" t="s">
        <v>158</v>
      </c>
      <c r="C1926" s="82" t="s">
        <v>159</v>
      </c>
      <c r="D1926" s="82" t="s">
        <v>113</v>
      </c>
      <c r="E1926" s="83" t="s">
        <v>3890</v>
      </c>
    </row>
    <row r="1927" spans="1:5" x14ac:dyDescent="0.25">
      <c r="A1927">
        <v>1926</v>
      </c>
      <c r="B1927" s="62" t="s">
        <v>158</v>
      </c>
      <c r="C1927" s="79" t="s">
        <v>159</v>
      </c>
      <c r="D1927" s="79" t="s">
        <v>1367</v>
      </c>
      <c r="E1927" s="80" t="s">
        <v>3891</v>
      </c>
    </row>
    <row r="1928" spans="1:5" x14ac:dyDescent="0.25">
      <c r="A1928">
        <v>1927</v>
      </c>
      <c r="B1928" s="81" t="s">
        <v>158</v>
      </c>
      <c r="C1928" s="82" t="s">
        <v>159</v>
      </c>
      <c r="D1928" s="82" t="s">
        <v>1367</v>
      </c>
      <c r="E1928" s="83" t="s">
        <v>378</v>
      </c>
    </row>
    <row r="1929" spans="1:5" x14ac:dyDescent="0.25">
      <c r="A1929">
        <v>1928</v>
      </c>
      <c r="B1929" s="62" t="s">
        <v>158</v>
      </c>
      <c r="C1929" s="79" t="s">
        <v>159</v>
      </c>
      <c r="D1929" s="79" t="s">
        <v>1367</v>
      </c>
      <c r="E1929" s="80" t="s">
        <v>3892</v>
      </c>
    </row>
    <row r="1930" spans="1:5" x14ac:dyDescent="0.25">
      <c r="A1930">
        <v>1929</v>
      </c>
      <c r="B1930" s="81" t="s">
        <v>158</v>
      </c>
      <c r="C1930" s="82" t="s">
        <v>159</v>
      </c>
      <c r="D1930" s="82" t="s">
        <v>1367</v>
      </c>
      <c r="E1930" s="83" t="s">
        <v>1368</v>
      </c>
    </row>
    <row r="1931" spans="1:5" x14ac:dyDescent="0.25">
      <c r="A1931">
        <v>1930</v>
      </c>
      <c r="B1931" s="62" t="s">
        <v>158</v>
      </c>
      <c r="C1931" s="79" t="s">
        <v>159</v>
      </c>
      <c r="D1931" s="79" t="s">
        <v>1367</v>
      </c>
      <c r="E1931" s="80" t="s">
        <v>3893</v>
      </c>
    </row>
    <row r="1932" spans="1:5" x14ac:dyDescent="0.25">
      <c r="A1932">
        <v>1931</v>
      </c>
      <c r="B1932" s="81" t="s">
        <v>158</v>
      </c>
      <c r="C1932" s="82" t="s">
        <v>159</v>
      </c>
      <c r="D1932" s="82" t="s">
        <v>525</v>
      </c>
      <c r="E1932" s="83" t="s">
        <v>3894</v>
      </c>
    </row>
    <row r="1933" spans="1:5" x14ac:dyDescent="0.25">
      <c r="A1933">
        <v>1932</v>
      </c>
      <c r="B1933" s="62" t="s">
        <v>158</v>
      </c>
      <c r="C1933" s="79" t="s">
        <v>159</v>
      </c>
      <c r="D1933" s="79" t="s">
        <v>525</v>
      </c>
      <c r="E1933" s="80" t="s">
        <v>3895</v>
      </c>
    </row>
    <row r="1934" spans="1:5" x14ac:dyDescent="0.25">
      <c r="A1934">
        <v>1933</v>
      </c>
      <c r="B1934" s="81" t="s">
        <v>158</v>
      </c>
      <c r="C1934" s="82" t="s">
        <v>159</v>
      </c>
      <c r="D1934" s="82" t="s">
        <v>525</v>
      </c>
      <c r="E1934" s="83" t="s">
        <v>3896</v>
      </c>
    </row>
    <row r="1935" spans="1:5" x14ac:dyDescent="0.25">
      <c r="A1935">
        <v>1934</v>
      </c>
      <c r="B1935" s="62" t="s">
        <v>158</v>
      </c>
      <c r="C1935" s="79" t="s">
        <v>159</v>
      </c>
      <c r="D1935" s="79" t="s">
        <v>525</v>
      </c>
      <c r="E1935" s="80" t="s">
        <v>3897</v>
      </c>
    </row>
    <row r="1936" spans="1:5" x14ac:dyDescent="0.25">
      <c r="A1936">
        <v>1935</v>
      </c>
      <c r="B1936" s="81" t="s">
        <v>158</v>
      </c>
      <c r="C1936" s="82" t="s">
        <v>159</v>
      </c>
      <c r="D1936" s="82" t="s">
        <v>525</v>
      </c>
      <c r="E1936" s="83" t="s">
        <v>3898</v>
      </c>
    </row>
    <row r="1937" spans="1:5" x14ac:dyDescent="0.25">
      <c r="A1937">
        <v>1936</v>
      </c>
      <c r="B1937" s="62" t="s">
        <v>158</v>
      </c>
      <c r="C1937" s="79" t="s">
        <v>159</v>
      </c>
      <c r="D1937" s="79" t="s">
        <v>206</v>
      </c>
      <c r="E1937" s="80" t="s">
        <v>3899</v>
      </c>
    </row>
    <row r="1938" spans="1:5" x14ac:dyDescent="0.25">
      <c r="A1938">
        <v>1937</v>
      </c>
      <c r="B1938" s="81" t="s">
        <v>158</v>
      </c>
      <c r="C1938" s="82" t="s">
        <v>159</v>
      </c>
      <c r="D1938" s="82" t="s">
        <v>206</v>
      </c>
      <c r="E1938" s="83" t="s">
        <v>3900</v>
      </c>
    </row>
    <row r="1939" spans="1:5" x14ac:dyDescent="0.25">
      <c r="A1939">
        <v>1938</v>
      </c>
      <c r="B1939" s="62" t="s">
        <v>158</v>
      </c>
      <c r="C1939" s="79" t="s">
        <v>159</v>
      </c>
      <c r="D1939" s="79" t="s">
        <v>206</v>
      </c>
      <c r="E1939" s="80" t="s">
        <v>3901</v>
      </c>
    </row>
    <row r="1940" spans="1:5" x14ac:dyDescent="0.25">
      <c r="A1940">
        <v>1939</v>
      </c>
      <c r="B1940" s="81" t="s">
        <v>158</v>
      </c>
      <c r="C1940" s="82" t="s">
        <v>159</v>
      </c>
      <c r="D1940" s="82" t="s">
        <v>206</v>
      </c>
      <c r="E1940" s="83" t="s">
        <v>3902</v>
      </c>
    </row>
    <row r="1941" spans="1:5" x14ac:dyDescent="0.25">
      <c r="A1941">
        <v>1940</v>
      </c>
      <c r="B1941" s="62" t="s">
        <v>158</v>
      </c>
      <c r="C1941" s="79" t="s">
        <v>159</v>
      </c>
      <c r="D1941" s="79" t="s">
        <v>206</v>
      </c>
      <c r="E1941" s="80" t="s">
        <v>3903</v>
      </c>
    </row>
    <row r="1942" spans="1:5" x14ac:dyDescent="0.25">
      <c r="A1942">
        <v>1941</v>
      </c>
      <c r="B1942" s="81" t="s">
        <v>158</v>
      </c>
      <c r="C1942" s="82" t="s">
        <v>159</v>
      </c>
      <c r="D1942" s="82" t="s">
        <v>1805</v>
      </c>
      <c r="E1942" s="83" t="s">
        <v>3904</v>
      </c>
    </row>
    <row r="1943" spans="1:5" x14ac:dyDescent="0.25">
      <c r="A1943">
        <v>1942</v>
      </c>
      <c r="B1943" s="62" t="s">
        <v>158</v>
      </c>
      <c r="C1943" s="79" t="s">
        <v>159</v>
      </c>
      <c r="D1943" s="79" t="s">
        <v>1805</v>
      </c>
      <c r="E1943" s="80" t="s">
        <v>3905</v>
      </c>
    </row>
    <row r="1944" spans="1:5" x14ac:dyDescent="0.25">
      <c r="A1944">
        <v>1943</v>
      </c>
      <c r="B1944" s="81" t="s">
        <v>158</v>
      </c>
      <c r="C1944" s="82" t="s">
        <v>159</v>
      </c>
      <c r="D1944" s="82" t="s">
        <v>1805</v>
      </c>
      <c r="E1944" s="83" t="s">
        <v>3906</v>
      </c>
    </row>
    <row r="1945" spans="1:5" x14ac:dyDescent="0.25">
      <c r="A1945">
        <v>1944</v>
      </c>
      <c r="B1945" s="62" t="s">
        <v>158</v>
      </c>
      <c r="C1945" s="79" t="s">
        <v>159</v>
      </c>
      <c r="D1945" s="79" t="s">
        <v>1805</v>
      </c>
      <c r="E1945" s="80" t="s">
        <v>2009</v>
      </c>
    </row>
    <row r="1946" spans="1:5" x14ac:dyDescent="0.25">
      <c r="A1946">
        <v>1945</v>
      </c>
      <c r="B1946" s="81" t="s">
        <v>158</v>
      </c>
      <c r="C1946" s="82" t="s">
        <v>159</v>
      </c>
      <c r="D1946" s="82" t="s">
        <v>1805</v>
      </c>
      <c r="E1946" s="83" t="s">
        <v>3907</v>
      </c>
    </row>
    <row r="1947" spans="1:5" x14ac:dyDescent="0.25">
      <c r="A1947">
        <v>1946</v>
      </c>
      <c r="B1947" s="62" t="s">
        <v>158</v>
      </c>
      <c r="C1947" s="79" t="s">
        <v>159</v>
      </c>
      <c r="D1947" s="79" t="s">
        <v>285</v>
      </c>
      <c r="E1947" s="80" t="s">
        <v>1806</v>
      </c>
    </row>
    <row r="1948" spans="1:5" x14ac:dyDescent="0.25">
      <c r="A1948">
        <v>1947</v>
      </c>
      <c r="B1948" s="81" t="s">
        <v>158</v>
      </c>
      <c r="C1948" s="82" t="s">
        <v>159</v>
      </c>
      <c r="D1948" s="82" t="s">
        <v>285</v>
      </c>
      <c r="E1948" s="83" t="s">
        <v>3908</v>
      </c>
    </row>
    <row r="1949" spans="1:5" x14ac:dyDescent="0.25">
      <c r="A1949">
        <v>1948</v>
      </c>
      <c r="B1949" s="62" t="s">
        <v>158</v>
      </c>
      <c r="C1949" s="79" t="s">
        <v>159</v>
      </c>
      <c r="D1949" s="79" t="s">
        <v>285</v>
      </c>
      <c r="E1949" s="80" t="s">
        <v>3909</v>
      </c>
    </row>
    <row r="1950" spans="1:5" x14ac:dyDescent="0.25">
      <c r="A1950">
        <v>1949</v>
      </c>
      <c r="B1950" s="81" t="s">
        <v>158</v>
      </c>
      <c r="C1950" s="82" t="s">
        <v>159</v>
      </c>
      <c r="D1950" s="82" t="s">
        <v>285</v>
      </c>
      <c r="E1950" s="83" t="s">
        <v>3910</v>
      </c>
    </row>
    <row r="1951" spans="1:5" x14ac:dyDescent="0.25">
      <c r="A1951">
        <v>1950</v>
      </c>
      <c r="B1951" s="62" t="s">
        <v>158</v>
      </c>
      <c r="C1951" s="79" t="s">
        <v>159</v>
      </c>
      <c r="D1951" s="79" t="s">
        <v>285</v>
      </c>
      <c r="E1951" s="80" t="s">
        <v>3911</v>
      </c>
    </row>
    <row r="1952" spans="1:5" x14ac:dyDescent="0.25">
      <c r="A1952">
        <v>1951</v>
      </c>
      <c r="B1952" s="81" t="s">
        <v>158</v>
      </c>
      <c r="C1952" s="82" t="s">
        <v>159</v>
      </c>
      <c r="D1952" s="82" t="s">
        <v>76</v>
      </c>
      <c r="E1952" s="83" t="s">
        <v>3620</v>
      </c>
    </row>
    <row r="1953" spans="1:5" x14ac:dyDescent="0.25">
      <c r="A1953">
        <v>1952</v>
      </c>
      <c r="B1953" s="62" t="s">
        <v>158</v>
      </c>
      <c r="C1953" s="79" t="s">
        <v>159</v>
      </c>
      <c r="D1953" s="79" t="s">
        <v>76</v>
      </c>
      <c r="E1953" s="80" t="s">
        <v>3511</v>
      </c>
    </row>
    <row r="1954" spans="1:5" x14ac:dyDescent="0.25">
      <c r="A1954">
        <v>1953</v>
      </c>
      <c r="B1954" s="81" t="s">
        <v>158</v>
      </c>
      <c r="C1954" s="82" t="s">
        <v>159</v>
      </c>
      <c r="D1954" s="82" t="s">
        <v>76</v>
      </c>
      <c r="E1954" s="83" t="s">
        <v>3912</v>
      </c>
    </row>
    <row r="1955" spans="1:5" x14ac:dyDescent="0.25">
      <c r="A1955">
        <v>1954</v>
      </c>
      <c r="B1955" s="62" t="s">
        <v>158</v>
      </c>
      <c r="C1955" s="79" t="s">
        <v>159</v>
      </c>
      <c r="D1955" s="79" t="s">
        <v>76</v>
      </c>
      <c r="E1955" s="80" t="s">
        <v>3913</v>
      </c>
    </row>
    <row r="1956" spans="1:5" x14ac:dyDescent="0.25">
      <c r="A1956">
        <v>1955</v>
      </c>
      <c r="B1956" s="81" t="s">
        <v>158</v>
      </c>
      <c r="C1956" s="82" t="s">
        <v>159</v>
      </c>
      <c r="D1956" s="82" t="s">
        <v>76</v>
      </c>
      <c r="E1956" s="83" t="s">
        <v>3914</v>
      </c>
    </row>
    <row r="1957" spans="1:5" x14ac:dyDescent="0.25">
      <c r="A1957">
        <v>1956</v>
      </c>
      <c r="B1957" s="62" t="s">
        <v>158</v>
      </c>
      <c r="C1957" s="79" t="s">
        <v>159</v>
      </c>
      <c r="D1957" s="79" t="s">
        <v>273</v>
      </c>
      <c r="E1957" s="80" t="s">
        <v>3915</v>
      </c>
    </row>
    <row r="1958" spans="1:5" x14ac:dyDescent="0.25">
      <c r="A1958">
        <v>1957</v>
      </c>
      <c r="B1958" s="81" t="s">
        <v>158</v>
      </c>
      <c r="C1958" s="82" t="s">
        <v>159</v>
      </c>
      <c r="D1958" s="82" t="s">
        <v>273</v>
      </c>
      <c r="E1958" s="83" t="s">
        <v>3916</v>
      </c>
    </row>
    <row r="1959" spans="1:5" x14ac:dyDescent="0.25">
      <c r="A1959">
        <v>1958</v>
      </c>
      <c r="B1959" s="62" t="s">
        <v>158</v>
      </c>
      <c r="C1959" s="79" t="s">
        <v>159</v>
      </c>
      <c r="D1959" s="79" t="s">
        <v>273</v>
      </c>
      <c r="E1959" s="80" t="s">
        <v>3917</v>
      </c>
    </row>
    <row r="1960" spans="1:5" x14ac:dyDescent="0.25">
      <c r="A1960">
        <v>1959</v>
      </c>
      <c r="B1960" s="81" t="s">
        <v>158</v>
      </c>
      <c r="C1960" s="82" t="s">
        <v>159</v>
      </c>
      <c r="D1960" s="82" t="s">
        <v>273</v>
      </c>
      <c r="E1960" s="83" t="s">
        <v>3918</v>
      </c>
    </row>
    <row r="1961" spans="1:5" x14ac:dyDescent="0.25">
      <c r="A1961">
        <v>1960</v>
      </c>
      <c r="B1961" s="62" t="s">
        <v>158</v>
      </c>
      <c r="C1961" s="79" t="s">
        <v>159</v>
      </c>
      <c r="D1961" s="79" t="s">
        <v>273</v>
      </c>
      <c r="E1961" s="80" t="s">
        <v>3919</v>
      </c>
    </row>
    <row r="1962" spans="1:5" x14ac:dyDescent="0.25">
      <c r="A1962">
        <v>1961</v>
      </c>
      <c r="B1962" s="81" t="s">
        <v>158</v>
      </c>
      <c r="C1962" s="82" t="s">
        <v>159</v>
      </c>
      <c r="D1962" s="82" t="s">
        <v>432</v>
      </c>
      <c r="E1962" s="83" t="s">
        <v>3920</v>
      </c>
    </row>
    <row r="1963" spans="1:5" x14ac:dyDescent="0.25">
      <c r="A1963">
        <v>1962</v>
      </c>
      <c r="B1963" s="62" t="s">
        <v>158</v>
      </c>
      <c r="C1963" s="79" t="s">
        <v>159</v>
      </c>
      <c r="D1963" s="79" t="s">
        <v>432</v>
      </c>
      <c r="E1963" s="80" t="s">
        <v>3921</v>
      </c>
    </row>
    <row r="1964" spans="1:5" x14ac:dyDescent="0.25">
      <c r="A1964">
        <v>1963</v>
      </c>
      <c r="B1964" s="81" t="s">
        <v>158</v>
      </c>
      <c r="C1964" s="82" t="s">
        <v>159</v>
      </c>
      <c r="D1964" s="82" t="s">
        <v>432</v>
      </c>
      <c r="E1964" s="83" t="s">
        <v>3922</v>
      </c>
    </row>
    <row r="1965" spans="1:5" x14ac:dyDescent="0.25">
      <c r="A1965">
        <v>1964</v>
      </c>
      <c r="B1965" s="62" t="s">
        <v>158</v>
      </c>
      <c r="C1965" s="79" t="s">
        <v>159</v>
      </c>
      <c r="D1965" s="79" t="s">
        <v>432</v>
      </c>
      <c r="E1965" s="80" t="s">
        <v>3923</v>
      </c>
    </row>
    <row r="1966" spans="1:5" x14ac:dyDescent="0.25">
      <c r="A1966">
        <v>1965</v>
      </c>
      <c r="B1966" s="81" t="s">
        <v>158</v>
      </c>
      <c r="C1966" s="82" t="s">
        <v>159</v>
      </c>
      <c r="D1966" s="82" t="s">
        <v>432</v>
      </c>
      <c r="E1966" s="83" t="s">
        <v>1009</v>
      </c>
    </row>
    <row r="1967" spans="1:5" x14ac:dyDescent="0.25">
      <c r="A1967">
        <v>1966</v>
      </c>
      <c r="B1967" s="62" t="s">
        <v>158</v>
      </c>
      <c r="C1967" s="79" t="s">
        <v>159</v>
      </c>
      <c r="D1967" s="79" t="s">
        <v>34</v>
      </c>
      <c r="E1967" s="80" t="s">
        <v>3617</v>
      </c>
    </row>
    <row r="1968" spans="1:5" x14ac:dyDescent="0.25">
      <c r="A1968">
        <v>1967</v>
      </c>
      <c r="B1968" s="81" t="s">
        <v>158</v>
      </c>
      <c r="C1968" s="82" t="s">
        <v>159</v>
      </c>
      <c r="D1968" s="82" t="s">
        <v>34</v>
      </c>
      <c r="E1968" s="83" t="s">
        <v>3924</v>
      </c>
    </row>
    <row r="1969" spans="1:5" x14ac:dyDescent="0.25">
      <c r="A1969">
        <v>1968</v>
      </c>
      <c r="B1969" s="62" t="s">
        <v>158</v>
      </c>
      <c r="C1969" s="79" t="s">
        <v>159</v>
      </c>
      <c r="D1969" s="79" t="s">
        <v>34</v>
      </c>
      <c r="E1969" s="80" t="s">
        <v>3925</v>
      </c>
    </row>
    <row r="1970" spans="1:5" x14ac:dyDescent="0.25">
      <c r="A1970">
        <v>1969</v>
      </c>
      <c r="B1970" s="81" t="s">
        <v>158</v>
      </c>
      <c r="C1970" s="82" t="s">
        <v>159</v>
      </c>
      <c r="D1970" s="82" t="s">
        <v>34</v>
      </c>
      <c r="E1970" s="83" t="s">
        <v>3355</v>
      </c>
    </row>
    <row r="1971" spans="1:5" x14ac:dyDescent="0.25">
      <c r="A1971">
        <v>1970</v>
      </c>
      <c r="B1971" s="62" t="s">
        <v>158</v>
      </c>
      <c r="C1971" s="79" t="s">
        <v>159</v>
      </c>
      <c r="D1971" s="79" t="s">
        <v>34</v>
      </c>
      <c r="E1971" s="80" t="s">
        <v>3926</v>
      </c>
    </row>
    <row r="1972" spans="1:5" x14ac:dyDescent="0.25">
      <c r="A1972">
        <v>1971</v>
      </c>
      <c r="B1972" s="81" t="s">
        <v>158</v>
      </c>
      <c r="C1972" s="82" t="s">
        <v>159</v>
      </c>
      <c r="D1972" s="82" t="s">
        <v>641</v>
      </c>
      <c r="E1972" s="83" t="s">
        <v>3927</v>
      </c>
    </row>
    <row r="1973" spans="1:5" x14ac:dyDescent="0.25">
      <c r="A1973">
        <v>1972</v>
      </c>
      <c r="B1973" s="62" t="s">
        <v>158</v>
      </c>
      <c r="C1973" s="79" t="s">
        <v>159</v>
      </c>
      <c r="D1973" s="79" t="s">
        <v>641</v>
      </c>
      <c r="E1973" s="80" t="s">
        <v>3928</v>
      </c>
    </row>
    <row r="1974" spans="1:5" x14ac:dyDescent="0.25">
      <c r="A1974">
        <v>1973</v>
      </c>
      <c r="B1974" s="81" t="s">
        <v>158</v>
      </c>
      <c r="C1974" s="82" t="s">
        <v>159</v>
      </c>
      <c r="D1974" s="82" t="s">
        <v>641</v>
      </c>
      <c r="E1974" s="83" t="s">
        <v>3929</v>
      </c>
    </row>
    <row r="1975" spans="1:5" x14ac:dyDescent="0.25">
      <c r="A1975">
        <v>1974</v>
      </c>
      <c r="B1975" s="62" t="s">
        <v>158</v>
      </c>
      <c r="C1975" s="79" t="s">
        <v>159</v>
      </c>
      <c r="D1975" s="79" t="s">
        <v>641</v>
      </c>
      <c r="E1975" s="80" t="s">
        <v>3930</v>
      </c>
    </row>
    <row r="1976" spans="1:5" x14ac:dyDescent="0.25">
      <c r="A1976">
        <v>1975</v>
      </c>
      <c r="B1976" s="81" t="s">
        <v>158</v>
      </c>
      <c r="C1976" s="82" t="s">
        <v>159</v>
      </c>
      <c r="D1976" s="82" t="s">
        <v>641</v>
      </c>
      <c r="E1976" s="83" t="s">
        <v>3396</v>
      </c>
    </row>
    <row r="1977" spans="1:5" x14ac:dyDescent="0.25">
      <c r="A1977">
        <v>1976</v>
      </c>
      <c r="B1977" s="62" t="s">
        <v>158</v>
      </c>
      <c r="C1977" s="79" t="s">
        <v>159</v>
      </c>
      <c r="D1977" s="79" t="s">
        <v>1091</v>
      </c>
      <c r="E1977" s="80" t="s">
        <v>1115</v>
      </c>
    </row>
    <row r="1978" spans="1:5" x14ac:dyDescent="0.25">
      <c r="A1978">
        <v>1977</v>
      </c>
      <c r="B1978" s="81" t="s">
        <v>158</v>
      </c>
      <c r="C1978" s="82" t="s">
        <v>159</v>
      </c>
      <c r="D1978" s="82" t="s">
        <v>1091</v>
      </c>
      <c r="E1978" s="83" t="s">
        <v>642</v>
      </c>
    </row>
    <row r="1979" spans="1:5" x14ac:dyDescent="0.25">
      <c r="A1979">
        <v>1978</v>
      </c>
      <c r="B1979" s="62" t="s">
        <v>158</v>
      </c>
      <c r="C1979" s="79" t="s">
        <v>159</v>
      </c>
      <c r="D1979" s="79" t="s">
        <v>1091</v>
      </c>
      <c r="E1979" s="80" t="s">
        <v>1486</v>
      </c>
    </row>
    <row r="1980" spans="1:5" x14ac:dyDescent="0.25">
      <c r="A1980">
        <v>1979</v>
      </c>
      <c r="B1980" s="81" t="s">
        <v>158</v>
      </c>
      <c r="C1980" s="82" t="s">
        <v>159</v>
      </c>
      <c r="D1980" s="82" t="s">
        <v>1091</v>
      </c>
      <c r="E1980" s="83" t="s">
        <v>3931</v>
      </c>
    </row>
    <row r="1981" spans="1:5" x14ac:dyDescent="0.25">
      <c r="A1981">
        <v>1980</v>
      </c>
      <c r="B1981" s="62" t="s">
        <v>158</v>
      </c>
      <c r="C1981" s="79" t="s">
        <v>159</v>
      </c>
      <c r="D1981" s="79" t="s">
        <v>1091</v>
      </c>
      <c r="E1981" s="80" t="s">
        <v>3932</v>
      </c>
    </row>
    <row r="1982" spans="1:5" x14ac:dyDescent="0.25">
      <c r="A1982">
        <v>1981</v>
      </c>
      <c r="B1982" s="81" t="s">
        <v>158</v>
      </c>
      <c r="C1982" s="82" t="s">
        <v>159</v>
      </c>
      <c r="D1982" s="82" t="s">
        <v>203</v>
      </c>
      <c r="E1982" s="83" t="s">
        <v>3243</v>
      </c>
    </row>
    <row r="1983" spans="1:5" x14ac:dyDescent="0.25">
      <c r="A1983">
        <v>1982</v>
      </c>
      <c r="B1983" s="62" t="s">
        <v>158</v>
      </c>
      <c r="C1983" s="79" t="s">
        <v>159</v>
      </c>
      <c r="D1983" s="79" t="s">
        <v>203</v>
      </c>
      <c r="E1983" s="80" t="s">
        <v>63</v>
      </c>
    </row>
    <row r="1984" spans="1:5" x14ac:dyDescent="0.25">
      <c r="A1984">
        <v>1983</v>
      </c>
      <c r="B1984" s="81" t="s">
        <v>158</v>
      </c>
      <c r="C1984" s="82" t="s">
        <v>159</v>
      </c>
      <c r="D1984" s="82" t="s">
        <v>203</v>
      </c>
      <c r="E1984" s="83" t="s">
        <v>3933</v>
      </c>
    </row>
    <row r="1985" spans="1:5" x14ac:dyDescent="0.25">
      <c r="A1985">
        <v>1984</v>
      </c>
      <c r="B1985" s="62" t="s">
        <v>158</v>
      </c>
      <c r="C1985" s="79" t="s">
        <v>159</v>
      </c>
      <c r="D1985" s="79" t="s">
        <v>203</v>
      </c>
      <c r="E1985" s="80" t="s">
        <v>3934</v>
      </c>
    </row>
    <row r="1986" spans="1:5" x14ac:dyDescent="0.25">
      <c r="A1986">
        <v>1985</v>
      </c>
      <c r="B1986" s="81" t="s">
        <v>158</v>
      </c>
      <c r="C1986" s="82" t="s">
        <v>159</v>
      </c>
      <c r="D1986" s="82" t="s">
        <v>203</v>
      </c>
      <c r="E1986" s="83" t="s">
        <v>3424</v>
      </c>
    </row>
    <row r="1987" spans="1:5" x14ac:dyDescent="0.25">
      <c r="A1987">
        <v>1986</v>
      </c>
      <c r="B1987" s="62" t="s">
        <v>158</v>
      </c>
      <c r="C1987" s="79" t="s">
        <v>159</v>
      </c>
      <c r="D1987" s="79" t="s">
        <v>95</v>
      </c>
      <c r="E1987" s="80" t="s">
        <v>3935</v>
      </c>
    </row>
    <row r="1988" spans="1:5" x14ac:dyDescent="0.25">
      <c r="A1988">
        <v>1987</v>
      </c>
      <c r="B1988" s="81" t="s">
        <v>158</v>
      </c>
      <c r="C1988" s="82" t="s">
        <v>159</v>
      </c>
      <c r="D1988" s="82" t="s">
        <v>95</v>
      </c>
      <c r="E1988" s="83" t="s">
        <v>3936</v>
      </c>
    </row>
    <row r="1989" spans="1:5" x14ac:dyDescent="0.25">
      <c r="A1989">
        <v>1988</v>
      </c>
      <c r="B1989" s="62" t="s">
        <v>158</v>
      </c>
      <c r="C1989" s="79" t="s">
        <v>159</v>
      </c>
      <c r="D1989" s="79" t="s">
        <v>95</v>
      </c>
      <c r="E1989" s="80" t="s">
        <v>3305</v>
      </c>
    </row>
    <row r="1990" spans="1:5" x14ac:dyDescent="0.25">
      <c r="A1990">
        <v>1989</v>
      </c>
      <c r="B1990" s="81" t="s">
        <v>158</v>
      </c>
      <c r="C1990" s="82" t="s">
        <v>159</v>
      </c>
      <c r="D1990" s="82" t="s">
        <v>95</v>
      </c>
      <c r="E1990" s="83" t="s">
        <v>3937</v>
      </c>
    </row>
    <row r="1991" spans="1:5" x14ac:dyDescent="0.25">
      <c r="A1991">
        <v>1990</v>
      </c>
      <c r="B1991" s="62" t="s">
        <v>158</v>
      </c>
      <c r="C1991" s="79" t="s">
        <v>159</v>
      </c>
      <c r="D1991" s="79" t="s">
        <v>95</v>
      </c>
      <c r="E1991" s="80" t="s">
        <v>3938</v>
      </c>
    </row>
    <row r="1992" spans="1:5" x14ac:dyDescent="0.25">
      <c r="A1992">
        <v>1991</v>
      </c>
      <c r="B1992" s="81" t="s">
        <v>158</v>
      </c>
      <c r="C1992" s="82" t="s">
        <v>159</v>
      </c>
      <c r="D1992" s="82" t="s">
        <v>84</v>
      </c>
      <c r="E1992" s="83" t="s">
        <v>3939</v>
      </c>
    </row>
    <row r="1993" spans="1:5" x14ac:dyDescent="0.25">
      <c r="A1993">
        <v>1992</v>
      </c>
      <c r="B1993" s="62" t="s">
        <v>158</v>
      </c>
      <c r="C1993" s="79" t="s">
        <v>159</v>
      </c>
      <c r="D1993" s="79" t="s">
        <v>84</v>
      </c>
      <c r="E1993" s="80" t="s">
        <v>3613</v>
      </c>
    </row>
    <row r="1994" spans="1:5" x14ac:dyDescent="0.25">
      <c r="A1994">
        <v>1993</v>
      </c>
      <c r="B1994" s="81" t="s">
        <v>158</v>
      </c>
      <c r="C1994" s="82" t="s">
        <v>159</v>
      </c>
      <c r="D1994" s="82" t="s">
        <v>84</v>
      </c>
      <c r="E1994" s="83" t="s">
        <v>3940</v>
      </c>
    </row>
    <row r="1995" spans="1:5" x14ac:dyDescent="0.25">
      <c r="A1995">
        <v>1994</v>
      </c>
      <c r="B1995" s="62" t="s">
        <v>158</v>
      </c>
      <c r="C1995" s="79" t="s">
        <v>159</v>
      </c>
      <c r="D1995" s="79" t="s">
        <v>84</v>
      </c>
      <c r="E1995" s="80" t="s">
        <v>3941</v>
      </c>
    </row>
    <row r="1996" spans="1:5" x14ac:dyDescent="0.25">
      <c r="A1996">
        <v>1995</v>
      </c>
      <c r="B1996" s="81" t="s">
        <v>158</v>
      </c>
      <c r="C1996" s="82" t="s">
        <v>159</v>
      </c>
      <c r="D1996" s="82" t="s">
        <v>84</v>
      </c>
      <c r="E1996" s="83" t="s">
        <v>3942</v>
      </c>
    </row>
    <row r="1997" spans="1:5" x14ac:dyDescent="0.25">
      <c r="A1997">
        <v>1996</v>
      </c>
      <c r="B1997" s="62" t="s">
        <v>158</v>
      </c>
      <c r="C1997" s="79" t="s">
        <v>159</v>
      </c>
      <c r="D1997" s="79" t="s">
        <v>1606</v>
      </c>
      <c r="E1997" s="80" t="s">
        <v>3943</v>
      </c>
    </row>
    <row r="1998" spans="1:5" x14ac:dyDescent="0.25">
      <c r="A1998">
        <v>1997</v>
      </c>
      <c r="B1998" s="81" t="s">
        <v>158</v>
      </c>
      <c r="C1998" s="82" t="s">
        <v>159</v>
      </c>
      <c r="D1998" s="82" t="s">
        <v>1606</v>
      </c>
      <c r="E1998" s="83" t="s">
        <v>3944</v>
      </c>
    </row>
    <row r="1999" spans="1:5" x14ac:dyDescent="0.25">
      <c r="A1999">
        <v>1998</v>
      </c>
      <c r="B1999" s="62" t="s">
        <v>158</v>
      </c>
      <c r="C1999" s="79" t="s">
        <v>159</v>
      </c>
      <c r="D1999" s="79" t="s">
        <v>1606</v>
      </c>
      <c r="E1999" s="80" t="s">
        <v>3945</v>
      </c>
    </row>
    <row r="2000" spans="1:5" x14ac:dyDescent="0.25">
      <c r="A2000">
        <v>1999</v>
      </c>
      <c r="B2000" s="81" t="s">
        <v>158</v>
      </c>
      <c r="C2000" s="82" t="s">
        <v>159</v>
      </c>
      <c r="D2000" s="82" t="s">
        <v>1606</v>
      </c>
      <c r="E2000" s="83" t="s">
        <v>1607</v>
      </c>
    </row>
    <row r="2001" spans="1:5" x14ac:dyDescent="0.25">
      <c r="A2001">
        <v>2000</v>
      </c>
      <c r="B2001" s="62" t="s">
        <v>158</v>
      </c>
      <c r="C2001" s="79" t="s">
        <v>159</v>
      </c>
      <c r="D2001" s="79" t="s">
        <v>1606</v>
      </c>
      <c r="E2001" s="80" t="s">
        <v>3946</v>
      </c>
    </row>
    <row r="2002" spans="1:5" x14ac:dyDescent="0.25">
      <c r="A2002">
        <v>2001</v>
      </c>
      <c r="B2002" s="81" t="s">
        <v>419</v>
      </c>
      <c r="C2002" s="82" t="s">
        <v>420</v>
      </c>
      <c r="D2002" s="82" t="s">
        <v>2561</v>
      </c>
      <c r="E2002" s="83" t="s">
        <v>2105</v>
      </c>
    </row>
    <row r="2003" spans="1:5" x14ac:dyDescent="0.25">
      <c r="A2003">
        <v>2002</v>
      </c>
      <c r="B2003" s="62" t="s">
        <v>419</v>
      </c>
      <c r="C2003" s="79" t="s">
        <v>420</v>
      </c>
      <c r="D2003" s="79" t="s">
        <v>2561</v>
      </c>
      <c r="E2003" s="80" t="s">
        <v>3947</v>
      </c>
    </row>
    <row r="2004" spans="1:5" x14ac:dyDescent="0.25">
      <c r="A2004">
        <v>2003</v>
      </c>
      <c r="B2004" s="81" t="s">
        <v>419</v>
      </c>
      <c r="C2004" s="82" t="s">
        <v>420</v>
      </c>
      <c r="D2004" s="82" t="s">
        <v>2561</v>
      </c>
      <c r="E2004" s="83" t="s">
        <v>3948</v>
      </c>
    </row>
    <row r="2005" spans="1:5" x14ac:dyDescent="0.25">
      <c r="A2005">
        <v>2004</v>
      </c>
      <c r="B2005" s="62" t="s">
        <v>419</v>
      </c>
      <c r="C2005" s="79" t="s">
        <v>420</v>
      </c>
      <c r="D2005" s="79" t="s">
        <v>2561</v>
      </c>
      <c r="E2005" s="80" t="s">
        <v>3949</v>
      </c>
    </row>
    <row r="2006" spans="1:5" x14ac:dyDescent="0.25">
      <c r="A2006">
        <v>2005</v>
      </c>
      <c r="B2006" s="81" t="s">
        <v>419</v>
      </c>
      <c r="C2006" s="82" t="s">
        <v>420</v>
      </c>
      <c r="D2006" s="82" t="s">
        <v>2561</v>
      </c>
      <c r="E2006" s="83" t="s">
        <v>2270</v>
      </c>
    </row>
    <row r="2007" spans="1:5" x14ac:dyDescent="0.25">
      <c r="A2007">
        <v>2006</v>
      </c>
      <c r="B2007" s="62" t="s">
        <v>419</v>
      </c>
      <c r="C2007" s="79" t="s">
        <v>420</v>
      </c>
      <c r="D2007" s="79" t="s">
        <v>160</v>
      </c>
      <c r="E2007" s="80" t="s">
        <v>3950</v>
      </c>
    </row>
    <row r="2008" spans="1:5" x14ac:dyDescent="0.25">
      <c r="A2008">
        <v>2007</v>
      </c>
      <c r="B2008" s="81" t="s">
        <v>419</v>
      </c>
      <c r="C2008" s="82" t="s">
        <v>420</v>
      </c>
      <c r="D2008" s="82" t="s">
        <v>160</v>
      </c>
      <c r="E2008" s="83" t="s">
        <v>3951</v>
      </c>
    </row>
    <row r="2009" spans="1:5" x14ac:dyDescent="0.25">
      <c r="A2009">
        <v>2008</v>
      </c>
      <c r="B2009" s="62" t="s">
        <v>419</v>
      </c>
      <c r="C2009" s="79" t="s">
        <v>420</v>
      </c>
      <c r="D2009" s="79" t="s">
        <v>160</v>
      </c>
      <c r="E2009" s="80" t="s">
        <v>3952</v>
      </c>
    </row>
    <row r="2010" spans="1:5" x14ac:dyDescent="0.25">
      <c r="A2010">
        <v>2009</v>
      </c>
      <c r="B2010" s="81" t="s">
        <v>419</v>
      </c>
      <c r="C2010" s="82" t="s">
        <v>420</v>
      </c>
      <c r="D2010" s="82" t="s">
        <v>160</v>
      </c>
      <c r="E2010" s="83" t="s">
        <v>1777</v>
      </c>
    </row>
    <row r="2011" spans="1:5" x14ac:dyDescent="0.25">
      <c r="A2011">
        <v>2010</v>
      </c>
      <c r="B2011" s="62" t="s">
        <v>419</v>
      </c>
      <c r="C2011" s="79" t="s">
        <v>420</v>
      </c>
      <c r="D2011" s="79" t="s">
        <v>160</v>
      </c>
      <c r="E2011" s="80" t="s">
        <v>2878</v>
      </c>
    </row>
    <row r="2012" spans="1:5" x14ac:dyDescent="0.25">
      <c r="A2012">
        <v>2011</v>
      </c>
      <c r="B2012" s="81" t="s">
        <v>419</v>
      </c>
      <c r="C2012" s="82" t="s">
        <v>420</v>
      </c>
      <c r="D2012" s="82" t="s">
        <v>2578</v>
      </c>
      <c r="E2012" s="83" t="s">
        <v>3953</v>
      </c>
    </row>
    <row r="2013" spans="1:5" x14ac:dyDescent="0.25">
      <c r="A2013">
        <v>2012</v>
      </c>
      <c r="B2013" s="62" t="s">
        <v>419</v>
      </c>
      <c r="C2013" s="79" t="s">
        <v>420</v>
      </c>
      <c r="D2013" s="79" t="s">
        <v>2578</v>
      </c>
      <c r="E2013" s="80" t="s">
        <v>161</v>
      </c>
    </row>
    <row r="2014" spans="1:5" x14ac:dyDescent="0.25">
      <c r="A2014">
        <v>2013</v>
      </c>
      <c r="B2014" s="81" t="s">
        <v>419</v>
      </c>
      <c r="C2014" s="82" t="s">
        <v>420</v>
      </c>
      <c r="D2014" s="82" t="s">
        <v>2578</v>
      </c>
      <c r="E2014" s="83" t="s">
        <v>3954</v>
      </c>
    </row>
    <row r="2015" spans="1:5" x14ac:dyDescent="0.25">
      <c r="A2015">
        <v>2014</v>
      </c>
      <c r="B2015" s="62" t="s">
        <v>419</v>
      </c>
      <c r="C2015" s="79" t="s">
        <v>420</v>
      </c>
      <c r="D2015" s="79" t="s">
        <v>2578</v>
      </c>
      <c r="E2015" s="80" t="s">
        <v>2579</v>
      </c>
    </row>
    <row r="2016" spans="1:5" x14ac:dyDescent="0.25">
      <c r="A2016">
        <v>2015</v>
      </c>
      <c r="B2016" s="81" t="s">
        <v>419</v>
      </c>
      <c r="C2016" s="82" t="s">
        <v>420</v>
      </c>
      <c r="D2016" s="82" t="s">
        <v>2578</v>
      </c>
      <c r="E2016" s="83" t="s">
        <v>3955</v>
      </c>
    </row>
    <row r="2017" spans="1:5" x14ac:dyDescent="0.25">
      <c r="A2017">
        <v>2016</v>
      </c>
      <c r="B2017" s="62" t="s">
        <v>419</v>
      </c>
      <c r="C2017" s="79" t="s">
        <v>420</v>
      </c>
      <c r="D2017" s="79" t="s">
        <v>76</v>
      </c>
      <c r="E2017" s="80" t="s">
        <v>3242</v>
      </c>
    </row>
    <row r="2018" spans="1:5" x14ac:dyDescent="0.25">
      <c r="A2018">
        <v>2017</v>
      </c>
      <c r="B2018" s="81" t="s">
        <v>419</v>
      </c>
      <c r="C2018" s="82" t="s">
        <v>420</v>
      </c>
      <c r="D2018" s="82" t="s">
        <v>76</v>
      </c>
      <c r="E2018" s="83" t="s">
        <v>3956</v>
      </c>
    </row>
    <row r="2019" spans="1:5" x14ac:dyDescent="0.25">
      <c r="A2019">
        <v>2018</v>
      </c>
      <c r="B2019" s="62" t="s">
        <v>419</v>
      </c>
      <c r="C2019" s="79" t="s">
        <v>420</v>
      </c>
      <c r="D2019" s="79" t="s">
        <v>76</v>
      </c>
      <c r="E2019" s="80" t="s">
        <v>3957</v>
      </c>
    </row>
    <row r="2020" spans="1:5" x14ac:dyDescent="0.25">
      <c r="A2020">
        <v>2019</v>
      </c>
      <c r="B2020" s="81" t="s">
        <v>419</v>
      </c>
      <c r="C2020" s="82" t="s">
        <v>420</v>
      </c>
      <c r="D2020" s="82" t="s">
        <v>76</v>
      </c>
      <c r="E2020" s="83" t="s">
        <v>3958</v>
      </c>
    </row>
    <row r="2021" spans="1:5" x14ac:dyDescent="0.25">
      <c r="A2021">
        <v>2020</v>
      </c>
      <c r="B2021" s="62" t="s">
        <v>419</v>
      </c>
      <c r="C2021" s="79" t="s">
        <v>420</v>
      </c>
      <c r="D2021" s="79" t="s">
        <v>76</v>
      </c>
      <c r="E2021" s="80" t="s">
        <v>3214</v>
      </c>
    </row>
    <row r="2022" spans="1:5" x14ac:dyDescent="0.25">
      <c r="A2022">
        <v>2021</v>
      </c>
      <c r="B2022" s="81" t="s">
        <v>419</v>
      </c>
      <c r="C2022" s="82" t="s">
        <v>420</v>
      </c>
      <c r="D2022" s="82" t="s">
        <v>1242</v>
      </c>
      <c r="E2022" s="83" t="s">
        <v>3959</v>
      </c>
    </row>
    <row r="2023" spans="1:5" x14ac:dyDescent="0.25">
      <c r="A2023">
        <v>2022</v>
      </c>
      <c r="B2023" s="62" t="s">
        <v>419</v>
      </c>
      <c r="C2023" s="79" t="s">
        <v>420</v>
      </c>
      <c r="D2023" s="79" t="s">
        <v>1242</v>
      </c>
      <c r="E2023" s="80" t="s">
        <v>3960</v>
      </c>
    </row>
    <row r="2024" spans="1:5" x14ac:dyDescent="0.25">
      <c r="A2024">
        <v>2023</v>
      </c>
      <c r="B2024" s="81" t="s">
        <v>419</v>
      </c>
      <c r="C2024" s="82" t="s">
        <v>420</v>
      </c>
      <c r="D2024" s="82" t="s">
        <v>1242</v>
      </c>
      <c r="E2024" s="83" t="s">
        <v>3961</v>
      </c>
    </row>
    <row r="2025" spans="1:5" x14ac:dyDescent="0.25">
      <c r="A2025">
        <v>2024</v>
      </c>
      <c r="B2025" s="62" t="s">
        <v>419</v>
      </c>
      <c r="C2025" s="79" t="s">
        <v>420</v>
      </c>
      <c r="D2025" s="79" t="s">
        <v>1242</v>
      </c>
      <c r="E2025" s="80" t="s">
        <v>3962</v>
      </c>
    </row>
    <row r="2026" spans="1:5" x14ac:dyDescent="0.25">
      <c r="A2026">
        <v>2025</v>
      </c>
      <c r="B2026" s="81" t="s">
        <v>419</v>
      </c>
      <c r="C2026" s="82" t="s">
        <v>420</v>
      </c>
      <c r="D2026" s="82" t="s">
        <v>1242</v>
      </c>
      <c r="E2026" s="83" t="s">
        <v>3963</v>
      </c>
    </row>
    <row r="2027" spans="1:5" x14ac:dyDescent="0.25">
      <c r="A2027">
        <v>2026</v>
      </c>
      <c r="B2027" s="62" t="s">
        <v>419</v>
      </c>
      <c r="C2027" s="79" t="s">
        <v>420</v>
      </c>
      <c r="D2027" s="79" t="s">
        <v>2567</v>
      </c>
      <c r="E2027" s="80" t="s">
        <v>1604</v>
      </c>
    </row>
    <row r="2028" spans="1:5" x14ac:dyDescent="0.25">
      <c r="A2028">
        <v>2027</v>
      </c>
      <c r="B2028" s="81" t="s">
        <v>419</v>
      </c>
      <c r="C2028" s="82" t="s">
        <v>420</v>
      </c>
      <c r="D2028" s="82" t="s">
        <v>2567</v>
      </c>
      <c r="E2028" s="83" t="s">
        <v>3964</v>
      </c>
    </row>
    <row r="2029" spans="1:5" x14ac:dyDescent="0.25">
      <c r="A2029">
        <v>2028</v>
      </c>
      <c r="B2029" s="62" t="s">
        <v>419</v>
      </c>
      <c r="C2029" s="79" t="s">
        <v>420</v>
      </c>
      <c r="D2029" s="79" t="s">
        <v>2567</v>
      </c>
      <c r="E2029" s="80" t="s">
        <v>1243</v>
      </c>
    </row>
    <row r="2030" spans="1:5" x14ac:dyDescent="0.25">
      <c r="A2030">
        <v>2029</v>
      </c>
      <c r="B2030" s="81" t="s">
        <v>419</v>
      </c>
      <c r="C2030" s="82" t="s">
        <v>420</v>
      </c>
      <c r="D2030" s="82" t="s">
        <v>2567</v>
      </c>
      <c r="E2030" s="83" t="s">
        <v>2568</v>
      </c>
    </row>
    <row r="2031" spans="1:5" x14ac:dyDescent="0.25">
      <c r="A2031">
        <v>2030</v>
      </c>
      <c r="B2031" s="62" t="s">
        <v>419</v>
      </c>
      <c r="C2031" s="79" t="s">
        <v>420</v>
      </c>
      <c r="D2031" s="79" t="s">
        <v>2567</v>
      </c>
      <c r="E2031" s="80" t="s">
        <v>3965</v>
      </c>
    </row>
    <row r="2032" spans="1:5" x14ac:dyDescent="0.25">
      <c r="A2032">
        <v>2031</v>
      </c>
      <c r="B2032" s="81" t="s">
        <v>419</v>
      </c>
      <c r="C2032" s="82" t="s">
        <v>420</v>
      </c>
      <c r="D2032" s="82" t="s">
        <v>1678</v>
      </c>
      <c r="E2032" s="83" t="s">
        <v>3966</v>
      </c>
    </row>
    <row r="2033" spans="1:5" x14ac:dyDescent="0.25">
      <c r="A2033">
        <v>2032</v>
      </c>
      <c r="B2033" s="62" t="s">
        <v>419</v>
      </c>
      <c r="C2033" s="79" t="s">
        <v>420</v>
      </c>
      <c r="D2033" s="79" t="s">
        <v>1678</v>
      </c>
      <c r="E2033" s="80" t="s">
        <v>3967</v>
      </c>
    </row>
    <row r="2034" spans="1:5" x14ac:dyDescent="0.25">
      <c r="A2034">
        <v>2033</v>
      </c>
      <c r="B2034" s="81" t="s">
        <v>419</v>
      </c>
      <c r="C2034" s="82" t="s">
        <v>420</v>
      </c>
      <c r="D2034" s="82" t="s">
        <v>1678</v>
      </c>
      <c r="E2034" s="83" t="s">
        <v>3968</v>
      </c>
    </row>
    <row r="2035" spans="1:5" x14ac:dyDescent="0.25">
      <c r="A2035">
        <v>2034</v>
      </c>
      <c r="B2035" s="62" t="s">
        <v>419</v>
      </c>
      <c r="C2035" s="79" t="s">
        <v>420</v>
      </c>
      <c r="D2035" s="79" t="s">
        <v>1678</v>
      </c>
      <c r="E2035" s="80" t="s">
        <v>1679</v>
      </c>
    </row>
    <row r="2036" spans="1:5" x14ac:dyDescent="0.25">
      <c r="A2036">
        <v>2035</v>
      </c>
      <c r="B2036" s="81" t="s">
        <v>419</v>
      </c>
      <c r="C2036" s="82" t="s">
        <v>420</v>
      </c>
      <c r="D2036" s="82" t="s">
        <v>1678</v>
      </c>
      <c r="E2036" s="83" t="s">
        <v>3969</v>
      </c>
    </row>
    <row r="2037" spans="1:5" x14ac:dyDescent="0.25">
      <c r="A2037">
        <v>2036</v>
      </c>
      <c r="B2037" s="62" t="s">
        <v>419</v>
      </c>
      <c r="C2037" s="79" t="s">
        <v>420</v>
      </c>
      <c r="D2037" s="79" t="s">
        <v>1971</v>
      </c>
      <c r="E2037" s="80" t="s">
        <v>3970</v>
      </c>
    </row>
    <row r="2038" spans="1:5" x14ac:dyDescent="0.25">
      <c r="A2038">
        <v>2037</v>
      </c>
      <c r="B2038" s="81" t="s">
        <v>419</v>
      </c>
      <c r="C2038" s="82" t="s">
        <v>420</v>
      </c>
      <c r="D2038" s="82" t="s">
        <v>1971</v>
      </c>
      <c r="E2038" s="83" t="s">
        <v>3971</v>
      </c>
    </row>
    <row r="2039" spans="1:5" x14ac:dyDescent="0.25">
      <c r="A2039">
        <v>2038</v>
      </c>
      <c r="B2039" s="62" t="s">
        <v>419</v>
      </c>
      <c r="C2039" s="79" t="s">
        <v>420</v>
      </c>
      <c r="D2039" s="79" t="s">
        <v>1971</v>
      </c>
      <c r="E2039" s="80" t="s">
        <v>3972</v>
      </c>
    </row>
    <row r="2040" spans="1:5" x14ac:dyDescent="0.25">
      <c r="A2040">
        <v>2039</v>
      </c>
      <c r="B2040" s="81" t="s">
        <v>419</v>
      </c>
      <c r="C2040" s="82" t="s">
        <v>420</v>
      </c>
      <c r="D2040" s="82" t="s">
        <v>1971</v>
      </c>
      <c r="E2040" s="83" t="s">
        <v>3973</v>
      </c>
    </row>
    <row r="2041" spans="1:5" x14ac:dyDescent="0.25">
      <c r="A2041">
        <v>2040</v>
      </c>
      <c r="B2041" s="62" t="s">
        <v>419</v>
      </c>
      <c r="C2041" s="79" t="s">
        <v>420</v>
      </c>
      <c r="D2041" s="79" t="s">
        <v>1971</v>
      </c>
      <c r="E2041" s="80" t="s">
        <v>3974</v>
      </c>
    </row>
    <row r="2042" spans="1:5" x14ac:dyDescent="0.25">
      <c r="A2042">
        <v>2041</v>
      </c>
      <c r="B2042" s="81" t="s">
        <v>419</v>
      </c>
      <c r="C2042" s="82" t="s">
        <v>420</v>
      </c>
      <c r="D2042" s="82" t="s">
        <v>3975</v>
      </c>
      <c r="E2042" s="83" t="s">
        <v>3976</v>
      </c>
    </row>
    <row r="2043" spans="1:5" x14ac:dyDescent="0.25">
      <c r="A2043">
        <v>2042</v>
      </c>
      <c r="B2043" s="62" t="s">
        <v>419</v>
      </c>
      <c r="C2043" s="79" t="s">
        <v>420</v>
      </c>
      <c r="D2043" s="79" t="s">
        <v>3975</v>
      </c>
      <c r="E2043" s="80" t="s">
        <v>1972</v>
      </c>
    </row>
    <row r="2044" spans="1:5" x14ac:dyDescent="0.25">
      <c r="A2044">
        <v>2043</v>
      </c>
      <c r="B2044" s="81" t="s">
        <v>419</v>
      </c>
      <c r="C2044" s="82" t="s">
        <v>420</v>
      </c>
      <c r="D2044" s="82" t="s">
        <v>3975</v>
      </c>
      <c r="E2044" s="83" t="s">
        <v>3977</v>
      </c>
    </row>
    <row r="2045" spans="1:5" x14ac:dyDescent="0.25">
      <c r="A2045">
        <v>2044</v>
      </c>
      <c r="B2045" s="62" t="s">
        <v>419</v>
      </c>
      <c r="C2045" s="79" t="s">
        <v>420</v>
      </c>
      <c r="D2045" s="79" t="s">
        <v>3975</v>
      </c>
      <c r="E2045" s="80" t="s">
        <v>3978</v>
      </c>
    </row>
    <row r="2046" spans="1:5" x14ac:dyDescent="0.25">
      <c r="A2046">
        <v>2045</v>
      </c>
      <c r="B2046" s="81" t="s">
        <v>419</v>
      </c>
      <c r="C2046" s="82" t="s">
        <v>420</v>
      </c>
      <c r="D2046" s="82" t="s">
        <v>3975</v>
      </c>
      <c r="E2046" s="83" t="s">
        <v>3979</v>
      </c>
    </row>
    <row r="2047" spans="1:5" x14ac:dyDescent="0.25">
      <c r="A2047">
        <v>2046</v>
      </c>
      <c r="B2047" s="62" t="s">
        <v>419</v>
      </c>
      <c r="C2047" s="79" t="s">
        <v>420</v>
      </c>
      <c r="D2047" s="79" t="s">
        <v>1415</v>
      </c>
      <c r="E2047" s="80" t="s">
        <v>3980</v>
      </c>
    </row>
    <row r="2048" spans="1:5" x14ac:dyDescent="0.25">
      <c r="A2048">
        <v>2047</v>
      </c>
      <c r="B2048" s="81" t="s">
        <v>419</v>
      </c>
      <c r="C2048" s="82" t="s">
        <v>420</v>
      </c>
      <c r="D2048" s="82" t="s">
        <v>1415</v>
      </c>
      <c r="E2048" s="83" t="s">
        <v>3981</v>
      </c>
    </row>
    <row r="2049" spans="1:5" x14ac:dyDescent="0.25">
      <c r="A2049">
        <v>2048</v>
      </c>
      <c r="B2049" s="62" t="s">
        <v>419</v>
      </c>
      <c r="C2049" s="79" t="s">
        <v>420</v>
      </c>
      <c r="D2049" s="79" t="s">
        <v>1415</v>
      </c>
      <c r="E2049" s="80" t="s">
        <v>3982</v>
      </c>
    </row>
    <row r="2050" spans="1:5" x14ac:dyDescent="0.25">
      <c r="A2050">
        <v>2049</v>
      </c>
      <c r="B2050" s="81" t="s">
        <v>419</v>
      </c>
      <c r="C2050" s="82" t="s">
        <v>420</v>
      </c>
      <c r="D2050" s="82" t="s">
        <v>1415</v>
      </c>
      <c r="E2050" s="83" t="s">
        <v>1416</v>
      </c>
    </row>
    <row r="2051" spans="1:5" x14ac:dyDescent="0.25">
      <c r="A2051">
        <v>2050</v>
      </c>
      <c r="B2051" s="62" t="s">
        <v>419</v>
      </c>
      <c r="C2051" s="79" t="s">
        <v>420</v>
      </c>
      <c r="D2051" s="79" t="s">
        <v>1415</v>
      </c>
      <c r="E2051" s="80" t="s">
        <v>2874</v>
      </c>
    </row>
    <row r="2052" spans="1:5" x14ac:dyDescent="0.25">
      <c r="A2052">
        <v>2051</v>
      </c>
      <c r="B2052" s="81" t="s">
        <v>419</v>
      </c>
      <c r="C2052" s="82" t="s">
        <v>420</v>
      </c>
      <c r="D2052" s="82" t="s">
        <v>289</v>
      </c>
      <c r="E2052" s="83" t="s">
        <v>1552</v>
      </c>
    </row>
    <row r="2053" spans="1:5" x14ac:dyDescent="0.25">
      <c r="A2053">
        <v>2052</v>
      </c>
      <c r="B2053" s="62" t="s">
        <v>419</v>
      </c>
      <c r="C2053" s="79" t="s">
        <v>420</v>
      </c>
      <c r="D2053" s="79" t="s">
        <v>289</v>
      </c>
      <c r="E2053" s="80" t="s">
        <v>3672</v>
      </c>
    </row>
    <row r="2054" spans="1:5" x14ac:dyDescent="0.25">
      <c r="A2054">
        <v>2053</v>
      </c>
      <c r="B2054" s="81" t="s">
        <v>419</v>
      </c>
      <c r="C2054" s="82" t="s">
        <v>420</v>
      </c>
      <c r="D2054" s="82" t="s">
        <v>289</v>
      </c>
      <c r="E2054" s="83" t="s">
        <v>3933</v>
      </c>
    </row>
    <row r="2055" spans="1:5" x14ac:dyDescent="0.25">
      <c r="A2055">
        <v>2054</v>
      </c>
      <c r="B2055" s="62" t="s">
        <v>419</v>
      </c>
      <c r="C2055" s="79" t="s">
        <v>420</v>
      </c>
      <c r="D2055" s="79" t="s">
        <v>289</v>
      </c>
      <c r="E2055" s="80" t="s">
        <v>3983</v>
      </c>
    </row>
    <row r="2056" spans="1:5" x14ac:dyDescent="0.25">
      <c r="A2056">
        <v>2055</v>
      </c>
      <c r="B2056" s="81" t="s">
        <v>419</v>
      </c>
      <c r="C2056" s="82" t="s">
        <v>420</v>
      </c>
      <c r="D2056" s="82" t="s">
        <v>289</v>
      </c>
      <c r="E2056" s="83" t="s">
        <v>3984</v>
      </c>
    </row>
    <row r="2057" spans="1:5" x14ac:dyDescent="0.25">
      <c r="A2057">
        <v>2056</v>
      </c>
      <c r="B2057" s="62" t="s">
        <v>419</v>
      </c>
      <c r="C2057" s="79" t="s">
        <v>420</v>
      </c>
      <c r="D2057" s="79" t="s">
        <v>45</v>
      </c>
      <c r="E2057" s="80" t="s">
        <v>3985</v>
      </c>
    </row>
    <row r="2058" spans="1:5" x14ac:dyDescent="0.25">
      <c r="A2058">
        <v>2057</v>
      </c>
      <c r="B2058" s="81" t="s">
        <v>419</v>
      </c>
      <c r="C2058" s="82" t="s">
        <v>420</v>
      </c>
      <c r="D2058" s="82" t="s">
        <v>45</v>
      </c>
      <c r="E2058" s="83" t="s">
        <v>3986</v>
      </c>
    </row>
    <row r="2059" spans="1:5" x14ac:dyDescent="0.25">
      <c r="A2059">
        <v>2058</v>
      </c>
      <c r="B2059" s="62" t="s">
        <v>419</v>
      </c>
      <c r="C2059" s="79" t="s">
        <v>420</v>
      </c>
      <c r="D2059" s="79" t="s">
        <v>45</v>
      </c>
      <c r="E2059" s="80" t="s">
        <v>3987</v>
      </c>
    </row>
    <row r="2060" spans="1:5" x14ac:dyDescent="0.25">
      <c r="A2060">
        <v>2059</v>
      </c>
      <c r="B2060" s="81" t="s">
        <v>419</v>
      </c>
      <c r="C2060" s="82" t="s">
        <v>420</v>
      </c>
      <c r="D2060" s="82" t="s">
        <v>45</v>
      </c>
      <c r="E2060" s="83" t="s">
        <v>3988</v>
      </c>
    </row>
    <row r="2061" spans="1:5" x14ac:dyDescent="0.25">
      <c r="A2061">
        <v>2060</v>
      </c>
      <c r="B2061" s="62" t="s">
        <v>419</v>
      </c>
      <c r="C2061" s="79" t="s">
        <v>420</v>
      </c>
      <c r="D2061" s="79" t="s">
        <v>45</v>
      </c>
      <c r="E2061" s="80" t="s">
        <v>3989</v>
      </c>
    </row>
    <row r="2062" spans="1:5" x14ac:dyDescent="0.25">
      <c r="A2062">
        <v>2061</v>
      </c>
      <c r="B2062" s="81" t="s">
        <v>419</v>
      </c>
      <c r="C2062" s="82" t="s">
        <v>420</v>
      </c>
      <c r="D2062" s="82" t="s">
        <v>475</v>
      </c>
      <c r="E2062" s="83" t="s">
        <v>2680</v>
      </c>
    </row>
    <row r="2063" spans="1:5" x14ac:dyDescent="0.25">
      <c r="A2063">
        <v>2062</v>
      </c>
      <c r="B2063" s="62" t="s">
        <v>419</v>
      </c>
      <c r="C2063" s="79" t="s">
        <v>420</v>
      </c>
      <c r="D2063" s="79" t="s">
        <v>475</v>
      </c>
      <c r="E2063" s="80" t="s">
        <v>3990</v>
      </c>
    </row>
    <row r="2064" spans="1:5" x14ac:dyDescent="0.25">
      <c r="A2064">
        <v>2063</v>
      </c>
      <c r="B2064" s="81" t="s">
        <v>419</v>
      </c>
      <c r="C2064" s="82" t="s">
        <v>420</v>
      </c>
      <c r="D2064" s="82" t="s">
        <v>475</v>
      </c>
      <c r="E2064" s="83" t="s">
        <v>3080</v>
      </c>
    </row>
    <row r="2065" spans="1:5" x14ac:dyDescent="0.25">
      <c r="A2065">
        <v>2064</v>
      </c>
      <c r="B2065" s="62" t="s">
        <v>419</v>
      </c>
      <c r="C2065" s="79" t="s">
        <v>420</v>
      </c>
      <c r="D2065" s="79" t="s">
        <v>475</v>
      </c>
      <c r="E2065" s="80" t="s">
        <v>3991</v>
      </c>
    </row>
    <row r="2066" spans="1:5" x14ac:dyDescent="0.25">
      <c r="A2066">
        <v>2065</v>
      </c>
      <c r="B2066" s="81" t="s">
        <v>419</v>
      </c>
      <c r="C2066" s="82" t="s">
        <v>420</v>
      </c>
      <c r="D2066" s="82" t="s">
        <v>475</v>
      </c>
      <c r="E2066" s="83" t="s">
        <v>988</v>
      </c>
    </row>
    <row r="2067" spans="1:5" x14ac:dyDescent="0.25">
      <c r="A2067">
        <v>2066</v>
      </c>
      <c r="B2067" s="62" t="s">
        <v>419</v>
      </c>
      <c r="C2067" s="79" t="s">
        <v>420</v>
      </c>
      <c r="D2067" s="79" t="s">
        <v>156</v>
      </c>
      <c r="E2067" s="80" t="s">
        <v>2099</v>
      </c>
    </row>
    <row r="2068" spans="1:5" x14ac:dyDescent="0.25">
      <c r="A2068">
        <v>2067</v>
      </c>
      <c r="B2068" s="81" t="s">
        <v>419</v>
      </c>
      <c r="C2068" s="82" t="s">
        <v>420</v>
      </c>
      <c r="D2068" s="82" t="s">
        <v>156</v>
      </c>
      <c r="E2068" s="83" t="s">
        <v>3992</v>
      </c>
    </row>
    <row r="2069" spans="1:5" x14ac:dyDescent="0.25">
      <c r="A2069">
        <v>2068</v>
      </c>
      <c r="B2069" s="62" t="s">
        <v>419</v>
      </c>
      <c r="C2069" s="79" t="s">
        <v>420</v>
      </c>
      <c r="D2069" s="79" t="s">
        <v>156</v>
      </c>
      <c r="E2069" s="80" t="s">
        <v>476</v>
      </c>
    </row>
    <row r="2070" spans="1:5" x14ac:dyDescent="0.25">
      <c r="A2070">
        <v>2069</v>
      </c>
      <c r="B2070" s="81" t="s">
        <v>419</v>
      </c>
      <c r="C2070" s="82" t="s">
        <v>420</v>
      </c>
      <c r="D2070" s="82" t="s">
        <v>156</v>
      </c>
      <c r="E2070" s="83" t="s">
        <v>3993</v>
      </c>
    </row>
    <row r="2071" spans="1:5" x14ac:dyDescent="0.25">
      <c r="A2071">
        <v>2070</v>
      </c>
      <c r="B2071" s="62" t="s">
        <v>419</v>
      </c>
      <c r="C2071" s="79" t="s">
        <v>420</v>
      </c>
      <c r="D2071" s="79" t="s">
        <v>156</v>
      </c>
      <c r="E2071" s="80" t="s">
        <v>3994</v>
      </c>
    </row>
    <row r="2072" spans="1:5" x14ac:dyDescent="0.25">
      <c r="A2072">
        <v>2071</v>
      </c>
      <c r="B2072" s="81" t="s">
        <v>419</v>
      </c>
      <c r="C2072" s="82" t="s">
        <v>420</v>
      </c>
      <c r="D2072" s="82" t="s">
        <v>551</v>
      </c>
      <c r="E2072" s="83" t="s">
        <v>3995</v>
      </c>
    </row>
    <row r="2073" spans="1:5" x14ac:dyDescent="0.25">
      <c r="A2073">
        <v>2072</v>
      </c>
      <c r="B2073" s="62" t="s">
        <v>419</v>
      </c>
      <c r="C2073" s="79" t="s">
        <v>420</v>
      </c>
      <c r="D2073" s="79" t="s">
        <v>551</v>
      </c>
      <c r="E2073" s="80" t="s">
        <v>3996</v>
      </c>
    </row>
    <row r="2074" spans="1:5" x14ac:dyDescent="0.25">
      <c r="A2074">
        <v>2073</v>
      </c>
      <c r="B2074" s="81" t="s">
        <v>419</v>
      </c>
      <c r="C2074" s="82" t="s">
        <v>420</v>
      </c>
      <c r="D2074" s="82" t="s">
        <v>551</v>
      </c>
      <c r="E2074" s="83" t="s">
        <v>3997</v>
      </c>
    </row>
    <row r="2075" spans="1:5" x14ac:dyDescent="0.25">
      <c r="A2075">
        <v>2074</v>
      </c>
      <c r="B2075" s="62" t="s">
        <v>419</v>
      </c>
      <c r="C2075" s="79" t="s">
        <v>420</v>
      </c>
      <c r="D2075" s="79" t="s">
        <v>551</v>
      </c>
      <c r="E2075" s="80" t="s">
        <v>3998</v>
      </c>
    </row>
    <row r="2076" spans="1:5" x14ac:dyDescent="0.25">
      <c r="A2076">
        <v>2075</v>
      </c>
      <c r="B2076" s="81" t="s">
        <v>419</v>
      </c>
      <c r="C2076" s="82" t="s">
        <v>420</v>
      </c>
      <c r="D2076" s="82" t="s">
        <v>551</v>
      </c>
      <c r="E2076" s="83" t="s">
        <v>552</v>
      </c>
    </row>
    <row r="2077" spans="1:5" x14ac:dyDescent="0.25">
      <c r="A2077">
        <v>2076</v>
      </c>
      <c r="B2077" s="62" t="s">
        <v>419</v>
      </c>
      <c r="C2077" s="79" t="s">
        <v>420</v>
      </c>
      <c r="D2077" s="79" t="s">
        <v>755</v>
      </c>
      <c r="E2077" s="80" t="s">
        <v>3999</v>
      </c>
    </row>
    <row r="2078" spans="1:5" x14ac:dyDescent="0.25">
      <c r="A2078">
        <v>2077</v>
      </c>
      <c r="B2078" s="81" t="s">
        <v>419</v>
      </c>
      <c r="C2078" s="82" t="s">
        <v>420</v>
      </c>
      <c r="D2078" s="82" t="s">
        <v>755</v>
      </c>
      <c r="E2078" s="83" t="s">
        <v>789</v>
      </c>
    </row>
    <row r="2079" spans="1:5" x14ac:dyDescent="0.25">
      <c r="A2079">
        <v>2078</v>
      </c>
      <c r="B2079" s="62" t="s">
        <v>419</v>
      </c>
      <c r="C2079" s="79" t="s">
        <v>420</v>
      </c>
      <c r="D2079" s="79" t="s">
        <v>755</v>
      </c>
      <c r="E2079" s="80" t="s">
        <v>4000</v>
      </c>
    </row>
    <row r="2080" spans="1:5" x14ac:dyDescent="0.25">
      <c r="A2080">
        <v>2079</v>
      </c>
      <c r="B2080" s="81" t="s">
        <v>419</v>
      </c>
      <c r="C2080" s="82" t="s">
        <v>420</v>
      </c>
      <c r="D2080" s="82" t="s">
        <v>755</v>
      </c>
      <c r="E2080" s="83" t="s">
        <v>4001</v>
      </c>
    </row>
    <row r="2081" spans="1:5" x14ac:dyDescent="0.25">
      <c r="A2081">
        <v>2080</v>
      </c>
      <c r="B2081" s="62" t="s">
        <v>419</v>
      </c>
      <c r="C2081" s="79" t="s">
        <v>420</v>
      </c>
      <c r="D2081" s="79" t="s">
        <v>755</v>
      </c>
      <c r="E2081" s="80" t="s">
        <v>995</v>
      </c>
    </row>
    <row r="2082" spans="1:5" x14ac:dyDescent="0.25">
      <c r="A2082">
        <v>2081</v>
      </c>
      <c r="B2082" s="81" t="s">
        <v>419</v>
      </c>
      <c r="C2082" s="82" t="s">
        <v>420</v>
      </c>
      <c r="D2082" s="82" t="s">
        <v>2343</v>
      </c>
      <c r="E2082" s="83" t="s">
        <v>4002</v>
      </c>
    </row>
    <row r="2083" spans="1:5" x14ac:dyDescent="0.25">
      <c r="A2083">
        <v>2082</v>
      </c>
      <c r="B2083" s="62" t="s">
        <v>419</v>
      </c>
      <c r="C2083" s="79" t="s">
        <v>420</v>
      </c>
      <c r="D2083" s="79" t="s">
        <v>2343</v>
      </c>
      <c r="E2083" s="80" t="s">
        <v>4003</v>
      </c>
    </row>
    <row r="2084" spans="1:5" x14ac:dyDescent="0.25">
      <c r="A2084">
        <v>2083</v>
      </c>
      <c r="B2084" s="81" t="s">
        <v>419</v>
      </c>
      <c r="C2084" s="82" t="s">
        <v>420</v>
      </c>
      <c r="D2084" s="82" t="s">
        <v>2343</v>
      </c>
      <c r="E2084" s="83" t="s">
        <v>4004</v>
      </c>
    </row>
    <row r="2085" spans="1:5" x14ac:dyDescent="0.25">
      <c r="A2085">
        <v>2084</v>
      </c>
      <c r="B2085" s="62" t="s">
        <v>419</v>
      </c>
      <c r="C2085" s="79" t="s">
        <v>420</v>
      </c>
      <c r="D2085" s="79" t="s">
        <v>2343</v>
      </c>
      <c r="E2085" s="80" t="s">
        <v>2345</v>
      </c>
    </row>
    <row r="2086" spans="1:5" x14ac:dyDescent="0.25">
      <c r="A2086">
        <v>2085</v>
      </c>
      <c r="B2086" s="81" t="s">
        <v>419</v>
      </c>
      <c r="C2086" s="82" t="s">
        <v>420</v>
      </c>
      <c r="D2086" s="82" t="s">
        <v>2343</v>
      </c>
      <c r="E2086" s="83" t="s">
        <v>4005</v>
      </c>
    </row>
    <row r="2087" spans="1:5" x14ac:dyDescent="0.25">
      <c r="A2087">
        <v>2086</v>
      </c>
      <c r="B2087" s="62" t="s">
        <v>419</v>
      </c>
      <c r="C2087" s="79" t="s">
        <v>420</v>
      </c>
      <c r="D2087" s="79" t="s">
        <v>609</v>
      </c>
      <c r="E2087" s="80" t="s">
        <v>2461</v>
      </c>
    </row>
    <row r="2088" spans="1:5" x14ac:dyDescent="0.25">
      <c r="A2088">
        <v>2087</v>
      </c>
      <c r="B2088" s="81" t="s">
        <v>419</v>
      </c>
      <c r="C2088" s="82" t="s">
        <v>420</v>
      </c>
      <c r="D2088" s="82" t="s">
        <v>609</v>
      </c>
      <c r="E2088" s="83" t="s">
        <v>2078</v>
      </c>
    </row>
    <row r="2089" spans="1:5" x14ac:dyDescent="0.25">
      <c r="A2089">
        <v>2088</v>
      </c>
      <c r="B2089" s="62" t="s">
        <v>419</v>
      </c>
      <c r="C2089" s="79" t="s">
        <v>420</v>
      </c>
      <c r="D2089" s="79" t="s">
        <v>609</v>
      </c>
      <c r="E2089" s="80" t="s">
        <v>4006</v>
      </c>
    </row>
    <row r="2090" spans="1:5" x14ac:dyDescent="0.25">
      <c r="A2090">
        <v>2089</v>
      </c>
      <c r="B2090" s="81" t="s">
        <v>419</v>
      </c>
      <c r="C2090" s="82" t="s">
        <v>420</v>
      </c>
      <c r="D2090" s="82" t="s">
        <v>609</v>
      </c>
      <c r="E2090" s="83" t="s">
        <v>4007</v>
      </c>
    </row>
    <row r="2091" spans="1:5" x14ac:dyDescent="0.25">
      <c r="A2091">
        <v>2090</v>
      </c>
      <c r="B2091" s="62" t="s">
        <v>419</v>
      </c>
      <c r="C2091" s="79" t="s">
        <v>420</v>
      </c>
      <c r="D2091" s="79" t="s">
        <v>609</v>
      </c>
      <c r="E2091" s="80" t="s">
        <v>4008</v>
      </c>
    </row>
    <row r="2092" spans="1:5" x14ac:dyDescent="0.25">
      <c r="A2092">
        <v>2091</v>
      </c>
      <c r="B2092" s="81" t="s">
        <v>419</v>
      </c>
      <c r="C2092" s="82" t="s">
        <v>420</v>
      </c>
      <c r="D2092" s="82" t="s">
        <v>528</v>
      </c>
      <c r="E2092" s="83" t="s">
        <v>4009</v>
      </c>
    </row>
    <row r="2093" spans="1:5" x14ac:dyDescent="0.25">
      <c r="A2093">
        <v>2092</v>
      </c>
      <c r="B2093" s="62" t="s">
        <v>419</v>
      </c>
      <c r="C2093" s="79" t="s">
        <v>420</v>
      </c>
      <c r="D2093" s="79" t="s">
        <v>528</v>
      </c>
      <c r="E2093" s="80" t="s">
        <v>4010</v>
      </c>
    </row>
    <row r="2094" spans="1:5" x14ac:dyDescent="0.25">
      <c r="A2094">
        <v>2093</v>
      </c>
      <c r="B2094" s="81" t="s">
        <v>419</v>
      </c>
      <c r="C2094" s="82" t="s">
        <v>420</v>
      </c>
      <c r="D2094" s="82" t="s">
        <v>528</v>
      </c>
      <c r="E2094" s="83" t="s">
        <v>4011</v>
      </c>
    </row>
    <row r="2095" spans="1:5" x14ac:dyDescent="0.25">
      <c r="A2095">
        <v>2094</v>
      </c>
      <c r="B2095" s="62" t="s">
        <v>419</v>
      </c>
      <c r="C2095" s="79" t="s">
        <v>420</v>
      </c>
      <c r="D2095" s="79" t="s">
        <v>528</v>
      </c>
      <c r="E2095" s="80" t="s">
        <v>4012</v>
      </c>
    </row>
    <row r="2096" spans="1:5" x14ac:dyDescent="0.25">
      <c r="A2096">
        <v>2095</v>
      </c>
      <c r="B2096" s="81" t="s">
        <v>419</v>
      </c>
      <c r="C2096" s="82" t="s">
        <v>420</v>
      </c>
      <c r="D2096" s="82" t="s">
        <v>528</v>
      </c>
      <c r="E2096" s="83" t="s">
        <v>4013</v>
      </c>
    </row>
    <row r="2097" spans="1:5" x14ac:dyDescent="0.25">
      <c r="A2097">
        <v>2096</v>
      </c>
      <c r="B2097" s="62" t="s">
        <v>419</v>
      </c>
      <c r="C2097" s="79" t="s">
        <v>420</v>
      </c>
      <c r="D2097" s="79" t="s">
        <v>667</v>
      </c>
      <c r="E2097" s="80" t="s">
        <v>4014</v>
      </c>
    </row>
    <row r="2098" spans="1:5" x14ac:dyDescent="0.25">
      <c r="A2098">
        <v>2097</v>
      </c>
      <c r="B2098" s="81" t="s">
        <v>419</v>
      </c>
      <c r="C2098" s="82" t="s">
        <v>420</v>
      </c>
      <c r="D2098" s="82" t="s">
        <v>667</v>
      </c>
      <c r="E2098" s="83" t="s">
        <v>4015</v>
      </c>
    </row>
    <row r="2099" spans="1:5" x14ac:dyDescent="0.25">
      <c r="A2099">
        <v>2098</v>
      </c>
      <c r="B2099" s="62" t="s">
        <v>419</v>
      </c>
      <c r="C2099" s="79" t="s">
        <v>420</v>
      </c>
      <c r="D2099" s="79" t="s">
        <v>667</v>
      </c>
      <c r="E2099" s="80" t="s">
        <v>4016</v>
      </c>
    </row>
    <row r="2100" spans="1:5" x14ac:dyDescent="0.25">
      <c r="A2100">
        <v>2099</v>
      </c>
      <c r="B2100" s="81" t="s">
        <v>419</v>
      </c>
      <c r="C2100" s="82" t="s">
        <v>420</v>
      </c>
      <c r="D2100" s="82" t="s">
        <v>667</v>
      </c>
      <c r="E2100" s="83" t="s">
        <v>4017</v>
      </c>
    </row>
    <row r="2101" spans="1:5" x14ac:dyDescent="0.25">
      <c r="A2101">
        <v>2100</v>
      </c>
      <c r="B2101" s="62" t="s">
        <v>419</v>
      </c>
      <c r="C2101" s="79" t="s">
        <v>420</v>
      </c>
      <c r="D2101" s="79" t="s">
        <v>667</v>
      </c>
      <c r="E2101" s="80" t="s">
        <v>4018</v>
      </c>
    </row>
    <row r="2102" spans="1:5" x14ac:dyDescent="0.25">
      <c r="A2102">
        <v>2101</v>
      </c>
      <c r="B2102" s="81" t="s">
        <v>317</v>
      </c>
      <c r="C2102" s="82" t="s">
        <v>318</v>
      </c>
      <c r="D2102" s="82" t="s">
        <v>436</v>
      </c>
      <c r="E2102" s="83" t="s">
        <v>3986</v>
      </c>
    </row>
    <row r="2103" spans="1:5" x14ac:dyDescent="0.25">
      <c r="A2103">
        <v>2102</v>
      </c>
      <c r="B2103" s="62" t="s">
        <v>317</v>
      </c>
      <c r="C2103" s="79" t="s">
        <v>318</v>
      </c>
      <c r="D2103" s="79" t="s">
        <v>436</v>
      </c>
      <c r="E2103" s="80" t="s">
        <v>4019</v>
      </c>
    </row>
    <row r="2104" spans="1:5" x14ac:dyDescent="0.25">
      <c r="A2104">
        <v>2103</v>
      </c>
      <c r="B2104" s="81" t="s">
        <v>317</v>
      </c>
      <c r="C2104" s="82" t="s">
        <v>318</v>
      </c>
      <c r="D2104" s="82" t="s">
        <v>436</v>
      </c>
      <c r="E2104" s="83" t="s">
        <v>4009</v>
      </c>
    </row>
    <row r="2105" spans="1:5" x14ac:dyDescent="0.25">
      <c r="A2105">
        <v>2104</v>
      </c>
      <c r="B2105" s="62" t="s">
        <v>317</v>
      </c>
      <c r="C2105" s="79" t="s">
        <v>318</v>
      </c>
      <c r="D2105" s="79" t="s">
        <v>436</v>
      </c>
      <c r="E2105" s="80" t="s">
        <v>1557</v>
      </c>
    </row>
    <row r="2106" spans="1:5" x14ac:dyDescent="0.25">
      <c r="A2106">
        <v>2105</v>
      </c>
      <c r="B2106" s="81" t="s">
        <v>317</v>
      </c>
      <c r="C2106" s="82" t="s">
        <v>318</v>
      </c>
      <c r="D2106" s="82" t="s">
        <v>436</v>
      </c>
      <c r="E2106" s="83" t="s">
        <v>4020</v>
      </c>
    </row>
    <row r="2107" spans="1:5" x14ac:dyDescent="0.25">
      <c r="A2107">
        <v>2106</v>
      </c>
      <c r="B2107" s="62" t="s">
        <v>317</v>
      </c>
      <c r="C2107" s="79" t="s">
        <v>318</v>
      </c>
      <c r="D2107" s="79" t="s">
        <v>1159</v>
      </c>
      <c r="E2107" s="80" t="s">
        <v>1509</v>
      </c>
    </row>
    <row r="2108" spans="1:5" x14ac:dyDescent="0.25">
      <c r="A2108">
        <v>2107</v>
      </c>
      <c r="B2108" s="81" t="s">
        <v>317</v>
      </c>
      <c r="C2108" s="82" t="s">
        <v>318</v>
      </c>
      <c r="D2108" s="82" t="s">
        <v>1159</v>
      </c>
      <c r="E2108" s="83" t="s">
        <v>3278</v>
      </c>
    </row>
    <row r="2109" spans="1:5" x14ac:dyDescent="0.25">
      <c r="A2109">
        <v>2108</v>
      </c>
      <c r="B2109" s="62" t="s">
        <v>317</v>
      </c>
      <c r="C2109" s="79" t="s">
        <v>318</v>
      </c>
      <c r="D2109" s="79" t="s">
        <v>1159</v>
      </c>
      <c r="E2109" s="80" t="s">
        <v>4021</v>
      </c>
    </row>
    <row r="2110" spans="1:5" x14ac:dyDescent="0.25">
      <c r="A2110">
        <v>2109</v>
      </c>
      <c r="B2110" s="81" t="s">
        <v>317</v>
      </c>
      <c r="C2110" s="82" t="s">
        <v>318</v>
      </c>
      <c r="D2110" s="82" t="s">
        <v>1159</v>
      </c>
      <c r="E2110" s="83" t="s">
        <v>4022</v>
      </c>
    </row>
    <row r="2111" spans="1:5" x14ac:dyDescent="0.25">
      <c r="A2111">
        <v>2110</v>
      </c>
      <c r="B2111" s="62" t="s">
        <v>317</v>
      </c>
      <c r="C2111" s="79" t="s">
        <v>318</v>
      </c>
      <c r="D2111" s="79" t="s">
        <v>1159</v>
      </c>
      <c r="E2111" s="80" t="s">
        <v>1892</v>
      </c>
    </row>
    <row r="2112" spans="1:5" x14ac:dyDescent="0.25">
      <c r="A2112">
        <v>2111</v>
      </c>
      <c r="B2112" s="81" t="s">
        <v>317</v>
      </c>
      <c r="C2112" s="82" t="s">
        <v>318</v>
      </c>
      <c r="D2112" s="82" t="s">
        <v>1267</v>
      </c>
      <c r="E2112" s="83" t="s">
        <v>1160</v>
      </c>
    </row>
    <row r="2113" spans="1:5" x14ac:dyDescent="0.25">
      <c r="A2113">
        <v>2112</v>
      </c>
      <c r="B2113" s="62" t="s">
        <v>317</v>
      </c>
      <c r="C2113" s="79" t="s">
        <v>318</v>
      </c>
      <c r="D2113" s="79" t="s">
        <v>1267</v>
      </c>
      <c r="E2113" s="80" t="s">
        <v>4023</v>
      </c>
    </row>
    <row r="2114" spans="1:5" x14ac:dyDescent="0.25">
      <c r="A2114">
        <v>2113</v>
      </c>
      <c r="B2114" s="81" t="s">
        <v>317</v>
      </c>
      <c r="C2114" s="82" t="s">
        <v>318</v>
      </c>
      <c r="D2114" s="82" t="s">
        <v>1267</v>
      </c>
      <c r="E2114" s="83" t="s">
        <v>4024</v>
      </c>
    </row>
    <row r="2115" spans="1:5" x14ac:dyDescent="0.25">
      <c r="A2115">
        <v>2114</v>
      </c>
      <c r="B2115" s="62" t="s">
        <v>317</v>
      </c>
      <c r="C2115" s="79" t="s">
        <v>318</v>
      </c>
      <c r="D2115" s="79" t="s">
        <v>1267</v>
      </c>
      <c r="E2115" s="80" t="s">
        <v>4025</v>
      </c>
    </row>
    <row r="2116" spans="1:5" x14ac:dyDescent="0.25">
      <c r="A2116">
        <v>2115</v>
      </c>
      <c r="B2116" s="81" t="s">
        <v>317</v>
      </c>
      <c r="C2116" s="82" t="s">
        <v>318</v>
      </c>
      <c r="D2116" s="82" t="s">
        <v>1267</v>
      </c>
      <c r="E2116" s="83" t="s">
        <v>4026</v>
      </c>
    </row>
    <row r="2117" spans="1:5" x14ac:dyDescent="0.25">
      <c r="A2117">
        <v>2116</v>
      </c>
      <c r="B2117" s="62" t="s">
        <v>317</v>
      </c>
      <c r="C2117" s="79" t="s">
        <v>318</v>
      </c>
      <c r="D2117" s="79" t="s">
        <v>401</v>
      </c>
      <c r="E2117" s="80" t="s">
        <v>4027</v>
      </c>
    </row>
    <row r="2118" spans="1:5" x14ac:dyDescent="0.25">
      <c r="A2118">
        <v>2117</v>
      </c>
      <c r="B2118" s="81" t="s">
        <v>317</v>
      </c>
      <c r="C2118" s="82" t="s">
        <v>318</v>
      </c>
      <c r="D2118" s="82" t="s">
        <v>401</v>
      </c>
      <c r="E2118" s="83" t="s">
        <v>4028</v>
      </c>
    </row>
    <row r="2119" spans="1:5" x14ac:dyDescent="0.25">
      <c r="A2119">
        <v>2118</v>
      </c>
      <c r="B2119" s="62" t="s">
        <v>317</v>
      </c>
      <c r="C2119" s="79" t="s">
        <v>318</v>
      </c>
      <c r="D2119" s="79" t="s">
        <v>401</v>
      </c>
      <c r="E2119" s="80" t="s">
        <v>1268</v>
      </c>
    </row>
    <row r="2120" spans="1:5" x14ac:dyDescent="0.25">
      <c r="A2120">
        <v>2119</v>
      </c>
      <c r="B2120" s="81" t="s">
        <v>317</v>
      </c>
      <c r="C2120" s="82" t="s">
        <v>318</v>
      </c>
      <c r="D2120" s="82" t="s">
        <v>401</v>
      </c>
      <c r="E2120" s="83" t="s">
        <v>2837</v>
      </c>
    </row>
    <row r="2121" spans="1:5" x14ac:dyDescent="0.25">
      <c r="A2121">
        <v>2120</v>
      </c>
      <c r="B2121" s="62" t="s">
        <v>317</v>
      </c>
      <c r="C2121" s="79" t="s">
        <v>318</v>
      </c>
      <c r="D2121" s="79" t="s">
        <v>401</v>
      </c>
      <c r="E2121" s="80" t="s">
        <v>4029</v>
      </c>
    </row>
    <row r="2122" spans="1:5" x14ac:dyDescent="0.25">
      <c r="A2122">
        <v>2121</v>
      </c>
      <c r="B2122" s="81" t="s">
        <v>317</v>
      </c>
      <c r="C2122" s="82" t="s">
        <v>318</v>
      </c>
      <c r="D2122" s="82" t="s">
        <v>2240</v>
      </c>
      <c r="E2122" s="83" t="s">
        <v>4030</v>
      </c>
    </row>
    <row r="2123" spans="1:5" x14ac:dyDescent="0.25">
      <c r="A2123">
        <v>2122</v>
      </c>
      <c r="B2123" s="62" t="s">
        <v>317</v>
      </c>
      <c r="C2123" s="79" t="s">
        <v>318</v>
      </c>
      <c r="D2123" s="79" t="s">
        <v>2240</v>
      </c>
      <c r="E2123" s="80" t="s">
        <v>4031</v>
      </c>
    </row>
    <row r="2124" spans="1:5" x14ac:dyDescent="0.25">
      <c r="A2124">
        <v>2123</v>
      </c>
      <c r="B2124" s="81" t="s">
        <v>317</v>
      </c>
      <c r="C2124" s="82" t="s">
        <v>318</v>
      </c>
      <c r="D2124" s="82" t="s">
        <v>2240</v>
      </c>
      <c r="E2124" s="83" t="s">
        <v>4032</v>
      </c>
    </row>
    <row r="2125" spans="1:5" x14ac:dyDescent="0.25">
      <c r="A2125">
        <v>2124</v>
      </c>
      <c r="B2125" s="62" t="s">
        <v>317</v>
      </c>
      <c r="C2125" s="79" t="s">
        <v>318</v>
      </c>
      <c r="D2125" s="79" t="s">
        <v>2240</v>
      </c>
      <c r="E2125" s="80" t="s">
        <v>4033</v>
      </c>
    </row>
    <row r="2126" spans="1:5" x14ac:dyDescent="0.25">
      <c r="A2126">
        <v>2125</v>
      </c>
      <c r="B2126" s="81" t="s">
        <v>317</v>
      </c>
      <c r="C2126" s="82" t="s">
        <v>318</v>
      </c>
      <c r="D2126" s="82" t="s">
        <v>2240</v>
      </c>
      <c r="E2126" s="83" t="s">
        <v>2750</v>
      </c>
    </row>
    <row r="2127" spans="1:5" x14ac:dyDescent="0.25">
      <c r="A2127">
        <v>2126</v>
      </c>
      <c r="B2127" s="62" t="s">
        <v>317</v>
      </c>
      <c r="C2127" s="79" t="s">
        <v>318</v>
      </c>
      <c r="D2127" s="79" t="s">
        <v>1965</v>
      </c>
      <c r="E2127" s="80" t="s">
        <v>2241</v>
      </c>
    </row>
    <row r="2128" spans="1:5" x14ac:dyDescent="0.25">
      <c r="A2128">
        <v>2127</v>
      </c>
      <c r="B2128" s="81" t="s">
        <v>317</v>
      </c>
      <c r="C2128" s="82" t="s">
        <v>318</v>
      </c>
      <c r="D2128" s="82" t="s">
        <v>1965</v>
      </c>
      <c r="E2128" s="83" t="s">
        <v>4034</v>
      </c>
    </row>
    <row r="2129" spans="1:5" x14ac:dyDescent="0.25">
      <c r="A2129">
        <v>2128</v>
      </c>
      <c r="B2129" s="62" t="s">
        <v>317</v>
      </c>
      <c r="C2129" s="79" t="s">
        <v>318</v>
      </c>
      <c r="D2129" s="79" t="s">
        <v>1965</v>
      </c>
      <c r="E2129" s="80" t="s">
        <v>2918</v>
      </c>
    </row>
    <row r="2130" spans="1:5" x14ac:dyDescent="0.25">
      <c r="A2130">
        <v>2129</v>
      </c>
      <c r="B2130" s="81" t="s">
        <v>317</v>
      </c>
      <c r="C2130" s="82" t="s">
        <v>318</v>
      </c>
      <c r="D2130" s="82" t="s">
        <v>1965</v>
      </c>
      <c r="E2130" s="83" t="s">
        <v>2444</v>
      </c>
    </row>
    <row r="2131" spans="1:5" x14ac:dyDescent="0.25">
      <c r="A2131">
        <v>2130</v>
      </c>
      <c r="B2131" s="62" t="s">
        <v>317</v>
      </c>
      <c r="C2131" s="79" t="s">
        <v>318</v>
      </c>
      <c r="D2131" s="79" t="s">
        <v>1965</v>
      </c>
      <c r="E2131" s="80" t="s">
        <v>4035</v>
      </c>
    </row>
    <row r="2132" spans="1:5" x14ac:dyDescent="0.25">
      <c r="A2132">
        <v>2131</v>
      </c>
      <c r="B2132" s="81" t="s">
        <v>317</v>
      </c>
      <c r="C2132" s="82" t="s">
        <v>318</v>
      </c>
      <c r="D2132" s="82" t="s">
        <v>689</v>
      </c>
      <c r="E2132" s="83" t="s">
        <v>1966</v>
      </c>
    </row>
    <row r="2133" spans="1:5" x14ac:dyDescent="0.25">
      <c r="A2133">
        <v>2132</v>
      </c>
      <c r="B2133" s="62" t="s">
        <v>317</v>
      </c>
      <c r="C2133" s="79" t="s">
        <v>318</v>
      </c>
      <c r="D2133" s="79" t="s">
        <v>689</v>
      </c>
      <c r="E2133" s="80" t="s">
        <v>3921</v>
      </c>
    </row>
    <row r="2134" spans="1:5" x14ac:dyDescent="0.25">
      <c r="A2134">
        <v>2133</v>
      </c>
      <c r="B2134" s="81" t="s">
        <v>317</v>
      </c>
      <c r="C2134" s="82" t="s">
        <v>318</v>
      </c>
      <c r="D2134" s="82" t="s">
        <v>689</v>
      </c>
      <c r="E2134" s="83" t="s">
        <v>3299</v>
      </c>
    </row>
    <row r="2135" spans="1:5" x14ac:dyDescent="0.25">
      <c r="A2135">
        <v>2134</v>
      </c>
      <c r="B2135" s="62" t="s">
        <v>317</v>
      </c>
      <c r="C2135" s="79" t="s">
        <v>318</v>
      </c>
      <c r="D2135" s="79" t="s">
        <v>689</v>
      </c>
      <c r="E2135" s="80" t="s">
        <v>4036</v>
      </c>
    </row>
    <row r="2136" spans="1:5" x14ac:dyDescent="0.25">
      <c r="A2136">
        <v>2135</v>
      </c>
      <c r="B2136" s="81" t="s">
        <v>317</v>
      </c>
      <c r="C2136" s="82" t="s">
        <v>318</v>
      </c>
      <c r="D2136" s="82" t="s">
        <v>689</v>
      </c>
      <c r="E2136" s="83" t="s">
        <v>4037</v>
      </c>
    </row>
    <row r="2137" spans="1:5" x14ac:dyDescent="0.25">
      <c r="A2137">
        <v>2136</v>
      </c>
      <c r="B2137" s="62" t="s">
        <v>317</v>
      </c>
      <c r="C2137" s="79" t="s">
        <v>318</v>
      </c>
      <c r="D2137" s="79" t="s">
        <v>483</v>
      </c>
      <c r="E2137" s="80" t="s">
        <v>1507</v>
      </c>
    </row>
    <row r="2138" spans="1:5" x14ac:dyDescent="0.25">
      <c r="A2138">
        <v>2137</v>
      </c>
      <c r="B2138" s="81" t="s">
        <v>317</v>
      </c>
      <c r="C2138" s="82" t="s">
        <v>318</v>
      </c>
      <c r="D2138" s="82" t="s">
        <v>483</v>
      </c>
      <c r="E2138" s="83" t="s">
        <v>690</v>
      </c>
    </row>
    <row r="2139" spans="1:5" x14ac:dyDescent="0.25">
      <c r="A2139">
        <v>2138</v>
      </c>
      <c r="B2139" s="62" t="s">
        <v>317</v>
      </c>
      <c r="C2139" s="79" t="s">
        <v>318</v>
      </c>
      <c r="D2139" s="79" t="s">
        <v>483</v>
      </c>
      <c r="E2139" s="80" t="s">
        <v>4038</v>
      </c>
    </row>
    <row r="2140" spans="1:5" x14ac:dyDescent="0.25">
      <c r="A2140">
        <v>2139</v>
      </c>
      <c r="B2140" s="81" t="s">
        <v>317</v>
      </c>
      <c r="C2140" s="82" t="s">
        <v>318</v>
      </c>
      <c r="D2140" s="82" t="s">
        <v>483</v>
      </c>
      <c r="E2140" s="83" t="s">
        <v>4039</v>
      </c>
    </row>
    <row r="2141" spans="1:5" x14ac:dyDescent="0.25">
      <c r="A2141">
        <v>2140</v>
      </c>
      <c r="B2141" s="62" t="s">
        <v>317</v>
      </c>
      <c r="C2141" s="79" t="s">
        <v>318</v>
      </c>
      <c r="D2141" s="79" t="s">
        <v>483</v>
      </c>
      <c r="E2141" s="80" t="s">
        <v>4040</v>
      </c>
    </row>
    <row r="2142" spans="1:5" x14ac:dyDescent="0.25">
      <c r="A2142">
        <v>2141</v>
      </c>
      <c r="B2142" s="81" t="s">
        <v>317</v>
      </c>
      <c r="C2142" s="82" t="s">
        <v>318</v>
      </c>
      <c r="D2142" s="82" t="s">
        <v>443</v>
      </c>
      <c r="E2142" s="83" t="s">
        <v>1716</v>
      </c>
    </row>
    <row r="2143" spans="1:5" x14ac:dyDescent="0.25">
      <c r="A2143">
        <v>2142</v>
      </c>
      <c r="B2143" s="62" t="s">
        <v>317</v>
      </c>
      <c r="C2143" s="79" t="s">
        <v>318</v>
      </c>
      <c r="D2143" s="79" t="s">
        <v>443</v>
      </c>
      <c r="E2143" s="80" t="s">
        <v>3314</v>
      </c>
    </row>
    <row r="2144" spans="1:5" x14ac:dyDescent="0.25">
      <c r="A2144">
        <v>2143</v>
      </c>
      <c r="B2144" s="81" t="s">
        <v>317</v>
      </c>
      <c r="C2144" s="82" t="s">
        <v>318</v>
      </c>
      <c r="D2144" s="82" t="s">
        <v>443</v>
      </c>
      <c r="E2144" s="83" t="s">
        <v>4041</v>
      </c>
    </row>
    <row r="2145" spans="1:5" x14ac:dyDescent="0.25">
      <c r="A2145">
        <v>2144</v>
      </c>
      <c r="B2145" s="62" t="s">
        <v>317</v>
      </c>
      <c r="C2145" s="79" t="s">
        <v>318</v>
      </c>
      <c r="D2145" s="79" t="s">
        <v>443</v>
      </c>
      <c r="E2145" s="80" t="s">
        <v>4042</v>
      </c>
    </row>
    <row r="2146" spans="1:5" x14ac:dyDescent="0.25">
      <c r="A2146">
        <v>2145</v>
      </c>
      <c r="B2146" s="81" t="s">
        <v>317</v>
      </c>
      <c r="C2146" s="82" t="s">
        <v>318</v>
      </c>
      <c r="D2146" s="82" t="s">
        <v>443</v>
      </c>
      <c r="E2146" s="83" t="s">
        <v>4043</v>
      </c>
    </row>
    <row r="2147" spans="1:5" x14ac:dyDescent="0.25">
      <c r="A2147">
        <v>2146</v>
      </c>
      <c r="B2147" s="62" t="s">
        <v>317</v>
      </c>
      <c r="C2147" s="79" t="s">
        <v>318</v>
      </c>
      <c r="D2147" s="79" t="s">
        <v>189</v>
      </c>
      <c r="E2147" s="80" t="s">
        <v>4044</v>
      </c>
    </row>
    <row r="2148" spans="1:5" x14ac:dyDescent="0.25">
      <c r="A2148">
        <v>2147</v>
      </c>
      <c r="B2148" s="81" t="s">
        <v>317</v>
      </c>
      <c r="C2148" s="82" t="s">
        <v>318</v>
      </c>
      <c r="D2148" s="82" t="s">
        <v>189</v>
      </c>
      <c r="E2148" s="83" t="s">
        <v>4045</v>
      </c>
    </row>
    <row r="2149" spans="1:5" x14ac:dyDescent="0.25">
      <c r="A2149">
        <v>2148</v>
      </c>
      <c r="B2149" s="62" t="s">
        <v>317</v>
      </c>
      <c r="C2149" s="79" t="s">
        <v>318</v>
      </c>
      <c r="D2149" s="79" t="s">
        <v>189</v>
      </c>
      <c r="E2149" s="80" t="s">
        <v>4046</v>
      </c>
    </row>
    <row r="2150" spans="1:5" x14ac:dyDescent="0.25">
      <c r="A2150">
        <v>2149</v>
      </c>
      <c r="B2150" s="81" t="s">
        <v>317</v>
      </c>
      <c r="C2150" s="82" t="s">
        <v>318</v>
      </c>
      <c r="D2150" s="82" t="s">
        <v>189</v>
      </c>
      <c r="E2150" s="83" t="s">
        <v>4047</v>
      </c>
    </row>
    <row r="2151" spans="1:5" x14ac:dyDescent="0.25">
      <c r="A2151">
        <v>2150</v>
      </c>
      <c r="B2151" s="62" t="s">
        <v>317</v>
      </c>
      <c r="C2151" s="79" t="s">
        <v>318</v>
      </c>
      <c r="D2151" s="79" t="s">
        <v>189</v>
      </c>
      <c r="E2151" s="80" t="s">
        <v>811</v>
      </c>
    </row>
    <row r="2152" spans="1:5" x14ac:dyDescent="0.25">
      <c r="A2152">
        <v>2151</v>
      </c>
      <c r="B2152" s="81" t="s">
        <v>317</v>
      </c>
      <c r="C2152" s="82" t="s">
        <v>318</v>
      </c>
      <c r="D2152" s="82" t="s">
        <v>4048</v>
      </c>
      <c r="E2152" s="83" t="s">
        <v>880</v>
      </c>
    </row>
    <row r="2153" spans="1:5" x14ac:dyDescent="0.25">
      <c r="A2153">
        <v>2152</v>
      </c>
      <c r="B2153" s="62" t="s">
        <v>317</v>
      </c>
      <c r="C2153" s="79" t="s">
        <v>318</v>
      </c>
      <c r="D2153" s="79" t="s">
        <v>4048</v>
      </c>
      <c r="E2153" s="80" t="s">
        <v>1750</v>
      </c>
    </row>
    <row r="2154" spans="1:5" x14ac:dyDescent="0.25">
      <c r="A2154">
        <v>2153</v>
      </c>
      <c r="B2154" s="81" t="s">
        <v>317</v>
      </c>
      <c r="C2154" s="82" t="s">
        <v>318</v>
      </c>
      <c r="D2154" s="82" t="s">
        <v>4048</v>
      </c>
      <c r="E2154" s="83" t="s">
        <v>4049</v>
      </c>
    </row>
    <row r="2155" spans="1:5" x14ac:dyDescent="0.25">
      <c r="A2155">
        <v>2154</v>
      </c>
      <c r="B2155" s="62" t="s">
        <v>317</v>
      </c>
      <c r="C2155" s="79" t="s">
        <v>318</v>
      </c>
      <c r="D2155" s="79" t="s">
        <v>4048</v>
      </c>
      <c r="E2155" s="80" t="s">
        <v>4050</v>
      </c>
    </row>
    <row r="2156" spans="1:5" x14ac:dyDescent="0.25">
      <c r="A2156">
        <v>2155</v>
      </c>
      <c r="B2156" s="81" t="s">
        <v>317</v>
      </c>
      <c r="C2156" s="82" t="s">
        <v>318</v>
      </c>
      <c r="D2156" s="82" t="s">
        <v>4048</v>
      </c>
      <c r="E2156" s="83" t="s">
        <v>4051</v>
      </c>
    </row>
    <row r="2157" spans="1:5" x14ac:dyDescent="0.25">
      <c r="A2157">
        <v>2156</v>
      </c>
      <c r="B2157" s="62" t="s">
        <v>317</v>
      </c>
      <c r="C2157" s="79" t="s">
        <v>318</v>
      </c>
      <c r="D2157" s="79" t="s">
        <v>465</v>
      </c>
      <c r="E2157" s="80" t="s">
        <v>4052</v>
      </c>
    </row>
    <row r="2158" spans="1:5" x14ac:dyDescent="0.25">
      <c r="A2158">
        <v>2157</v>
      </c>
      <c r="B2158" s="81" t="s">
        <v>317</v>
      </c>
      <c r="C2158" s="82" t="s">
        <v>318</v>
      </c>
      <c r="D2158" s="82" t="s">
        <v>465</v>
      </c>
      <c r="E2158" s="83" t="s">
        <v>4053</v>
      </c>
    </row>
    <row r="2159" spans="1:5" x14ac:dyDescent="0.25">
      <c r="A2159">
        <v>2158</v>
      </c>
      <c r="B2159" s="62" t="s">
        <v>317</v>
      </c>
      <c r="C2159" s="79" t="s">
        <v>318</v>
      </c>
      <c r="D2159" s="79" t="s">
        <v>465</v>
      </c>
      <c r="E2159" s="80" t="s">
        <v>4054</v>
      </c>
    </row>
    <row r="2160" spans="1:5" x14ac:dyDescent="0.25">
      <c r="A2160">
        <v>2159</v>
      </c>
      <c r="B2160" s="81" t="s">
        <v>317</v>
      </c>
      <c r="C2160" s="82" t="s">
        <v>318</v>
      </c>
      <c r="D2160" s="82" t="s">
        <v>465</v>
      </c>
      <c r="E2160" s="83" t="s">
        <v>615</v>
      </c>
    </row>
    <row r="2161" spans="1:5" x14ac:dyDescent="0.25">
      <c r="A2161">
        <v>2160</v>
      </c>
      <c r="B2161" s="62" t="s">
        <v>317</v>
      </c>
      <c r="C2161" s="79" t="s">
        <v>318</v>
      </c>
      <c r="D2161" s="79" t="s">
        <v>465</v>
      </c>
      <c r="E2161" s="80" t="s">
        <v>466</v>
      </c>
    </row>
    <row r="2162" spans="1:5" x14ac:dyDescent="0.25">
      <c r="A2162">
        <v>2161</v>
      </c>
      <c r="B2162" s="81" t="s">
        <v>317</v>
      </c>
      <c r="C2162" s="82" t="s">
        <v>318</v>
      </c>
      <c r="D2162" s="82" t="s">
        <v>802</v>
      </c>
      <c r="E2162" s="83" t="s">
        <v>3976</v>
      </c>
    </row>
    <row r="2163" spans="1:5" x14ac:dyDescent="0.25">
      <c r="A2163">
        <v>2162</v>
      </c>
      <c r="B2163" s="62" t="s">
        <v>317</v>
      </c>
      <c r="C2163" s="79" t="s">
        <v>318</v>
      </c>
      <c r="D2163" s="79" t="s">
        <v>802</v>
      </c>
      <c r="E2163" s="80" t="s">
        <v>737</v>
      </c>
    </row>
    <row r="2164" spans="1:5" x14ac:dyDescent="0.25">
      <c r="A2164">
        <v>2163</v>
      </c>
      <c r="B2164" s="81" t="s">
        <v>317</v>
      </c>
      <c r="C2164" s="82" t="s">
        <v>318</v>
      </c>
      <c r="D2164" s="82" t="s">
        <v>802</v>
      </c>
      <c r="E2164" s="83" t="s">
        <v>4055</v>
      </c>
    </row>
    <row r="2165" spans="1:5" x14ac:dyDescent="0.25">
      <c r="A2165">
        <v>2164</v>
      </c>
      <c r="B2165" s="62" t="s">
        <v>317</v>
      </c>
      <c r="C2165" s="79" t="s">
        <v>318</v>
      </c>
      <c r="D2165" s="79" t="s">
        <v>802</v>
      </c>
      <c r="E2165" s="80" t="s">
        <v>712</v>
      </c>
    </row>
    <row r="2166" spans="1:5" x14ac:dyDescent="0.25">
      <c r="A2166">
        <v>2165</v>
      </c>
      <c r="B2166" s="81" t="s">
        <v>317</v>
      </c>
      <c r="C2166" s="82" t="s">
        <v>318</v>
      </c>
      <c r="D2166" s="82" t="s">
        <v>802</v>
      </c>
      <c r="E2166" s="83" t="s">
        <v>4056</v>
      </c>
    </row>
    <row r="2167" spans="1:5" x14ac:dyDescent="0.25">
      <c r="A2167">
        <v>2166</v>
      </c>
      <c r="B2167" s="62" t="s">
        <v>317</v>
      </c>
      <c r="C2167" s="79" t="s">
        <v>318</v>
      </c>
      <c r="D2167" s="79" t="s">
        <v>203</v>
      </c>
      <c r="E2167" s="80" t="s">
        <v>1623</v>
      </c>
    </row>
    <row r="2168" spans="1:5" x14ac:dyDescent="0.25">
      <c r="A2168">
        <v>2167</v>
      </c>
      <c r="B2168" s="81" t="s">
        <v>317</v>
      </c>
      <c r="C2168" s="82" t="s">
        <v>318</v>
      </c>
      <c r="D2168" s="82" t="s">
        <v>203</v>
      </c>
      <c r="E2168" s="83" t="s">
        <v>803</v>
      </c>
    </row>
    <row r="2169" spans="1:5" x14ac:dyDescent="0.25">
      <c r="A2169">
        <v>2168</v>
      </c>
      <c r="B2169" s="62" t="s">
        <v>317</v>
      </c>
      <c r="C2169" s="79" t="s">
        <v>318</v>
      </c>
      <c r="D2169" s="79" t="s">
        <v>203</v>
      </c>
      <c r="E2169" s="80" t="s">
        <v>4057</v>
      </c>
    </row>
    <row r="2170" spans="1:5" x14ac:dyDescent="0.25">
      <c r="A2170">
        <v>2169</v>
      </c>
      <c r="B2170" s="81" t="s">
        <v>317</v>
      </c>
      <c r="C2170" s="82" t="s">
        <v>318</v>
      </c>
      <c r="D2170" s="82" t="s">
        <v>203</v>
      </c>
      <c r="E2170" s="83" t="s">
        <v>4058</v>
      </c>
    </row>
    <row r="2171" spans="1:5" x14ac:dyDescent="0.25">
      <c r="A2171">
        <v>2170</v>
      </c>
      <c r="B2171" s="62" t="s">
        <v>317</v>
      </c>
      <c r="C2171" s="79" t="s">
        <v>318</v>
      </c>
      <c r="D2171" s="79" t="s">
        <v>203</v>
      </c>
      <c r="E2171" s="80" t="s">
        <v>4059</v>
      </c>
    </row>
    <row r="2172" spans="1:5" x14ac:dyDescent="0.25">
      <c r="A2172">
        <v>2171</v>
      </c>
      <c r="B2172" s="81" t="s">
        <v>317</v>
      </c>
      <c r="C2172" s="82" t="s">
        <v>318</v>
      </c>
      <c r="D2172" s="82" t="s">
        <v>56</v>
      </c>
      <c r="E2172" s="83" t="s">
        <v>4060</v>
      </c>
    </row>
    <row r="2173" spans="1:5" x14ac:dyDescent="0.25">
      <c r="A2173">
        <v>2172</v>
      </c>
      <c r="B2173" s="62" t="s">
        <v>317</v>
      </c>
      <c r="C2173" s="79" t="s">
        <v>318</v>
      </c>
      <c r="D2173" s="79" t="s">
        <v>56</v>
      </c>
      <c r="E2173" s="80" t="s">
        <v>4061</v>
      </c>
    </row>
    <row r="2174" spans="1:5" x14ac:dyDescent="0.25">
      <c r="A2174">
        <v>2173</v>
      </c>
      <c r="B2174" s="81" t="s">
        <v>317</v>
      </c>
      <c r="C2174" s="82" t="s">
        <v>318</v>
      </c>
      <c r="D2174" s="82" t="s">
        <v>56</v>
      </c>
      <c r="E2174" s="83" t="s">
        <v>4062</v>
      </c>
    </row>
    <row r="2175" spans="1:5" x14ac:dyDescent="0.25">
      <c r="A2175">
        <v>2174</v>
      </c>
      <c r="B2175" s="62" t="s">
        <v>317</v>
      </c>
      <c r="C2175" s="79" t="s">
        <v>318</v>
      </c>
      <c r="D2175" s="79" t="s">
        <v>56</v>
      </c>
      <c r="E2175" s="80" t="s">
        <v>2824</v>
      </c>
    </row>
    <row r="2176" spans="1:5" x14ac:dyDescent="0.25">
      <c r="A2176">
        <v>2175</v>
      </c>
      <c r="B2176" s="81" t="s">
        <v>317</v>
      </c>
      <c r="C2176" s="82" t="s">
        <v>318</v>
      </c>
      <c r="D2176" s="82" t="s">
        <v>56</v>
      </c>
      <c r="E2176" s="83" t="s">
        <v>4063</v>
      </c>
    </row>
    <row r="2177" spans="1:5" x14ac:dyDescent="0.25">
      <c r="A2177">
        <v>2176</v>
      </c>
      <c r="B2177" s="62" t="s">
        <v>317</v>
      </c>
      <c r="C2177" s="79" t="s">
        <v>318</v>
      </c>
      <c r="D2177" s="79" t="s">
        <v>1675</v>
      </c>
      <c r="E2177" s="80" t="s">
        <v>4064</v>
      </c>
    </row>
    <row r="2178" spans="1:5" x14ac:dyDescent="0.25">
      <c r="A2178">
        <v>2177</v>
      </c>
      <c r="B2178" s="81" t="s">
        <v>317</v>
      </c>
      <c r="C2178" s="82" t="s">
        <v>318</v>
      </c>
      <c r="D2178" s="82" t="s">
        <v>1675</v>
      </c>
      <c r="E2178" s="83" t="s">
        <v>3591</v>
      </c>
    </row>
    <row r="2179" spans="1:5" x14ac:dyDescent="0.25">
      <c r="A2179">
        <v>2178</v>
      </c>
      <c r="B2179" s="62" t="s">
        <v>317</v>
      </c>
      <c r="C2179" s="79" t="s">
        <v>318</v>
      </c>
      <c r="D2179" s="79" t="s">
        <v>1675</v>
      </c>
      <c r="E2179" s="80" t="s">
        <v>4065</v>
      </c>
    </row>
    <row r="2180" spans="1:5" x14ac:dyDescent="0.25">
      <c r="A2180">
        <v>2179</v>
      </c>
      <c r="B2180" s="81" t="s">
        <v>317</v>
      </c>
      <c r="C2180" s="82" t="s">
        <v>318</v>
      </c>
      <c r="D2180" s="82" t="s">
        <v>1675</v>
      </c>
      <c r="E2180" s="83" t="s">
        <v>2815</v>
      </c>
    </row>
    <row r="2181" spans="1:5" x14ac:dyDescent="0.25">
      <c r="A2181">
        <v>2180</v>
      </c>
      <c r="B2181" s="62" t="s">
        <v>317</v>
      </c>
      <c r="C2181" s="79" t="s">
        <v>318</v>
      </c>
      <c r="D2181" s="79" t="s">
        <v>1675</v>
      </c>
      <c r="E2181" s="80" t="s">
        <v>4066</v>
      </c>
    </row>
    <row r="2182" spans="1:5" x14ac:dyDescent="0.25">
      <c r="A2182">
        <v>2181</v>
      </c>
      <c r="B2182" s="81" t="s">
        <v>317</v>
      </c>
      <c r="C2182" s="82" t="s">
        <v>318</v>
      </c>
      <c r="D2182" s="82" t="s">
        <v>495</v>
      </c>
      <c r="E2182" s="83" t="s">
        <v>4067</v>
      </c>
    </row>
    <row r="2183" spans="1:5" x14ac:dyDescent="0.25">
      <c r="A2183">
        <v>2182</v>
      </c>
      <c r="B2183" s="62" t="s">
        <v>317</v>
      </c>
      <c r="C2183" s="79" t="s">
        <v>318</v>
      </c>
      <c r="D2183" s="79" t="s">
        <v>495</v>
      </c>
      <c r="E2183" s="80" t="s">
        <v>1857</v>
      </c>
    </row>
    <row r="2184" spans="1:5" x14ac:dyDescent="0.25">
      <c r="A2184">
        <v>2183</v>
      </c>
      <c r="B2184" s="81" t="s">
        <v>317</v>
      </c>
      <c r="C2184" s="82" t="s">
        <v>318</v>
      </c>
      <c r="D2184" s="82" t="s">
        <v>495</v>
      </c>
      <c r="E2184" s="83" t="s">
        <v>1676</v>
      </c>
    </row>
    <row r="2185" spans="1:5" x14ac:dyDescent="0.25">
      <c r="A2185">
        <v>2184</v>
      </c>
      <c r="B2185" s="62" t="s">
        <v>317</v>
      </c>
      <c r="C2185" s="79" t="s">
        <v>318</v>
      </c>
      <c r="D2185" s="79" t="s">
        <v>495</v>
      </c>
      <c r="E2185" s="80" t="s">
        <v>4068</v>
      </c>
    </row>
    <row r="2186" spans="1:5" x14ac:dyDescent="0.25">
      <c r="A2186">
        <v>2185</v>
      </c>
      <c r="B2186" s="81" t="s">
        <v>317</v>
      </c>
      <c r="C2186" s="82" t="s">
        <v>318</v>
      </c>
      <c r="D2186" s="82" t="s">
        <v>495</v>
      </c>
      <c r="E2186" s="83" t="s">
        <v>2937</v>
      </c>
    </row>
    <row r="2187" spans="1:5" x14ac:dyDescent="0.25">
      <c r="A2187">
        <v>2186</v>
      </c>
      <c r="B2187" s="62" t="s">
        <v>317</v>
      </c>
      <c r="C2187" s="79" t="s">
        <v>318</v>
      </c>
      <c r="D2187" s="79" t="s">
        <v>1719</v>
      </c>
      <c r="E2187" s="80" t="s">
        <v>4069</v>
      </c>
    </row>
    <row r="2188" spans="1:5" x14ac:dyDescent="0.25">
      <c r="A2188">
        <v>2187</v>
      </c>
      <c r="B2188" s="81" t="s">
        <v>317</v>
      </c>
      <c r="C2188" s="82" t="s">
        <v>318</v>
      </c>
      <c r="D2188" s="82" t="s">
        <v>1719</v>
      </c>
      <c r="E2188" s="83" t="s">
        <v>496</v>
      </c>
    </row>
    <row r="2189" spans="1:5" x14ac:dyDescent="0.25">
      <c r="A2189">
        <v>2188</v>
      </c>
      <c r="B2189" s="62" t="s">
        <v>317</v>
      </c>
      <c r="C2189" s="79" t="s">
        <v>318</v>
      </c>
      <c r="D2189" s="79" t="s">
        <v>1719</v>
      </c>
      <c r="E2189" s="80" t="s">
        <v>4070</v>
      </c>
    </row>
    <row r="2190" spans="1:5" x14ac:dyDescent="0.25">
      <c r="A2190">
        <v>2189</v>
      </c>
      <c r="B2190" s="81" t="s">
        <v>317</v>
      </c>
      <c r="C2190" s="82" t="s">
        <v>318</v>
      </c>
      <c r="D2190" s="82" t="s">
        <v>1719</v>
      </c>
      <c r="E2190" s="83" t="s">
        <v>3700</v>
      </c>
    </row>
    <row r="2191" spans="1:5" x14ac:dyDescent="0.25">
      <c r="A2191">
        <v>2190</v>
      </c>
      <c r="B2191" s="62" t="s">
        <v>317</v>
      </c>
      <c r="C2191" s="79" t="s">
        <v>318</v>
      </c>
      <c r="D2191" s="79" t="s">
        <v>1719</v>
      </c>
      <c r="E2191" s="80" t="s">
        <v>1720</v>
      </c>
    </row>
    <row r="2192" spans="1:5" x14ac:dyDescent="0.25">
      <c r="A2192">
        <v>2191</v>
      </c>
      <c r="B2192" s="81" t="s">
        <v>317</v>
      </c>
      <c r="C2192" s="82" t="s">
        <v>318</v>
      </c>
      <c r="D2192" s="82" t="s">
        <v>1744</v>
      </c>
      <c r="E2192" s="83" t="s">
        <v>4071</v>
      </c>
    </row>
    <row r="2193" spans="1:5" x14ac:dyDescent="0.25">
      <c r="A2193">
        <v>2192</v>
      </c>
      <c r="B2193" s="62" t="s">
        <v>317</v>
      </c>
      <c r="C2193" s="79" t="s">
        <v>318</v>
      </c>
      <c r="D2193" s="79" t="s">
        <v>1744</v>
      </c>
      <c r="E2193" s="80" t="s">
        <v>4072</v>
      </c>
    </row>
    <row r="2194" spans="1:5" x14ac:dyDescent="0.25">
      <c r="A2194">
        <v>2193</v>
      </c>
      <c r="B2194" s="81" t="s">
        <v>317</v>
      </c>
      <c r="C2194" s="82" t="s">
        <v>318</v>
      </c>
      <c r="D2194" s="82" t="s">
        <v>1744</v>
      </c>
      <c r="E2194" s="83" t="s">
        <v>2119</v>
      </c>
    </row>
    <row r="2195" spans="1:5" x14ac:dyDescent="0.25">
      <c r="A2195">
        <v>2194</v>
      </c>
      <c r="B2195" s="62" t="s">
        <v>317</v>
      </c>
      <c r="C2195" s="79" t="s">
        <v>318</v>
      </c>
      <c r="D2195" s="79" t="s">
        <v>1744</v>
      </c>
      <c r="E2195" s="80" t="s">
        <v>2158</v>
      </c>
    </row>
    <row r="2196" spans="1:5" x14ac:dyDescent="0.25">
      <c r="A2196">
        <v>2195</v>
      </c>
      <c r="B2196" s="81" t="s">
        <v>317</v>
      </c>
      <c r="C2196" s="82" t="s">
        <v>318</v>
      </c>
      <c r="D2196" s="82" t="s">
        <v>1744</v>
      </c>
      <c r="E2196" s="83" t="s">
        <v>1745</v>
      </c>
    </row>
    <row r="2197" spans="1:5" x14ac:dyDescent="0.25">
      <c r="A2197">
        <v>2196</v>
      </c>
      <c r="B2197" s="62" t="s">
        <v>317</v>
      </c>
      <c r="C2197" s="79" t="s">
        <v>318</v>
      </c>
      <c r="D2197" s="79" t="s">
        <v>2421</v>
      </c>
      <c r="E2197" s="80" t="s">
        <v>4073</v>
      </c>
    </row>
    <row r="2198" spans="1:5" x14ac:dyDescent="0.25">
      <c r="A2198">
        <v>2197</v>
      </c>
      <c r="B2198" s="81" t="s">
        <v>317</v>
      </c>
      <c r="C2198" s="82" t="s">
        <v>318</v>
      </c>
      <c r="D2198" s="82" t="s">
        <v>2421</v>
      </c>
      <c r="E2198" s="83" t="s">
        <v>4074</v>
      </c>
    </row>
    <row r="2199" spans="1:5" x14ac:dyDescent="0.25">
      <c r="A2199">
        <v>2198</v>
      </c>
      <c r="B2199" s="62" t="s">
        <v>317</v>
      </c>
      <c r="C2199" s="79" t="s">
        <v>318</v>
      </c>
      <c r="D2199" s="79" t="s">
        <v>2421</v>
      </c>
      <c r="E2199" s="80" t="s">
        <v>4075</v>
      </c>
    </row>
    <row r="2200" spans="1:5" x14ac:dyDescent="0.25">
      <c r="A2200">
        <v>2199</v>
      </c>
      <c r="B2200" s="81" t="s">
        <v>317</v>
      </c>
      <c r="C2200" s="82" t="s">
        <v>318</v>
      </c>
      <c r="D2200" s="82" t="s">
        <v>2421</v>
      </c>
      <c r="E2200" s="83" t="s">
        <v>2422</v>
      </c>
    </row>
    <row r="2201" spans="1:5" x14ac:dyDescent="0.25">
      <c r="A2201">
        <v>2200</v>
      </c>
      <c r="B2201" s="62" t="s">
        <v>317</v>
      </c>
      <c r="C2201" s="79" t="s">
        <v>318</v>
      </c>
      <c r="D2201" s="79" t="s">
        <v>2421</v>
      </c>
      <c r="E2201" s="80" t="s">
        <v>4076</v>
      </c>
    </row>
    <row r="2202" spans="1:5" x14ac:dyDescent="0.25">
      <c r="A2202">
        <v>2201</v>
      </c>
      <c r="B2202" s="81" t="s">
        <v>163</v>
      </c>
      <c r="C2202" s="82" t="s">
        <v>164</v>
      </c>
      <c r="D2202" s="82" t="s">
        <v>670</v>
      </c>
      <c r="E2202" s="83" t="s">
        <v>4077</v>
      </c>
    </row>
    <row r="2203" spans="1:5" x14ac:dyDescent="0.25">
      <c r="A2203">
        <v>2202</v>
      </c>
      <c r="B2203" s="62" t="s">
        <v>163</v>
      </c>
      <c r="C2203" s="79" t="s">
        <v>164</v>
      </c>
      <c r="D2203" s="79" t="s">
        <v>670</v>
      </c>
      <c r="E2203" s="80" t="s">
        <v>4078</v>
      </c>
    </row>
    <row r="2204" spans="1:5" x14ac:dyDescent="0.25">
      <c r="A2204">
        <v>2203</v>
      </c>
      <c r="B2204" s="81" t="s">
        <v>163</v>
      </c>
      <c r="C2204" s="82" t="s">
        <v>164</v>
      </c>
      <c r="D2204" s="82" t="s">
        <v>670</v>
      </c>
      <c r="E2204" s="83" t="s">
        <v>4079</v>
      </c>
    </row>
    <row r="2205" spans="1:5" x14ac:dyDescent="0.25">
      <c r="A2205">
        <v>2204</v>
      </c>
      <c r="B2205" s="62" t="s">
        <v>163</v>
      </c>
      <c r="C2205" s="79" t="s">
        <v>164</v>
      </c>
      <c r="D2205" s="79" t="s">
        <v>670</v>
      </c>
      <c r="E2205" s="80" t="s">
        <v>4080</v>
      </c>
    </row>
    <row r="2206" spans="1:5" x14ac:dyDescent="0.25">
      <c r="A2206">
        <v>2205</v>
      </c>
      <c r="B2206" s="81" t="s">
        <v>163</v>
      </c>
      <c r="C2206" s="82" t="s">
        <v>164</v>
      </c>
      <c r="D2206" s="82" t="s">
        <v>670</v>
      </c>
      <c r="E2206" s="83" t="s">
        <v>4081</v>
      </c>
    </row>
    <row r="2207" spans="1:5" x14ac:dyDescent="0.25">
      <c r="A2207">
        <v>2206</v>
      </c>
      <c r="B2207" s="62" t="s">
        <v>163</v>
      </c>
      <c r="C2207" s="79" t="s">
        <v>164</v>
      </c>
      <c r="D2207" s="79" t="s">
        <v>2001</v>
      </c>
      <c r="E2207" s="80" t="s">
        <v>671</v>
      </c>
    </row>
    <row r="2208" spans="1:5" x14ac:dyDescent="0.25">
      <c r="A2208">
        <v>2207</v>
      </c>
      <c r="B2208" s="81" t="s">
        <v>163</v>
      </c>
      <c r="C2208" s="82" t="s">
        <v>164</v>
      </c>
      <c r="D2208" s="82" t="s">
        <v>2001</v>
      </c>
      <c r="E2208" s="83" t="s">
        <v>4082</v>
      </c>
    </row>
    <row r="2209" spans="1:5" x14ac:dyDescent="0.25">
      <c r="A2209">
        <v>2208</v>
      </c>
      <c r="B2209" s="62" t="s">
        <v>163</v>
      </c>
      <c r="C2209" s="79" t="s">
        <v>164</v>
      </c>
      <c r="D2209" s="79" t="s">
        <v>2001</v>
      </c>
      <c r="E2209" s="80" t="s">
        <v>4083</v>
      </c>
    </row>
    <row r="2210" spans="1:5" x14ac:dyDescent="0.25">
      <c r="A2210">
        <v>2209</v>
      </c>
      <c r="B2210" s="81" t="s">
        <v>163</v>
      </c>
      <c r="C2210" s="82" t="s">
        <v>164</v>
      </c>
      <c r="D2210" s="82" t="s">
        <v>2001</v>
      </c>
      <c r="E2210" s="83" t="s">
        <v>4084</v>
      </c>
    </row>
    <row r="2211" spans="1:5" x14ac:dyDescent="0.25">
      <c r="A2211">
        <v>2210</v>
      </c>
      <c r="B2211" s="62" t="s">
        <v>163</v>
      </c>
      <c r="C2211" s="79" t="s">
        <v>164</v>
      </c>
      <c r="D2211" s="79" t="s">
        <v>2001</v>
      </c>
      <c r="E2211" s="80" t="s">
        <v>3255</v>
      </c>
    </row>
    <row r="2212" spans="1:5" x14ac:dyDescent="0.25">
      <c r="A2212">
        <v>2211</v>
      </c>
      <c r="B2212" s="81" t="s">
        <v>163</v>
      </c>
      <c r="C2212" s="82" t="s">
        <v>164</v>
      </c>
      <c r="D2212" s="82" t="s">
        <v>711</v>
      </c>
      <c r="E2212" s="83" t="s">
        <v>4085</v>
      </c>
    </row>
    <row r="2213" spans="1:5" x14ac:dyDescent="0.25">
      <c r="A2213">
        <v>2212</v>
      </c>
      <c r="B2213" s="62" t="s">
        <v>163</v>
      </c>
      <c r="C2213" s="79" t="s">
        <v>164</v>
      </c>
      <c r="D2213" s="79" t="s">
        <v>711</v>
      </c>
      <c r="E2213" s="80" t="s">
        <v>1930</v>
      </c>
    </row>
    <row r="2214" spans="1:5" x14ac:dyDescent="0.25">
      <c r="A2214">
        <v>2213</v>
      </c>
      <c r="B2214" s="81" t="s">
        <v>163</v>
      </c>
      <c r="C2214" s="82" t="s">
        <v>164</v>
      </c>
      <c r="D2214" s="82" t="s">
        <v>711</v>
      </c>
      <c r="E2214" s="83" t="s">
        <v>2002</v>
      </c>
    </row>
    <row r="2215" spans="1:5" x14ac:dyDescent="0.25">
      <c r="A2215">
        <v>2214</v>
      </c>
      <c r="B2215" s="62" t="s">
        <v>163</v>
      </c>
      <c r="C2215" s="79" t="s">
        <v>164</v>
      </c>
      <c r="D2215" s="79" t="s">
        <v>711</v>
      </c>
      <c r="E2215" s="80" t="s">
        <v>4086</v>
      </c>
    </row>
    <row r="2216" spans="1:5" x14ac:dyDescent="0.25">
      <c r="A2216">
        <v>2215</v>
      </c>
      <c r="B2216" s="81" t="s">
        <v>163</v>
      </c>
      <c r="C2216" s="82" t="s">
        <v>164</v>
      </c>
      <c r="D2216" s="82" t="s">
        <v>711</v>
      </c>
      <c r="E2216" s="83" t="s">
        <v>4087</v>
      </c>
    </row>
    <row r="2217" spans="1:5" x14ac:dyDescent="0.25">
      <c r="A2217">
        <v>2216</v>
      </c>
      <c r="B2217" s="62" t="s">
        <v>163</v>
      </c>
      <c r="C2217" s="79" t="s">
        <v>164</v>
      </c>
      <c r="D2217" s="79" t="s">
        <v>1865</v>
      </c>
      <c r="E2217" s="80" t="s">
        <v>4088</v>
      </c>
    </row>
    <row r="2218" spans="1:5" x14ac:dyDescent="0.25">
      <c r="A2218">
        <v>2217</v>
      </c>
      <c r="B2218" s="81" t="s">
        <v>163</v>
      </c>
      <c r="C2218" s="82" t="s">
        <v>164</v>
      </c>
      <c r="D2218" s="82" t="s">
        <v>1865</v>
      </c>
      <c r="E2218" s="83" t="s">
        <v>4089</v>
      </c>
    </row>
    <row r="2219" spans="1:5" x14ac:dyDescent="0.25">
      <c r="A2219">
        <v>2218</v>
      </c>
      <c r="B2219" s="62" t="s">
        <v>163</v>
      </c>
      <c r="C2219" s="79" t="s">
        <v>164</v>
      </c>
      <c r="D2219" s="79" t="s">
        <v>1865</v>
      </c>
      <c r="E2219" s="80" t="s">
        <v>4090</v>
      </c>
    </row>
    <row r="2220" spans="1:5" x14ac:dyDescent="0.25">
      <c r="A2220">
        <v>2219</v>
      </c>
      <c r="B2220" s="81" t="s">
        <v>163</v>
      </c>
      <c r="C2220" s="82" t="s">
        <v>164</v>
      </c>
      <c r="D2220" s="82" t="s">
        <v>1865</v>
      </c>
      <c r="E2220" s="83" t="s">
        <v>3049</v>
      </c>
    </row>
    <row r="2221" spans="1:5" x14ac:dyDescent="0.25">
      <c r="A2221">
        <v>2220</v>
      </c>
      <c r="B2221" s="62" t="s">
        <v>163</v>
      </c>
      <c r="C2221" s="79" t="s">
        <v>164</v>
      </c>
      <c r="D2221" s="79" t="s">
        <v>1865</v>
      </c>
      <c r="E2221" s="80" t="s">
        <v>1866</v>
      </c>
    </row>
    <row r="2222" spans="1:5" x14ac:dyDescent="0.25">
      <c r="A2222">
        <v>2221</v>
      </c>
      <c r="B2222" s="81" t="s">
        <v>163</v>
      </c>
      <c r="C2222" s="82" t="s">
        <v>164</v>
      </c>
      <c r="D2222" s="82" t="s">
        <v>1541</v>
      </c>
      <c r="E2222" s="83" t="s">
        <v>4091</v>
      </c>
    </row>
    <row r="2223" spans="1:5" x14ac:dyDescent="0.25">
      <c r="A2223">
        <v>2222</v>
      </c>
      <c r="B2223" s="62" t="s">
        <v>163</v>
      </c>
      <c r="C2223" s="79" t="s">
        <v>164</v>
      </c>
      <c r="D2223" s="79" t="s">
        <v>1541</v>
      </c>
      <c r="E2223" s="80" t="s">
        <v>4092</v>
      </c>
    </row>
    <row r="2224" spans="1:5" x14ac:dyDescent="0.25">
      <c r="A2224">
        <v>2223</v>
      </c>
      <c r="B2224" s="81" t="s">
        <v>163</v>
      </c>
      <c r="C2224" s="82" t="s">
        <v>164</v>
      </c>
      <c r="D2224" s="82" t="s">
        <v>1541</v>
      </c>
      <c r="E2224" s="83" t="s">
        <v>4093</v>
      </c>
    </row>
    <row r="2225" spans="1:5" x14ac:dyDescent="0.25">
      <c r="A2225">
        <v>2224</v>
      </c>
      <c r="B2225" s="62" t="s">
        <v>163</v>
      </c>
      <c r="C2225" s="79" t="s">
        <v>164</v>
      </c>
      <c r="D2225" s="79" t="s">
        <v>1541</v>
      </c>
      <c r="E2225" s="80" t="s">
        <v>1835</v>
      </c>
    </row>
    <row r="2226" spans="1:5" x14ac:dyDescent="0.25">
      <c r="A2226">
        <v>2225</v>
      </c>
      <c r="B2226" s="81" t="s">
        <v>163</v>
      </c>
      <c r="C2226" s="82" t="s">
        <v>164</v>
      </c>
      <c r="D2226" s="82" t="s">
        <v>1541</v>
      </c>
      <c r="E2226" s="83" t="s">
        <v>1747</v>
      </c>
    </row>
    <row r="2227" spans="1:5" x14ac:dyDescent="0.25">
      <c r="A2227">
        <v>2226</v>
      </c>
      <c r="B2227" s="62" t="s">
        <v>163</v>
      </c>
      <c r="C2227" s="79" t="s">
        <v>164</v>
      </c>
      <c r="D2227" s="79" t="s">
        <v>95</v>
      </c>
      <c r="E2227" s="80" t="s">
        <v>4000</v>
      </c>
    </row>
    <row r="2228" spans="1:5" x14ac:dyDescent="0.25">
      <c r="A2228">
        <v>2227</v>
      </c>
      <c r="B2228" s="81" t="s">
        <v>163</v>
      </c>
      <c r="C2228" s="82" t="s">
        <v>164</v>
      </c>
      <c r="D2228" s="82" t="s">
        <v>95</v>
      </c>
      <c r="E2228" s="83" t="s">
        <v>1542</v>
      </c>
    </row>
    <row r="2229" spans="1:5" x14ac:dyDescent="0.25">
      <c r="A2229">
        <v>2228</v>
      </c>
      <c r="B2229" s="62" t="s">
        <v>163</v>
      </c>
      <c r="C2229" s="79" t="s">
        <v>164</v>
      </c>
      <c r="D2229" s="79" t="s">
        <v>95</v>
      </c>
      <c r="E2229" s="80" t="s">
        <v>2315</v>
      </c>
    </row>
    <row r="2230" spans="1:5" x14ac:dyDescent="0.25">
      <c r="A2230">
        <v>2229</v>
      </c>
      <c r="B2230" s="81" t="s">
        <v>163</v>
      </c>
      <c r="C2230" s="82" t="s">
        <v>164</v>
      </c>
      <c r="D2230" s="82" t="s">
        <v>95</v>
      </c>
      <c r="E2230" s="83" t="s">
        <v>4094</v>
      </c>
    </row>
    <row r="2231" spans="1:5" x14ac:dyDescent="0.25">
      <c r="A2231">
        <v>2230</v>
      </c>
      <c r="B2231" s="62" t="s">
        <v>163</v>
      </c>
      <c r="C2231" s="79" t="s">
        <v>164</v>
      </c>
      <c r="D2231" s="79" t="s">
        <v>95</v>
      </c>
      <c r="E2231" s="80" t="s">
        <v>4095</v>
      </c>
    </row>
    <row r="2232" spans="1:5" x14ac:dyDescent="0.25">
      <c r="A2232">
        <v>2231</v>
      </c>
      <c r="B2232" s="81" t="s">
        <v>163</v>
      </c>
      <c r="C2232" s="82" t="s">
        <v>164</v>
      </c>
      <c r="D2232" s="82" t="s">
        <v>175</v>
      </c>
      <c r="E2232" s="83" t="s">
        <v>4096</v>
      </c>
    </row>
    <row r="2233" spans="1:5" x14ac:dyDescent="0.25">
      <c r="A2233">
        <v>2232</v>
      </c>
      <c r="B2233" s="62" t="s">
        <v>163</v>
      </c>
      <c r="C2233" s="79" t="s">
        <v>164</v>
      </c>
      <c r="D2233" s="79" t="s">
        <v>175</v>
      </c>
      <c r="E2233" s="80" t="s">
        <v>4097</v>
      </c>
    </row>
    <row r="2234" spans="1:5" x14ac:dyDescent="0.25">
      <c r="A2234">
        <v>2233</v>
      </c>
      <c r="B2234" s="81" t="s">
        <v>163</v>
      </c>
      <c r="C2234" s="82" t="s">
        <v>164</v>
      </c>
      <c r="D2234" s="82" t="s">
        <v>175</v>
      </c>
      <c r="E2234" s="83" t="s">
        <v>2988</v>
      </c>
    </row>
    <row r="2235" spans="1:5" x14ac:dyDescent="0.25">
      <c r="A2235">
        <v>2234</v>
      </c>
      <c r="B2235" s="62" t="s">
        <v>163</v>
      </c>
      <c r="C2235" s="79" t="s">
        <v>164</v>
      </c>
      <c r="D2235" s="79" t="s">
        <v>175</v>
      </c>
      <c r="E2235" s="80" t="s">
        <v>1594</v>
      </c>
    </row>
    <row r="2236" spans="1:5" x14ac:dyDescent="0.25">
      <c r="A2236">
        <v>2235</v>
      </c>
      <c r="B2236" s="81" t="s">
        <v>163</v>
      </c>
      <c r="C2236" s="82" t="s">
        <v>164</v>
      </c>
      <c r="D2236" s="82" t="s">
        <v>175</v>
      </c>
      <c r="E2236" s="83" t="s">
        <v>176</v>
      </c>
    </row>
    <row r="2237" spans="1:5" x14ac:dyDescent="0.25">
      <c r="A2237">
        <v>2236</v>
      </c>
      <c r="B2237" s="62" t="s">
        <v>163</v>
      </c>
      <c r="C2237" s="79" t="s">
        <v>164</v>
      </c>
      <c r="D2237" s="79" t="s">
        <v>481</v>
      </c>
      <c r="E2237" s="80" t="s">
        <v>1358</v>
      </c>
    </row>
    <row r="2238" spans="1:5" x14ac:dyDescent="0.25">
      <c r="A2238">
        <v>2237</v>
      </c>
      <c r="B2238" s="81" t="s">
        <v>163</v>
      </c>
      <c r="C2238" s="82" t="s">
        <v>164</v>
      </c>
      <c r="D2238" s="82" t="s">
        <v>481</v>
      </c>
      <c r="E2238" s="83" t="s">
        <v>4098</v>
      </c>
    </row>
    <row r="2239" spans="1:5" x14ac:dyDescent="0.25">
      <c r="A2239">
        <v>2238</v>
      </c>
      <c r="B2239" s="62" t="s">
        <v>163</v>
      </c>
      <c r="C2239" s="79" t="s">
        <v>164</v>
      </c>
      <c r="D2239" s="79" t="s">
        <v>481</v>
      </c>
      <c r="E2239" s="80" t="s">
        <v>4099</v>
      </c>
    </row>
    <row r="2240" spans="1:5" x14ac:dyDescent="0.25">
      <c r="A2240">
        <v>2239</v>
      </c>
      <c r="B2240" s="81" t="s">
        <v>163</v>
      </c>
      <c r="C2240" s="82" t="s">
        <v>164</v>
      </c>
      <c r="D2240" s="82" t="s">
        <v>481</v>
      </c>
      <c r="E2240" s="83" t="s">
        <v>4100</v>
      </c>
    </row>
    <row r="2241" spans="1:5" x14ac:dyDescent="0.25">
      <c r="A2241">
        <v>2240</v>
      </c>
      <c r="B2241" s="62" t="s">
        <v>163</v>
      </c>
      <c r="C2241" s="79" t="s">
        <v>164</v>
      </c>
      <c r="D2241" s="79" t="s">
        <v>481</v>
      </c>
      <c r="E2241" s="80" t="s">
        <v>4101</v>
      </c>
    </row>
    <row r="2242" spans="1:5" x14ac:dyDescent="0.25">
      <c r="A2242">
        <v>2241</v>
      </c>
      <c r="B2242" s="81" t="s">
        <v>163</v>
      </c>
      <c r="C2242" s="82" t="s">
        <v>164</v>
      </c>
      <c r="D2242" s="82" t="s">
        <v>219</v>
      </c>
      <c r="E2242" s="83" t="s">
        <v>4102</v>
      </c>
    </row>
    <row r="2243" spans="1:5" x14ac:dyDescent="0.25">
      <c r="A2243">
        <v>2242</v>
      </c>
      <c r="B2243" s="62" t="s">
        <v>163</v>
      </c>
      <c r="C2243" s="79" t="s">
        <v>164</v>
      </c>
      <c r="D2243" s="79" t="s">
        <v>219</v>
      </c>
      <c r="E2243" s="80" t="s">
        <v>3788</v>
      </c>
    </row>
    <row r="2244" spans="1:5" x14ac:dyDescent="0.25">
      <c r="A2244">
        <v>2243</v>
      </c>
      <c r="B2244" s="81" t="s">
        <v>163</v>
      </c>
      <c r="C2244" s="82" t="s">
        <v>164</v>
      </c>
      <c r="D2244" s="82" t="s">
        <v>219</v>
      </c>
      <c r="E2244" s="83" t="s">
        <v>4103</v>
      </c>
    </row>
    <row r="2245" spans="1:5" x14ac:dyDescent="0.25">
      <c r="A2245">
        <v>2244</v>
      </c>
      <c r="B2245" s="62" t="s">
        <v>163</v>
      </c>
      <c r="C2245" s="79" t="s">
        <v>164</v>
      </c>
      <c r="D2245" s="79" t="s">
        <v>219</v>
      </c>
      <c r="E2245" s="80" t="s">
        <v>220</v>
      </c>
    </row>
    <row r="2246" spans="1:5" x14ac:dyDescent="0.25">
      <c r="A2246">
        <v>2245</v>
      </c>
      <c r="B2246" s="81" t="s">
        <v>163</v>
      </c>
      <c r="C2246" s="82" t="s">
        <v>164</v>
      </c>
      <c r="D2246" s="82" t="s">
        <v>219</v>
      </c>
      <c r="E2246" s="83" t="s">
        <v>4104</v>
      </c>
    </row>
    <row r="2247" spans="1:5" x14ac:dyDescent="0.25">
      <c r="A2247">
        <v>2246</v>
      </c>
      <c r="B2247" s="62" t="s">
        <v>163</v>
      </c>
      <c r="C2247" s="79" t="s">
        <v>164</v>
      </c>
      <c r="D2247" s="79" t="s">
        <v>34</v>
      </c>
      <c r="E2247" s="80" t="s">
        <v>4105</v>
      </c>
    </row>
    <row r="2248" spans="1:5" x14ac:dyDescent="0.25">
      <c r="A2248">
        <v>2247</v>
      </c>
      <c r="B2248" s="81" t="s">
        <v>163</v>
      </c>
      <c r="C2248" s="82" t="s">
        <v>164</v>
      </c>
      <c r="D2248" s="82" t="s">
        <v>34</v>
      </c>
      <c r="E2248" s="83" t="s">
        <v>4106</v>
      </c>
    </row>
    <row r="2249" spans="1:5" x14ac:dyDescent="0.25">
      <c r="A2249">
        <v>2248</v>
      </c>
      <c r="B2249" s="62" t="s">
        <v>163</v>
      </c>
      <c r="C2249" s="79" t="s">
        <v>164</v>
      </c>
      <c r="D2249" s="79" t="s">
        <v>34</v>
      </c>
      <c r="E2249" s="80" t="s">
        <v>509</v>
      </c>
    </row>
    <row r="2250" spans="1:5" x14ac:dyDescent="0.25">
      <c r="A2250">
        <v>2249</v>
      </c>
      <c r="B2250" s="81" t="s">
        <v>163</v>
      </c>
      <c r="C2250" s="82" t="s">
        <v>164</v>
      </c>
      <c r="D2250" s="82" t="s">
        <v>34</v>
      </c>
      <c r="E2250" s="83" t="s">
        <v>4107</v>
      </c>
    </row>
    <row r="2251" spans="1:5" x14ac:dyDescent="0.25">
      <c r="A2251">
        <v>2250</v>
      </c>
      <c r="B2251" s="62" t="s">
        <v>163</v>
      </c>
      <c r="C2251" s="79" t="s">
        <v>164</v>
      </c>
      <c r="D2251" s="79" t="s">
        <v>34</v>
      </c>
      <c r="E2251" s="80" t="s">
        <v>2823</v>
      </c>
    </row>
    <row r="2252" spans="1:5" x14ac:dyDescent="0.25">
      <c r="A2252">
        <v>2251</v>
      </c>
      <c r="B2252" s="81" t="s">
        <v>163</v>
      </c>
      <c r="C2252" s="82" t="s">
        <v>164</v>
      </c>
      <c r="D2252" s="82" t="s">
        <v>302</v>
      </c>
      <c r="E2252" s="83" t="s">
        <v>1600</v>
      </c>
    </row>
    <row r="2253" spans="1:5" x14ac:dyDescent="0.25">
      <c r="A2253">
        <v>2252</v>
      </c>
      <c r="B2253" s="62" t="s">
        <v>163</v>
      </c>
      <c r="C2253" s="79" t="s">
        <v>164</v>
      </c>
      <c r="D2253" s="79" t="s">
        <v>302</v>
      </c>
      <c r="E2253" s="80" t="s">
        <v>4108</v>
      </c>
    </row>
    <row r="2254" spans="1:5" x14ac:dyDescent="0.25">
      <c r="A2254">
        <v>2253</v>
      </c>
      <c r="B2254" s="81" t="s">
        <v>163</v>
      </c>
      <c r="C2254" s="82" t="s">
        <v>164</v>
      </c>
      <c r="D2254" s="82" t="s">
        <v>302</v>
      </c>
      <c r="E2254" s="83" t="s">
        <v>4109</v>
      </c>
    </row>
    <row r="2255" spans="1:5" x14ac:dyDescent="0.25">
      <c r="A2255">
        <v>2254</v>
      </c>
      <c r="B2255" s="62" t="s">
        <v>163</v>
      </c>
      <c r="C2255" s="79" t="s">
        <v>164</v>
      </c>
      <c r="D2255" s="79" t="s">
        <v>302</v>
      </c>
      <c r="E2255" s="80" t="s">
        <v>2183</v>
      </c>
    </row>
    <row r="2256" spans="1:5" x14ac:dyDescent="0.25">
      <c r="A2256">
        <v>2255</v>
      </c>
      <c r="B2256" s="81" t="s">
        <v>163</v>
      </c>
      <c r="C2256" s="82" t="s">
        <v>164</v>
      </c>
      <c r="D2256" s="82" t="s">
        <v>302</v>
      </c>
      <c r="E2256" s="83" t="s">
        <v>2532</v>
      </c>
    </row>
    <row r="2257" spans="1:5" x14ac:dyDescent="0.25">
      <c r="A2257">
        <v>2256</v>
      </c>
      <c r="B2257" s="62" t="s">
        <v>163</v>
      </c>
      <c r="C2257" s="79" t="s">
        <v>164</v>
      </c>
      <c r="D2257" s="79" t="s">
        <v>34</v>
      </c>
      <c r="E2257" s="80" t="s">
        <v>770</v>
      </c>
    </row>
    <row r="2258" spans="1:5" x14ac:dyDescent="0.25">
      <c r="A2258">
        <v>2257</v>
      </c>
      <c r="B2258" s="81" t="s">
        <v>163</v>
      </c>
      <c r="C2258" s="82" t="s">
        <v>164</v>
      </c>
      <c r="D2258" s="82" t="s">
        <v>34</v>
      </c>
      <c r="E2258" s="83" t="s">
        <v>303</v>
      </c>
    </row>
    <row r="2259" spans="1:5" x14ac:dyDescent="0.25">
      <c r="A2259">
        <v>2258</v>
      </c>
      <c r="B2259" s="62" t="s">
        <v>163</v>
      </c>
      <c r="C2259" s="79" t="s">
        <v>164</v>
      </c>
      <c r="D2259" s="79" t="s">
        <v>34</v>
      </c>
      <c r="E2259" s="80" t="s">
        <v>4110</v>
      </c>
    </row>
    <row r="2260" spans="1:5" x14ac:dyDescent="0.25">
      <c r="A2260">
        <v>2259</v>
      </c>
      <c r="B2260" s="81" t="s">
        <v>163</v>
      </c>
      <c r="C2260" s="82" t="s">
        <v>164</v>
      </c>
      <c r="D2260" s="82" t="s">
        <v>34</v>
      </c>
      <c r="E2260" s="83" t="s">
        <v>4111</v>
      </c>
    </row>
    <row r="2261" spans="1:5" x14ac:dyDescent="0.25">
      <c r="A2261">
        <v>2260</v>
      </c>
      <c r="B2261" s="62" t="s">
        <v>163</v>
      </c>
      <c r="C2261" s="79" t="s">
        <v>164</v>
      </c>
      <c r="D2261" s="79" t="s">
        <v>34</v>
      </c>
      <c r="E2261" s="80" t="s">
        <v>4112</v>
      </c>
    </row>
    <row r="2262" spans="1:5" x14ac:dyDescent="0.25">
      <c r="A2262">
        <v>2261</v>
      </c>
      <c r="B2262" s="81" t="s">
        <v>163</v>
      </c>
      <c r="C2262" s="82" t="s">
        <v>164</v>
      </c>
      <c r="D2262" s="82" t="s">
        <v>103</v>
      </c>
      <c r="E2262" s="83" t="s">
        <v>4113</v>
      </c>
    </row>
    <row r="2263" spans="1:5" x14ac:dyDescent="0.25">
      <c r="A2263">
        <v>2262</v>
      </c>
      <c r="B2263" s="62" t="s">
        <v>163</v>
      </c>
      <c r="C2263" s="79" t="s">
        <v>164</v>
      </c>
      <c r="D2263" s="79" t="s">
        <v>103</v>
      </c>
      <c r="E2263" s="80" t="s">
        <v>4114</v>
      </c>
    </row>
    <row r="2264" spans="1:5" x14ac:dyDescent="0.25">
      <c r="A2264">
        <v>2263</v>
      </c>
      <c r="B2264" s="81" t="s">
        <v>163</v>
      </c>
      <c r="C2264" s="82" t="s">
        <v>164</v>
      </c>
      <c r="D2264" s="82" t="s">
        <v>103</v>
      </c>
      <c r="E2264" s="83" t="s">
        <v>4115</v>
      </c>
    </row>
    <row r="2265" spans="1:5" x14ac:dyDescent="0.25">
      <c r="A2265">
        <v>2264</v>
      </c>
      <c r="B2265" s="62" t="s">
        <v>163</v>
      </c>
      <c r="C2265" s="79" t="s">
        <v>164</v>
      </c>
      <c r="D2265" s="79" t="s">
        <v>103</v>
      </c>
      <c r="E2265" s="80" t="s">
        <v>4116</v>
      </c>
    </row>
    <row r="2266" spans="1:5" x14ac:dyDescent="0.25">
      <c r="A2266">
        <v>2265</v>
      </c>
      <c r="B2266" s="81" t="s">
        <v>163</v>
      </c>
      <c r="C2266" s="82" t="s">
        <v>164</v>
      </c>
      <c r="D2266" s="82" t="s">
        <v>103</v>
      </c>
      <c r="E2266" s="83" t="s">
        <v>4117</v>
      </c>
    </row>
    <row r="2267" spans="1:5" x14ac:dyDescent="0.25">
      <c r="A2267">
        <v>2266</v>
      </c>
      <c r="B2267" s="62" t="s">
        <v>163</v>
      </c>
      <c r="C2267" s="79" t="s">
        <v>164</v>
      </c>
      <c r="D2267" s="79" t="s">
        <v>165</v>
      </c>
      <c r="E2267" s="80" t="s">
        <v>4118</v>
      </c>
    </row>
    <row r="2268" spans="1:5" x14ac:dyDescent="0.25">
      <c r="A2268">
        <v>2267</v>
      </c>
      <c r="B2268" s="81" t="s">
        <v>163</v>
      </c>
      <c r="C2268" s="82" t="s">
        <v>164</v>
      </c>
      <c r="D2268" s="82" t="s">
        <v>165</v>
      </c>
      <c r="E2268" s="83" t="s">
        <v>4119</v>
      </c>
    </row>
    <row r="2269" spans="1:5" x14ac:dyDescent="0.25">
      <c r="A2269">
        <v>2268</v>
      </c>
      <c r="B2269" s="62" t="s">
        <v>163</v>
      </c>
      <c r="C2269" s="79" t="s">
        <v>164</v>
      </c>
      <c r="D2269" s="79" t="s">
        <v>165</v>
      </c>
      <c r="E2269" s="80" t="s">
        <v>4120</v>
      </c>
    </row>
    <row r="2270" spans="1:5" x14ac:dyDescent="0.25">
      <c r="A2270">
        <v>2269</v>
      </c>
      <c r="B2270" s="81" t="s">
        <v>163</v>
      </c>
      <c r="C2270" s="82" t="s">
        <v>164</v>
      </c>
      <c r="D2270" s="82" t="s">
        <v>165</v>
      </c>
      <c r="E2270" s="83" t="s">
        <v>4121</v>
      </c>
    </row>
    <row r="2271" spans="1:5" x14ac:dyDescent="0.25">
      <c r="A2271">
        <v>2270</v>
      </c>
      <c r="B2271" s="62" t="s">
        <v>163</v>
      </c>
      <c r="C2271" s="79" t="s">
        <v>164</v>
      </c>
      <c r="D2271" s="79" t="s">
        <v>165</v>
      </c>
      <c r="E2271" s="80" t="s">
        <v>3003</v>
      </c>
    </row>
    <row r="2272" spans="1:5" x14ac:dyDescent="0.25">
      <c r="A2272">
        <v>2271</v>
      </c>
      <c r="B2272" s="81" t="s">
        <v>163</v>
      </c>
      <c r="C2272" s="82" t="s">
        <v>164</v>
      </c>
      <c r="D2272" s="82" t="s">
        <v>4122</v>
      </c>
      <c r="E2272" s="83" t="s">
        <v>4123</v>
      </c>
    </row>
    <row r="2273" spans="1:5" x14ac:dyDescent="0.25">
      <c r="A2273">
        <v>2272</v>
      </c>
      <c r="B2273" s="62" t="s">
        <v>163</v>
      </c>
      <c r="C2273" s="79" t="s">
        <v>164</v>
      </c>
      <c r="D2273" s="79" t="s">
        <v>4122</v>
      </c>
      <c r="E2273" s="80" t="s">
        <v>4124</v>
      </c>
    </row>
    <row r="2274" spans="1:5" x14ac:dyDescent="0.25">
      <c r="A2274">
        <v>2273</v>
      </c>
      <c r="B2274" s="81" t="s">
        <v>163</v>
      </c>
      <c r="C2274" s="82" t="s">
        <v>164</v>
      </c>
      <c r="D2274" s="82" t="s">
        <v>4122</v>
      </c>
      <c r="E2274" s="83" t="s">
        <v>4125</v>
      </c>
    </row>
    <row r="2275" spans="1:5" x14ac:dyDescent="0.25">
      <c r="A2275">
        <v>2274</v>
      </c>
      <c r="B2275" s="62" t="s">
        <v>163</v>
      </c>
      <c r="C2275" s="79" t="s">
        <v>164</v>
      </c>
      <c r="D2275" s="79" t="s">
        <v>4122</v>
      </c>
      <c r="E2275" s="80" t="s">
        <v>4126</v>
      </c>
    </row>
    <row r="2276" spans="1:5" x14ac:dyDescent="0.25">
      <c r="A2276">
        <v>2275</v>
      </c>
      <c r="B2276" s="81" t="s">
        <v>163</v>
      </c>
      <c r="C2276" s="82" t="s">
        <v>164</v>
      </c>
      <c r="D2276" s="82" t="s">
        <v>4122</v>
      </c>
      <c r="E2276" s="83" t="s">
        <v>3788</v>
      </c>
    </row>
    <row r="2277" spans="1:5" x14ac:dyDescent="0.25">
      <c r="A2277">
        <v>2276</v>
      </c>
      <c r="B2277" s="62" t="s">
        <v>163</v>
      </c>
      <c r="C2277" s="79" t="s">
        <v>164</v>
      </c>
      <c r="D2277" s="79" t="s">
        <v>611</v>
      </c>
      <c r="E2277" s="80" t="s">
        <v>4127</v>
      </c>
    </row>
    <row r="2278" spans="1:5" x14ac:dyDescent="0.25">
      <c r="A2278">
        <v>2277</v>
      </c>
      <c r="B2278" s="81" t="s">
        <v>163</v>
      </c>
      <c r="C2278" s="82" t="s">
        <v>164</v>
      </c>
      <c r="D2278" s="82" t="s">
        <v>611</v>
      </c>
      <c r="E2278" s="83" t="s">
        <v>4054</v>
      </c>
    </row>
    <row r="2279" spans="1:5" x14ac:dyDescent="0.25">
      <c r="A2279">
        <v>2278</v>
      </c>
      <c r="B2279" s="62" t="s">
        <v>163</v>
      </c>
      <c r="C2279" s="79" t="s">
        <v>164</v>
      </c>
      <c r="D2279" s="79" t="s">
        <v>611</v>
      </c>
      <c r="E2279" s="80" t="s">
        <v>4128</v>
      </c>
    </row>
    <row r="2280" spans="1:5" x14ac:dyDescent="0.25">
      <c r="A2280">
        <v>2279</v>
      </c>
      <c r="B2280" s="81" t="s">
        <v>163</v>
      </c>
      <c r="C2280" s="82" t="s">
        <v>164</v>
      </c>
      <c r="D2280" s="82" t="s">
        <v>611</v>
      </c>
      <c r="E2280" s="83" t="s">
        <v>4129</v>
      </c>
    </row>
    <row r="2281" spans="1:5" x14ac:dyDescent="0.25">
      <c r="A2281">
        <v>2280</v>
      </c>
      <c r="B2281" s="62" t="s">
        <v>163</v>
      </c>
      <c r="C2281" s="79" t="s">
        <v>164</v>
      </c>
      <c r="D2281" s="79" t="s">
        <v>611</v>
      </c>
      <c r="E2281" s="80" t="s">
        <v>4130</v>
      </c>
    </row>
    <row r="2282" spans="1:5" x14ac:dyDescent="0.25">
      <c r="A2282">
        <v>2281</v>
      </c>
      <c r="B2282" s="81" t="s">
        <v>163</v>
      </c>
      <c r="C2282" s="82" t="s">
        <v>164</v>
      </c>
      <c r="D2282" s="82" t="s">
        <v>1042</v>
      </c>
      <c r="E2282" s="83" t="s">
        <v>4131</v>
      </c>
    </row>
    <row r="2283" spans="1:5" x14ac:dyDescent="0.25">
      <c r="A2283">
        <v>2282</v>
      </c>
      <c r="B2283" s="62" t="s">
        <v>163</v>
      </c>
      <c r="C2283" s="79" t="s">
        <v>164</v>
      </c>
      <c r="D2283" s="79" t="s">
        <v>1042</v>
      </c>
      <c r="E2283" s="80" t="s">
        <v>2524</v>
      </c>
    </row>
    <row r="2284" spans="1:5" x14ac:dyDescent="0.25">
      <c r="A2284">
        <v>2283</v>
      </c>
      <c r="B2284" s="81" t="s">
        <v>163</v>
      </c>
      <c r="C2284" s="82" t="s">
        <v>164</v>
      </c>
      <c r="D2284" s="82" t="s">
        <v>1042</v>
      </c>
      <c r="E2284" s="83" t="s">
        <v>3352</v>
      </c>
    </row>
    <row r="2285" spans="1:5" x14ac:dyDescent="0.25">
      <c r="A2285">
        <v>2284</v>
      </c>
      <c r="B2285" s="62" t="s">
        <v>163</v>
      </c>
      <c r="C2285" s="79" t="s">
        <v>164</v>
      </c>
      <c r="D2285" s="79" t="s">
        <v>1042</v>
      </c>
      <c r="E2285" s="80" t="s">
        <v>4132</v>
      </c>
    </row>
    <row r="2286" spans="1:5" x14ac:dyDescent="0.25">
      <c r="A2286">
        <v>2285</v>
      </c>
      <c r="B2286" s="81" t="s">
        <v>163</v>
      </c>
      <c r="C2286" s="82" t="s">
        <v>164</v>
      </c>
      <c r="D2286" s="82" t="s">
        <v>1042</v>
      </c>
      <c r="E2286" s="83" t="s">
        <v>1043</v>
      </c>
    </row>
    <row r="2287" spans="1:5" x14ac:dyDescent="0.25">
      <c r="A2287">
        <v>2286</v>
      </c>
      <c r="B2287" s="62" t="s">
        <v>163</v>
      </c>
      <c r="C2287" s="79" t="s">
        <v>164</v>
      </c>
      <c r="D2287" s="79" t="s">
        <v>1412</v>
      </c>
      <c r="E2287" s="80" t="s">
        <v>4133</v>
      </c>
    </row>
    <row r="2288" spans="1:5" x14ac:dyDescent="0.25">
      <c r="A2288">
        <v>2287</v>
      </c>
      <c r="B2288" s="81" t="s">
        <v>163</v>
      </c>
      <c r="C2288" s="82" t="s">
        <v>164</v>
      </c>
      <c r="D2288" s="82" t="s">
        <v>1412</v>
      </c>
      <c r="E2288" s="83" t="s">
        <v>4134</v>
      </c>
    </row>
    <row r="2289" spans="1:5" x14ac:dyDescent="0.25">
      <c r="A2289">
        <v>2288</v>
      </c>
      <c r="B2289" s="62" t="s">
        <v>163</v>
      </c>
      <c r="C2289" s="79" t="s">
        <v>164</v>
      </c>
      <c r="D2289" s="79" t="s">
        <v>1412</v>
      </c>
      <c r="E2289" s="80" t="s">
        <v>3245</v>
      </c>
    </row>
    <row r="2290" spans="1:5" x14ac:dyDescent="0.25">
      <c r="A2290">
        <v>2289</v>
      </c>
      <c r="B2290" s="81" t="s">
        <v>163</v>
      </c>
      <c r="C2290" s="82" t="s">
        <v>164</v>
      </c>
      <c r="D2290" s="82" t="s">
        <v>1412</v>
      </c>
      <c r="E2290" s="83" t="s">
        <v>1413</v>
      </c>
    </row>
    <row r="2291" spans="1:5" x14ac:dyDescent="0.25">
      <c r="A2291">
        <v>2290</v>
      </c>
      <c r="B2291" s="62" t="s">
        <v>163</v>
      </c>
      <c r="C2291" s="79" t="s">
        <v>164</v>
      </c>
      <c r="D2291" s="79" t="s">
        <v>1412</v>
      </c>
      <c r="E2291" s="80" t="s">
        <v>4135</v>
      </c>
    </row>
    <row r="2292" spans="1:5" x14ac:dyDescent="0.25">
      <c r="A2292">
        <v>2291</v>
      </c>
      <c r="B2292" s="81" t="s">
        <v>163</v>
      </c>
      <c r="C2292" s="82" t="s">
        <v>164</v>
      </c>
      <c r="D2292" s="82" t="s">
        <v>401</v>
      </c>
      <c r="E2292" s="83" t="s">
        <v>4136</v>
      </c>
    </row>
    <row r="2293" spans="1:5" x14ac:dyDescent="0.25">
      <c r="A2293">
        <v>2292</v>
      </c>
      <c r="B2293" s="62" t="s">
        <v>163</v>
      </c>
      <c r="C2293" s="79" t="s">
        <v>164</v>
      </c>
      <c r="D2293" s="79" t="s">
        <v>401</v>
      </c>
      <c r="E2293" s="80" t="s">
        <v>1989</v>
      </c>
    </row>
    <row r="2294" spans="1:5" x14ac:dyDescent="0.25">
      <c r="A2294">
        <v>2293</v>
      </c>
      <c r="B2294" s="81" t="s">
        <v>163</v>
      </c>
      <c r="C2294" s="82" t="s">
        <v>164</v>
      </c>
      <c r="D2294" s="82" t="s">
        <v>401</v>
      </c>
      <c r="E2294" s="83" t="s">
        <v>4137</v>
      </c>
    </row>
    <row r="2295" spans="1:5" x14ac:dyDescent="0.25">
      <c r="A2295">
        <v>2294</v>
      </c>
      <c r="B2295" s="62" t="s">
        <v>163</v>
      </c>
      <c r="C2295" s="79" t="s">
        <v>164</v>
      </c>
      <c r="D2295" s="79" t="s">
        <v>401</v>
      </c>
      <c r="E2295" s="80" t="s">
        <v>4138</v>
      </c>
    </row>
    <row r="2296" spans="1:5" x14ac:dyDescent="0.25">
      <c r="A2296">
        <v>2295</v>
      </c>
      <c r="B2296" s="81" t="s">
        <v>163</v>
      </c>
      <c r="C2296" s="82" t="s">
        <v>164</v>
      </c>
      <c r="D2296" s="82" t="s">
        <v>401</v>
      </c>
      <c r="E2296" s="83" t="s">
        <v>4139</v>
      </c>
    </row>
    <row r="2297" spans="1:5" x14ac:dyDescent="0.25">
      <c r="A2297">
        <v>2296</v>
      </c>
      <c r="B2297" s="62" t="s">
        <v>163</v>
      </c>
      <c r="C2297" s="79" t="s">
        <v>164</v>
      </c>
      <c r="D2297" s="79" t="s">
        <v>799</v>
      </c>
      <c r="E2297" s="80" t="s">
        <v>4140</v>
      </c>
    </row>
    <row r="2298" spans="1:5" x14ac:dyDescent="0.25">
      <c r="A2298">
        <v>2297</v>
      </c>
      <c r="B2298" s="81" t="s">
        <v>163</v>
      </c>
      <c r="C2298" s="82" t="s">
        <v>164</v>
      </c>
      <c r="D2298" s="82" t="s">
        <v>799</v>
      </c>
      <c r="E2298" s="83" t="s">
        <v>4141</v>
      </c>
    </row>
    <row r="2299" spans="1:5" x14ac:dyDescent="0.25">
      <c r="A2299">
        <v>2298</v>
      </c>
      <c r="B2299" s="62" t="s">
        <v>163</v>
      </c>
      <c r="C2299" s="79" t="s">
        <v>164</v>
      </c>
      <c r="D2299" s="79" t="s">
        <v>799</v>
      </c>
      <c r="E2299" s="80" t="s">
        <v>4142</v>
      </c>
    </row>
    <row r="2300" spans="1:5" x14ac:dyDescent="0.25">
      <c r="A2300">
        <v>2299</v>
      </c>
      <c r="B2300" s="81" t="s">
        <v>163</v>
      </c>
      <c r="C2300" s="82" t="s">
        <v>164</v>
      </c>
      <c r="D2300" s="82" t="s">
        <v>799</v>
      </c>
      <c r="E2300" s="83" t="s">
        <v>4143</v>
      </c>
    </row>
    <row r="2301" spans="1:5" x14ac:dyDescent="0.25">
      <c r="A2301">
        <v>2300</v>
      </c>
      <c r="B2301" s="62" t="s">
        <v>163</v>
      </c>
      <c r="C2301" s="79" t="s">
        <v>164</v>
      </c>
      <c r="D2301" s="79" t="s">
        <v>799</v>
      </c>
      <c r="E2301" s="80" t="s">
        <v>4144</v>
      </c>
    </row>
    <row r="2302" spans="1:5" x14ac:dyDescent="0.25">
      <c r="A2302">
        <v>2301</v>
      </c>
      <c r="B2302" s="81" t="s">
        <v>60</v>
      </c>
      <c r="C2302" s="82" t="s">
        <v>61</v>
      </c>
      <c r="D2302" s="82" t="s">
        <v>799</v>
      </c>
      <c r="E2302" s="83" t="s">
        <v>2737</v>
      </c>
    </row>
    <row r="2303" spans="1:5" x14ac:dyDescent="0.25">
      <c r="A2303">
        <v>2302</v>
      </c>
      <c r="B2303" s="62" t="s">
        <v>60</v>
      </c>
      <c r="C2303" s="79" t="s">
        <v>61</v>
      </c>
      <c r="D2303" s="79" t="s">
        <v>799</v>
      </c>
      <c r="E2303" s="80" t="s">
        <v>4145</v>
      </c>
    </row>
    <row r="2304" spans="1:5" x14ac:dyDescent="0.25">
      <c r="A2304">
        <v>2303</v>
      </c>
      <c r="B2304" s="81" t="s">
        <v>60</v>
      </c>
      <c r="C2304" s="82" t="s">
        <v>61</v>
      </c>
      <c r="D2304" s="82" t="s">
        <v>799</v>
      </c>
      <c r="E2304" s="83" t="s">
        <v>3895</v>
      </c>
    </row>
    <row r="2305" spans="1:5" x14ac:dyDescent="0.25">
      <c r="A2305">
        <v>2304</v>
      </c>
      <c r="B2305" s="62" t="s">
        <v>60</v>
      </c>
      <c r="C2305" s="79" t="s">
        <v>61</v>
      </c>
      <c r="D2305" s="79" t="s">
        <v>799</v>
      </c>
      <c r="E2305" s="80" t="s">
        <v>4146</v>
      </c>
    </row>
    <row r="2306" spans="1:5" x14ac:dyDescent="0.25">
      <c r="A2306">
        <v>2305</v>
      </c>
      <c r="B2306" s="81" t="s">
        <v>60</v>
      </c>
      <c r="C2306" s="82" t="s">
        <v>61</v>
      </c>
      <c r="D2306" s="82" t="s">
        <v>799</v>
      </c>
      <c r="E2306" s="83" t="s">
        <v>4147</v>
      </c>
    </row>
    <row r="2307" spans="1:5" x14ac:dyDescent="0.25">
      <c r="A2307">
        <v>2306</v>
      </c>
      <c r="B2307" s="62" t="s">
        <v>60</v>
      </c>
      <c r="C2307" s="79" t="s">
        <v>61</v>
      </c>
      <c r="D2307" s="79" t="s">
        <v>506</v>
      </c>
      <c r="E2307" s="80" t="s">
        <v>3118</v>
      </c>
    </row>
    <row r="2308" spans="1:5" x14ac:dyDescent="0.25">
      <c r="A2308">
        <v>2307</v>
      </c>
      <c r="B2308" s="81" t="s">
        <v>60</v>
      </c>
      <c r="C2308" s="82" t="s">
        <v>61</v>
      </c>
      <c r="D2308" s="82" t="s">
        <v>506</v>
      </c>
      <c r="E2308" s="83" t="s">
        <v>4148</v>
      </c>
    </row>
    <row r="2309" spans="1:5" x14ac:dyDescent="0.25">
      <c r="A2309">
        <v>2308</v>
      </c>
      <c r="B2309" s="62" t="s">
        <v>60</v>
      </c>
      <c r="C2309" s="79" t="s">
        <v>61</v>
      </c>
      <c r="D2309" s="79" t="s">
        <v>506</v>
      </c>
      <c r="E2309" s="80" t="s">
        <v>4149</v>
      </c>
    </row>
    <row r="2310" spans="1:5" x14ac:dyDescent="0.25">
      <c r="A2310">
        <v>2309</v>
      </c>
      <c r="B2310" s="81" t="s">
        <v>60</v>
      </c>
      <c r="C2310" s="82" t="s">
        <v>61</v>
      </c>
      <c r="D2310" s="82" t="s">
        <v>506</v>
      </c>
      <c r="E2310" s="83" t="s">
        <v>4150</v>
      </c>
    </row>
    <row r="2311" spans="1:5" x14ac:dyDescent="0.25">
      <c r="A2311">
        <v>2310</v>
      </c>
      <c r="B2311" s="62" t="s">
        <v>60</v>
      </c>
      <c r="C2311" s="79" t="s">
        <v>61</v>
      </c>
      <c r="D2311" s="79" t="s">
        <v>506</v>
      </c>
      <c r="E2311" s="80" t="s">
        <v>885</v>
      </c>
    </row>
    <row r="2312" spans="1:5" x14ac:dyDescent="0.25">
      <c r="A2312">
        <v>2311</v>
      </c>
      <c r="B2312" s="81" t="s">
        <v>60</v>
      </c>
      <c r="C2312" s="82" t="s">
        <v>61</v>
      </c>
      <c r="D2312" s="82" t="s">
        <v>1125</v>
      </c>
      <c r="E2312" s="83" t="s">
        <v>3389</v>
      </c>
    </row>
    <row r="2313" spans="1:5" x14ac:dyDescent="0.25">
      <c r="A2313">
        <v>2312</v>
      </c>
      <c r="B2313" s="62" t="s">
        <v>60</v>
      </c>
      <c r="C2313" s="79" t="s">
        <v>61</v>
      </c>
      <c r="D2313" s="79" t="s">
        <v>1125</v>
      </c>
      <c r="E2313" s="80" t="s">
        <v>507</v>
      </c>
    </row>
    <row r="2314" spans="1:5" x14ac:dyDescent="0.25">
      <c r="A2314">
        <v>2313</v>
      </c>
      <c r="B2314" s="81" t="s">
        <v>60</v>
      </c>
      <c r="C2314" s="82" t="s">
        <v>61</v>
      </c>
      <c r="D2314" s="82" t="s">
        <v>1125</v>
      </c>
      <c r="E2314" s="83" t="s">
        <v>4151</v>
      </c>
    </row>
    <row r="2315" spans="1:5" x14ac:dyDescent="0.25">
      <c r="A2315">
        <v>2314</v>
      </c>
      <c r="B2315" s="62" t="s">
        <v>60</v>
      </c>
      <c r="C2315" s="79" t="s">
        <v>61</v>
      </c>
      <c r="D2315" s="79" t="s">
        <v>1125</v>
      </c>
      <c r="E2315" s="80" t="s">
        <v>1126</v>
      </c>
    </row>
    <row r="2316" spans="1:5" x14ac:dyDescent="0.25">
      <c r="A2316">
        <v>2315</v>
      </c>
      <c r="B2316" s="81" t="s">
        <v>60</v>
      </c>
      <c r="C2316" s="82" t="s">
        <v>61</v>
      </c>
      <c r="D2316" s="82" t="s">
        <v>1125</v>
      </c>
      <c r="E2316" s="83" t="s">
        <v>2154</v>
      </c>
    </row>
    <row r="2317" spans="1:5" x14ac:dyDescent="0.25">
      <c r="A2317">
        <v>2316</v>
      </c>
      <c r="B2317" s="62" t="s">
        <v>60</v>
      </c>
      <c r="C2317" s="79" t="s">
        <v>61</v>
      </c>
      <c r="D2317" s="79" t="s">
        <v>62</v>
      </c>
      <c r="E2317" s="80" t="s">
        <v>1727</v>
      </c>
    </row>
    <row r="2318" spans="1:5" x14ac:dyDescent="0.25">
      <c r="A2318">
        <v>2317</v>
      </c>
      <c r="B2318" s="81" t="s">
        <v>60</v>
      </c>
      <c r="C2318" s="82" t="s">
        <v>61</v>
      </c>
      <c r="D2318" s="82" t="s">
        <v>62</v>
      </c>
      <c r="E2318" s="83" t="s">
        <v>4152</v>
      </c>
    </row>
    <row r="2319" spans="1:5" x14ac:dyDescent="0.25">
      <c r="A2319">
        <v>2318</v>
      </c>
      <c r="B2319" s="62" t="s">
        <v>60</v>
      </c>
      <c r="C2319" s="79" t="s">
        <v>61</v>
      </c>
      <c r="D2319" s="79" t="s">
        <v>62</v>
      </c>
      <c r="E2319" s="80" t="s">
        <v>3683</v>
      </c>
    </row>
    <row r="2320" spans="1:5" x14ac:dyDescent="0.25">
      <c r="A2320">
        <v>2319</v>
      </c>
      <c r="B2320" s="81" t="s">
        <v>60</v>
      </c>
      <c r="C2320" s="82" t="s">
        <v>61</v>
      </c>
      <c r="D2320" s="82" t="s">
        <v>62</v>
      </c>
      <c r="E2320" s="83" t="s">
        <v>412</v>
      </c>
    </row>
    <row r="2321" spans="1:5" x14ac:dyDescent="0.25">
      <c r="A2321">
        <v>2320</v>
      </c>
      <c r="B2321" s="62" t="s">
        <v>60</v>
      </c>
      <c r="C2321" s="79" t="s">
        <v>61</v>
      </c>
      <c r="D2321" s="79" t="s">
        <v>62</v>
      </c>
      <c r="E2321" s="80" t="s">
        <v>63</v>
      </c>
    </row>
    <row r="2322" spans="1:5" x14ac:dyDescent="0.25">
      <c r="A2322">
        <v>2321</v>
      </c>
      <c r="B2322" s="81" t="s">
        <v>60</v>
      </c>
      <c r="C2322" s="82" t="s">
        <v>61</v>
      </c>
      <c r="D2322" s="82" t="s">
        <v>481</v>
      </c>
      <c r="E2322" s="83" t="s">
        <v>4153</v>
      </c>
    </row>
    <row r="2323" spans="1:5" x14ac:dyDescent="0.25">
      <c r="A2323">
        <v>2322</v>
      </c>
      <c r="B2323" s="62" t="s">
        <v>60</v>
      </c>
      <c r="C2323" s="79" t="s">
        <v>61</v>
      </c>
      <c r="D2323" s="79" t="s">
        <v>481</v>
      </c>
      <c r="E2323" s="80" t="s">
        <v>4154</v>
      </c>
    </row>
    <row r="2324" spans="1:5" x14ac:dyDescent="0.25">
      <c r="A2324">
        <v>2323</v>
      </c>
      <c r="B2324" s="81" t="s">
        <v>60</v>
      </c>
      <c r="C2324" s="82" t="s">
        <v>61</v>
      </c>
      <c r="D2324" s="82" t="s">
        <v>481</v>
      </c>
      <c r="E2324" s="83" t="s">
        <v>4155</v>
      </c>
    </row>
    <row r="2325" spans="1:5" x14ac:dyDescent="0.25">
      <c r="A2325">
        <v>2324</v>
      </c>
      <c r="B2325" s="62" t="s">
        <v>60</v>
      </c>
      <c r="C2325" s="79" t="s">
        <v>61</v>
      </c>
      <c r="D2325" s="79" t="s">
        <v>481</v>
      </c>
      <c r="E2325" s="80" t="s">
        <v>4156</v>
      </c>
    </row>
    <row r="2326" spans="1:5" x14ac:dyDescent="0.25">
      <c r="A2326">
        <v>2325</v>
      </c>
      <c r="B2326" s="81" t="s">
        <v>60</v>
      </c>
      <c r="C2326" s="82" t="s">
        <v>61</v>
      </c>
      <c r="D2326" s="82" t="s">
        <v>481</v>
      </c>
      <c r="E2326" s="83" t="s">
        <v>3347</v>
      </c>
    </row>
    <row r="2327" spans="1:5" x14ac:dyDescent="0.25">
      <c r="A2327">
        <v>2326</v>
      </c>
      <c r="B2327" s="62" t="s">
        <v>60</v>
      </c>
      <c r="C2327" s="79" t="s">
        <v>61</v>
      </c>
      <c r="D2327" s="79" t="s">
        <v>4157</v>
      </c>
      <c r="E2327" s="80" t="s">
        <v>3233</v>
      </c>
    </row>
    <row r="2328" spans="1:5" x14ac:dyDescent="0.25">
      <c r="A2328">
        <v>2327</v>
      </c>
      <c r="B2328" s="81" t="s">
        <v>60</v>
      </c>
      <c r="C2328" s="82" t="s">
        <v>61</v>
      </c>
      <c r="D2328" s="82" t="s">
        <v>4157</v>
      </c>
      <c r="E2328" s="83" t="s">
        <v>4158</v>
      </c>
    </row>
    <row r="2329" spans="1:5" x14ac:dyDescent="0.25">
      <c r="A2329">
        <v>2328</v>
      </c>
      <c r="B2329" s="62" t="s">
        <v>60</v>
      </c>
      <c r="C2329" s="79" t="s">
        <v>61</v>
      </c>
      <c r="D2329" s="79" t="s">
        <v>4157</v>
      </c>
      <c r="E2329" s="80" t="s">
        <v>3179</v>
      </c>
    </row>
    <row r="2330" spans="1:5" x14ac:dyDescent="0.25">
      <c r="A2330">
        <v>2329</v>
      </c>
      <c r="B2330" s="81" t="s">
        <v>60</v>
      </c>
      <c r="C2330" s="82" t="s">
        <v>61</v>
      </c>
      <c r="D2330" s="82" t="s">
        <v>4157</v>
      </c>
      <c r="E2330" s="83" t="s">
        <v>4159</v>
      </c>
    </row>
    <row r="2331" spans="1:5" x14ac:dyDescent="0.25">
      <c r="A2331">
        <v>2330</v>
      </c>
      <c r="B2331" s="62" t="s">
        <v>60</v>
      </c>
      <c r="C2331" s="79" t="s">
        <v>61</v>
      </c>
      <c r="D2331" s="79" t="s">
        <v>4157</v>
      </c>
      <c r="E2331" s="80" t="s">
        <v>4160</v>
      </c>
    </row>
    <row r="2332" spans="1:5" x14ac:dyDescent="0.25">
      <c r="A2332">
        <v>2331</v>
      </c>
      <c r="B2332" s="81" t="s">
        <v>60</v>
      </c>
      <c r="C2332" s="82" t="s">
        <v>61</v>
      </c>
      <c r="D2332" s="82" t="s">
        <v>1695</v>
      </c>
      <c r="E2332" s="83" t="s">
        <v>4161</v>
      </c>
    </row>
    <row r="2333" spans="1:5" x14ac:dyDescent="0.25">
      <c r="A2333">
        <v>2332</v>
      </c>
      <c r="B2333" s="62" t="s">
        <v>60</v>
      </c>
      <c r="C2333" s="79" t="s">
        <v>61</v>
      </c>
      <c r="D2333" s="79" t="s">
        <v>1695</v>
      </c>
      <c r="E2333" s="80" t="s">
        <v>4162</v>
      </c>
    </row>
    <row r="2334" spans="1:5" x14ac:dyDescent="0.25">
      <c r="A2334">
        <v>2333</v>
      </c>
      <c r="B2334" s="81" t="s">
        <v>60</v>
      </c>
      <c r="C2334" s="82" t="s">
        <v>61</v>
      </c>
      <c r="D2334" s="82" t="s">
        <v>1695</v>
      </c>
      <c r="E2334" s="83" t="s">
        <v>4163</v>
      </c>
    </row>
    <row r="2335" spans="1:5" x14ac:dyDescent="0.25">
      <c r="A2335">
        <v>2334</v>
      </c>
      <c r="B2335" s="62" t="s">
        <v>60</v>
      </c>
      <c r="C2335" s="79" t="s">
        <v>61</v>
      </c>
      <c r="D2335" s="79" t="s">
        <v>1695</v>
      </c>
      <c r="E2335" s="80" t="s">
        <v>4164</v>
      </c>
    </row>
    <row r="2336" spans="1:5" x14ac:dyDescent="0.25">
      <c r="A2336">
        <v>2335</v>
      </c>
      <c r="B2336" s="81" t="s">
        <v>60</v>
      </c>
      <c r="C2336" s="82" t="s">
        <v>61</v>
      </c>
      <c r="D2336" s="82" t="s">
        <v>1695</v>
      </c>
      <c r="E2336" s="83" t="s">
        <v>1696</v>
      </c>
    </row>
    <row r="2337" spans="1:5" x14ac:dyDescent="0.25">
      <c r="A2337">
        <v>2336</v>
      </c>
      <c r="B2337" s="62" t="s">
        <v>60</v>
      </c>
      <c r="C2337" s="79" t="s">
        <v>61</v>
      </c>
      <c r="D2337" s="79" t="s">
        <v>1815</v>
      </c>
      <c r="E2337" s="80" t="s">
        <v>2822</v>
      </c>
    </row>
    <row r="2338" spans="1:5" x14ac:dyDescent="0.25">
      <c r="A2338">
        <v>2337</v>
      </c>
      <c r="B2338" s="81" t="s">
        <v>60</v>
      </c>
      <c r="C2338" s="82" t="s">
        <v>61</v>
      </c>
      <c r="D2338" s="82" t="s">
        <v>1815</v>
      </c>
      <c r="E2338" s="83" t="s">
        <v>4165</v>
      </c>
    </row>
    <row r="2339" spans="1:5" x14ac:dyDescent="0.25">
      <c r="A2339">
        <v>2338</v>
      </c>
      <c r="B2339" s="62" t="s">
        <v>60</v>
      </c>
      <c r="C2339" s="79" t="s">
        <v>61</v>
      </c>
      <c r="D2339" s="79" t="s">
        <v>1815</v>
      </c>
      <c r="E2339" s="80" t="s">
        <v>4166</v>
      </c>
    </row>
    <row r="2340" spans="1:5" x14ac:dyDescent="0.25">
      <c r="A2340">
        <v>2339</v>
      </c>
      <c r="B2340" s="81" t="s">
        <v>60</v>
      </c>
      <c r="C2340" s="82" t="s">
        <v>61</v>
      </c>
      <c r="D2340" s="82" t="s">
        <v>1815</v>
      </c>
      <c r="E2340" s="83" t="s">
        <v>4167</v>
      </c>
    </row>
    <row r="2341" spans="1:5" x14ac:dyDescent="0.25">
      <c r="A2341">
        <v>2340</v>
      </c>
      <c r="B2341" s="62" t="s">
        <v>60</v>
      </c>
      <c r="C2341" s="79" t="s">
        <v>61</v>
      </c>
      <c r="D2341" s="79" t="s">
        <v>1815</v>
      </c>
      <c r="E2341" s="80" t="s">
        <v>1816</v>
      </c>
    </row>
    <row r="2342" spans="1:5" x14ac:dyDescent="0.25">
      <c r="A2342">
        <v>2341</v>
      </c>
      <c r="B2342" s="81" t="s">
        <v>60</v>
      </c>
      <c r="C2342" s="82" t="s">
        <v>61</v>
      </c>
      <c r="D2342" s="82" t="s">
        <v>203</v>
      </c>
      <c r="E2342" s="83" t="s">
        <v>2272</v>
      </c>
    </row>
    <row r="2343" spans="1:5" x14ac:dyDescent="0.25">
      <c r="A2343">
        <v>2342</v>
      </c>
      <c r="B2343" s="62" t="s">
        <v>60</v>
      </c>
      <c r="C2343" s="79" t="s">
        <v>61</v>
      </c>
      <c r="D2343" s="79" t="s">
        <v>203</v>
      </c>
      <c r="E2343" s="80" t="s">
        <v>4168</v>
      </c>
    </row>
    <row r="2344" spans="1:5" x14ac:dyDescent="0.25">
      <c r="A2344">
        <v>2343</v>
      </c>
      <c r="B2344" s="81" t="s">
        <v>60</v>
      </c>
      <c r="C2344" s="82" t="s">
        <v>61</v>
      </c>
      <c r="D2344" s="82" t="s">
        <v>203</v>
      </c>
      <c r="E2344" s="83" t="s">
        <v>4169</v>
      </c>
    </row>
    <row r="2345" spans="1:5" x14ac:dyDescent="0.25">
      <c r="A2345">
        <v>2344</v>
      </c>
      <c r="B2345" s="62" t="s">
        <v>60</v>
      </c>
      <c r="C2345" s="79" t="s">
        <v>61</v>
      </c>
      <c r="D2345" s="79" t="s">
        <v>203</v>
      </c>
      <c r="E2345" s="80" t="s">
        <v>4170</v>
      </c>
    </row>
    <row r="2346" spans="1:5" x14ac:dyDescent="0.25">
      <c r="A2346">
        <v>2345</v>
      </c>
      <c r="B2346" s="81" t="s">
        <v>60</v>
      </c>
      <c r="C2346" s="82" t="s">
        <v>61</v>
      </c>
      <c r="D2346" s="82" t="s">
        <v>203</v>
      </c>
      <c r="E2346" s="83" t="s">
        <v>4171</v>
      </c>
    </row>
    <row r="2347" spans="1:5" x14ac:dyDescent="0.25">
      <c r="A2347">
        <v>2346</v>
      </c>
      <c r="B2347" s="62" t="s">
        <v>60</v>
      </c>
      <c r="C2347" s="79" t="s">
        <v>61</v>
      </c>
      <c r="D2347" s="79" t="s">
        <v>71</v>
      </c>
      <c r="E2347" s="80" t="s">
        <v>4172</v>
      </c>
    </row>
    <row r="2348" spans="1:5" x14ac:dyDescent="0.25">
      <c r="A2348">
        <v>2347</v>
      </c>
      <c r="B2348" s="81" t="s">
        <v>60</v>
      </c>
      <c r="C2348" s="82" t="s">
        <v>61</v>
      </c>
      <c r="D2348" s="82" t="s">
        <v>71</v>
      </c>
      <c r="E2348" s="83" t="s">
        <v>4173</v>
      </c>
    </row>
    <row r="2349" spans="1:5" x14ac:dyDescent="0.25">
      <c r="A2349">
        <v>2348</v>
      </c>
      <c r="B2349" s="62" t="s">
        <v>60</v>
      </c>
      <c r="C2349" s="79" t="s">
        <v>61</v>
      </c>
      <c r="D2349" s="79" t="s">
        <v>71</v>
      </c>
      <c r="E2349" s="80" t="s">
        <v>4174</v>
      </c>
    </row>
    <row r="2350" spans="1:5" x14ac:dyDescent="0.25">
      <c r="A2350">
        <v>2349</v>
      </c>
      <c r="B2350" s="81" t="s">
        <v>60</v>
      </c>
      <c r="C2350" s="82" t="s">
        <v>61</v>
      </c>
      <c r="D2350" s="82" t="s">
        <v>71</v>
      </c>
      <c r="E2350" s="83" t="s">
        <v>4175</v>
      </c>
    </row>
    <row r="2351" spans="1:5" x14ac:dyDescent="0.25">
      <c r="A2351">
        <v>2350</v>
      </c>
      <c r="B2351" s="62" t="s">
        <v>60</v>
      </c>
      <c r="C2351" s="79" t="s">
        <v>61</v>
      </c>
      <c r="D2351" s="79" t="s">
        <v>71</v>
      </c>
      <c r="E2351" s="80" t="s">
        <v>4176</v>
      </c>
    </row>
    <row r="2352" spans="1:5" x14ac:dyDescent="0.25">
      <c r="A2352">
        <v>2351</v>
      </c>
      <c r="B2352" s="81" t="s">
        <v>60</v>
      </c>
      <c r="C2352" s="82" t="s">
        <v>61</v>
      </c>
      <c r="D2352" s="82" t="s">
        <v>52</v>
      </c>
      <c r="E2352" s="83" t="s">
        <v>4177</v>
      </c>
    </row>
    <row r="2353" spans="1:5" x14ac:dyDescent="0.25">
      <c r="A2353">
        <v>2352</v>
      </c>
      <c r="B2353" s="62" t="s">
        <v>60</v>
      </c>
      <c r="C2353" s="79" t="s">
        <v>61</v>
      </c>
      <c r="D2353" s="79" t="s">
        <v>52</v>
      </c>
      <c r="E2353" s="80" t="s">
        <v>2278</v>
      </c>
    </row>
    <row r="2354" spans="1:5" x14ac:dyDescent="0.25">
      <c r="A2354">
        <v>2353</v>
      </c>
      <c r="B2354" s="81" t="s">
        <v>60</v>
      </c>
      <c r="C2354" s="82" t="s">
        <v>61</v>
      </c>
      <c r="D2354" s="82" t="s">
        <v>52</v>
      </c>
      <c r="E2354" s="83" t="s">
        <v>4178</v>
      </c>
    </row>
    <row r="2355" spans="1:5" x14ac:dyDescent="0.25">
      <c r="A2355">
        <v>2354</v>
      </c>
      <c r="B2355" s="62" t="s">
        <v>60</v>
      </c>
      <c r="C2355" s="79" t="s">
        <v>61</v>
      </c>
      <c r="D2355" s="79" t="s">
        <v>52</v>
      </c>
      <c r="E2355" s="80" t="s">
        <v>4179</v>
      </c>
    </row>
    <row r="2356" spans="1:5" x14ac:dyDescent="0.25">
      <c r="A2356">
        <v>2355</v>
      </c>
      <c r="B2356" s="81" t="s">
        <v>60</v>
      </c>
      <c r="C2356" s="82" t="s">
        <v>61</v>
      </c>
      <c r="D2356" s="82" t="s">
        <v>52</v>
      </c>
      <c r="E2356" s="83" t="s">
        <v>4180</v>
      </c>
    </row>
    <row r="2357" spans="1:5" x14ac:dyDescent="0.25">
      <c r="A2357">
        <v>2356</v>
      </c>
      <c r="B2357" s="62" t="s">
        <v>60</v>
      </c>
      <c r="C2357" s="79" t="s">
        <v>61</v>
      </c>
      <c r="D2357" s="79" t="s">
        <v>714</v>
      </c>
      <c r="E2357" s="80" t="s">
        <v>4181</v>
      </c>
    </row>
    <row r="2358" spans="1:5" x14ac:dyDescent="0.25">
      <c r="A2358">
        <v>2357</v>
      </c>
      <c r="B2358" s="81" t="s">
        <v>60</v>
      </c>
      <c r="C2358" s="82" t="s">
        <v>61</v>
      </c>
      <c r="D2358" s="82" t="s">
        <v>714</v>
      </c>
      <c r="E2358" s="83" t="s">
        <v>4182</v>
      </c>
    </row>
    <row r="2359" spans="1:5" x14ac:dyDescent="0.25">
      <c r="A2359">
        <v>2358</v>
      </c>
      <c r="B2359" s="62" t="s">
        <v>60</v>
      </c>
      <c r="C2359" s="79" t="s">
        <v>61</v>
      </c>
      <c r="D2359" s="79" t="s">
        <v>714</v>
      </c>
      <c r="E2359" s="80" t="s">
        <v>4183</v>
      </c>
    </row>
    <row r="2360" spans="1:5" x14ac:dyDescent="0.25">
      <c r="A2360">
        <v>2359</v>
      </c>
      <c r="B2360" s="81" t="s">
        <v>60</v>
      </c>
      <c r="C2360" s="82" t="s">
        <v>61</v>
      </c>
      <c r="D2360" s="82" t="s">
        <v>714</v>
      </c>
      <c r="E2360" s="83" t="s">
        <v>715</v>
      </c>
    </row>
    <row r="2361" spans="1:5" x14ac:dyDescent="0.25">
      <c r="A2361">
        <v>2360</v>
      </c>
      <c r="B2361" s="62" t="s">
        <v>60</v>
      </c>
      <c r="C2361" s="79" t="s">
        <v>61</v>
      </c>
      <c r="D2361" s="79" t="s">
        <v>714</v>
      </c>
      <c r="E2361" s="80" t="s">
        <v>4184</v>
      </c>
    </row>
    <row r="2362" spans="1:5" x14ac:dyDescent="0.25">
      <c r="A2362">
        <v>2361</v>
      </c>
      <c r="B2362" s="81" t="s">
        <v>60</v>
      </c>
      <c r="C2362" s="82" t="s">
        <v>61</v>
      </c>
      <c r="D2362" s="82" t="s">
        <v>2013</v>
      </c>
      <c r="E2362" s="83" t="s">
        <v>1886</v>
      </c>
    </row>
    <row r="2363" spans="1:5" x14ac:dyDescent="0.25">
      <c r="A2363">
        <v>2362</v>
      </c>
      <c r="B2363" s="62" t="s">
        <v>60</v>
      </c>
      <c r="C2363" s="79" t="s">
        <v>61</v>
      </c>
      <c r="D2363" s="79" t="s">
        <v>2013</v>
      </c>
      <c r="E2363" s="80" t="s">
        <v>2302</v>
      </c>
    </row>
    <row r="2364" spans="1:5" x14ac:dyDescent="0.25">
      <c r="A2364">
        <v>2363</v>
      </c>
      <c r="B2364" s="81" t="s">
        <v>60</v>
      </c>
      <c r="C2364" s="82" t="s">
        <v>61</v>
      </c>
      <c r="D2364" s="82" t="s">
        <v>2013</v>
      </c>
      <c r="E2364" s="83" t="s">
        <v>4185</v>
      </c>
    </row>
    <row r="2365" spans="1:5" x14ac:dyDescent="0.25">
      <c r="A2365">
        <v>2364</v>
      </c>
      <c r="B2365" s="62" t="s">
        <v>60</v>
      </c>
      <c r="C2365" s="79" t="s">
        <v>61</v>
      </c>
      <c r="D2365" s="79" t="s">
        <v>2013</v>
      </c>
      <c r="E2365" s="80" t="s">
        <v>4186</v>
      </c>
    </row>
    <row r="2366" spans="1:5" x14ac:dyDescent="0.25">
      <c r="A2366">
        <v>2365</v>
      </c>
      <c r="B2366" s="81" t="s">
        <v>60</v>
      </c>
      <c r="C2366" s="82" t="s">
        <v>61</v>
      </c>
      <c r="D2366" s="82" t="s">
        <v>2013</v>
      </c>
      <c r="E2366" s="83" t="s">
        <v>4187</v>
      </c>
    </row>
    <row r="2367" spans="1:5" x14ac:dyDescent="0.25">
      <c r="A2367">
        <v>2366</v>
      </c>
      <c r="B2367" s="62" t="s">
        <v>60</v>
      </c>
      <c r="C2367" s="79" t="s">
        <v>61</v>
      </c>
      <c r="D2367" s="79" t="s">
        <v>4188</v>
      </c>
      <c r="E2367" s="80" t="s">
        <v>4189</v>
      </c>
    </row>
    <row r="2368" spans="1:5" x14ac:dyDescent="0.25">
      <c r="A2368">
        <v>2367</v>
      </c>
      <c r="B2368" s="81" t="s">
        <v>60</v>
      </c>
      <c r="C2368" s="82" t="s">
        <v>61</v>
      </c>
      <c r="D2368" s="82" t="s">
        <v>4188</v>
      </c>
      <c r="E2368" s="83" t="s">
        <v>4190</v>
      </c>
    </row>
    <row r="2369" spans="1:5" x14ac:dyDescent="0.25">
      <c r="A2369">
        <v>2368</v>
      </c>
      <c r="B2369" s="62" t="s">
        <v>60</v>
      </c>
      <c r="C2369" s="79" t="s">
        <v>61</v>
      </c>
      <c r="D2369" s="79" t="s">
        <v>4188</v>
      </c>
      <c r="E2369" s="80" t="s">
        <v>2014</v>
      </c>
    </row>
    <row r="2370" spans="1:5" x14ac:dyDescent="0.25">
      <c r="A2370">
        <v>2369</v>
      </c>
      <c r="B2370" s="81" t="s">
        <v>60</v>
      </c>
      <c r="C2370" s="82" t="s">
        <v>61</v>
      </c>
      <c r="D2370" s="82" t="s">
        <v>4188</v>
      </c>
      <c r="E2370" s="83" t="s">
        <v>4191</v>
      </c>
    </row>
    <row r="2371" spans="1:5" x14ac:dyDescent="0.25">
      <c r="A2371">
        <v>2370</v>
      </c>
      <c r="B2371" s="62" t="s">
        <v>60</v>
      </c>
      <c r="C2371" s="79" t="s">
        <v>61</v>
      </c>
      <c r="D2371" s="79" t="s">
        <v>4188</v>
      </c>
      <c r="E2371" s="80" t="s">
        <v>4192</v>
      </c>
    </row>
    <row r="2372" spans="1:5" x14ac:dyDescent="0.25">
      <c r="A2372">
        <v>2371</v>
      </c>
      <c r="B2372" s="81" t="s">
        <v>60</v>
      </c>
      <c r="C2372" s="82" t="s">
        <v>61</v>
      </c>
      <c r="D2372" s="82" t="s">
        <v>4193</v>
      </c>
      <c r="E2372" s="83" t="s">
        <v>4194</v>
      </c>
    </row>
    <row r="2373" spans="1:5" x14ac:dyDescent="0.25">
      <c r="A2373">
        <v>2372</v>
      </c>
      <c r="B2373" s="62" t="s">
        <v>60</v>
      </c>
      <c r="C2373" s="79" t="s">
        <v>61</v>
      </c>
      <c r="D2373" s="79" t="s">
        <v>4193</v>
      </c>
      <c r="E2373" s="80" t="s">
        <v>4195</v>
      </c>
    </row>
    <row r="2374" spans="1:5" x14ac:dyDescent="0.25">
      <c r="A2374">
        <v>2373</v>
      </c>
      <c r="B2374" s="81" t="s">
        <v>60</v>
      </c>
      <c r="C2374" s="82" t="s">
        <v>61</v>
      </c>
      <c r="D2374" s="82" t="s">
        <v>4193</v>
      </c>
      <c r="E2374" s="83" t="s">
        <v>4196</v>
      </c>
    </row>
    <row r="2375" spans="1:5" x14ac:dyDescent="0.25">
      <c r="A2375">
        <v>2374</v>
      </c>
      <c r="B2375" s="62" t="s">
        <v>60</v>
      </c>
      <c r="C2375" s="79" t="s">
        <v>61</v>
      </c>
      <c r="D2375" s="79" t="s">
        <v>4193</v>
      </c>
      <c r="E2375" s="80" t="s">
        <v>4197</v>
      </c>
    </row>
    <row r="2376" spans="1:5" x14ac:dyDescent="0.25">
      <c r="A2376">
        <v>2375</v>
      </c>
      <c r="B2376" s="81" t="s">
        <v>60</v>
      </c>
      <c r="C2376" s="82" t="s">
        <v>61</v>
      </c>
      <c r="D2376" s="82" t="s">
        <v>4193</v>
      </c>
      <c r="E2376" s="83" t="s">
        <v>4198</v>
      </c>
    </row>
    <row r="2377" spans="1:5" x14ac:dyDescent="0.25">
      <c r="A2377">
        <v>2376</v>
      </c>
      <c r="B2377" s="62" t="s">
        <v>60</v>
      </c>
      <c r="C2377" s="79" t="s">
        <v>61</v>
      </c>
      <c r="D2377" s="79" t="s">
        <v>181</v>
      </c>
      <c r="E2377" s="80" t="s">
        <v>4199</v>
      </c>
    </row>
    <row r="2378" spans="1:5" x14ac:dyDescent="0.25">
      <c r="A2378">
        <v>2377</v>
      </c>
      <c r="B2378" s="81" t="s">
        <v>60</v>
      </c>
      <c r="C2378" s="82" t="s">
        <v>61</v>
      </c>
      <c r="D2378" s="82" t="s">
        <v>181</v>
      </c>
      <c r="E2378" s="83" t="s">
        <v>4200</v>
      </c>
    </row>
    <row r="2379" spans="1:5" x14ac:dyDescent="0.25">
      <c r="A2379">
        <v>2378</v>
      </c>
      <c r="B2379" s="62" t="s">
        <v>60</v>
      </c>
      <c r="C2379" s="79" t="s">
        <v>61</v>
      </c>
      <c r="D2379" s="79" t="s">
        <v>181</v>
      </c>
      <c r="E2379" s="80" t="s">
        <v>4201</v>
      </c>
    </row>
    <row r="2380" spans="1:5" x14ac:dyDescent="0.25">
      <c r="A2380">
        <v>2379</v>
      </c>
      <c r="B2380" s="81" t="s">
        <v>60</v>
      </c>
      <c r="C2380" s="82" t="s">
        <v>61</v>
      </c>
      <c r="D2380" s="82" t="s">
        <v>181</v>
      </c>
      <c r="E2380" s="83" t="s">
        <v>4202</v>
      </c>
    </row>
    <row r="2381" spans="1:5" x14ac:dyDescent="0.25">
      <c r="A2381">
        <v>2380</v>
      </c>
      <c r="B2381" s="62" t="s">
        <v>60</v>
      </c>
      <c r="C2381" s="79" t="s">
        <v>61</v>
      </c>
      <c r="D2381" s="79" t="s">
        <v>181</v>
      </c>
      <c r="E2381" s="80" t="s">
        <v>4203</v>
      </c>
    </row>
    <row r="2382" spans="1:5" x14ac:dyDescent="0.25">
      <c r="A2382">
        <v>2381</v>
      </c>
      <c r="B2382" s="81" t="s">
        <v>60</v>
      </c>
      <c r="C2382" s="82" t="s">
        <v>61</v>
      </c>
      <c r="D2382" s="82" t="s">
        <v>586</v>
      </c>
      <c r="E2382" s="83" t="s">
        <v>3564</v>
      </c>
    </row>
    <row r="2383" spans="1:5" x14ac:dyDescent="0.25">
      <c r="A2383">
        <v>2382</v>
      </c>
      <c r="B2383" s="62" t="s">
        <v>60</v>
      </c>
      <c r="C2383" s="79" t="s">
        <v>61</v>
      </c>
      <c r="D2383" s="79" t="s">
        <v>586</v>
      </c>
      <c r="E2383" s="80" t="s">
        <v>4204</v>
      </c>
    </row>
    <row r="2384" spans="1:5" x14ac:dyDescent="0.25">
      <c r="A2384">
        <v>2383</v>
      </c>
      <c r="B2384" s="81" t="s">
        <v>60</v>
      </c>
      <c r="C2384" s="82" t="s">
        <v>61</v>
      </c>
      <c r="D2384" s="82" t="s">
        <v>586</v>
      </c>
      <c r="E2384" s="83" t="s">
        <v>4205</v>
      </c>
    </row>
    <row r="2385" spans="1:5" x14ac:dyDescent="0.25">
      <c r="A2385">
        <v>2384</v>
      </c>
      <c r="B2385" s="62" t="s">
        <v>60</v>
      </c>
      <c r="C2385" s="79" t="s">
        <v>61</v>
      </c>
      <c r="D2385" s="79" t="s">
        <v>586</v>
      </c>
      <c r="E2385" s="80" t="s">
        <v>4206</v>
      </c>
    </row>
    <row r="2386" spans="1:5" x14ac:dyDescent="0.25">
      <c r="A2386">
        <v>2385</v>
      </c>
      <c r="B2386" s="81" t="s">
        <v>60</v>
      </c>
      <c r="C2386" s="82" t="s">
        <v>61</v>
      </c>
      <c r="D2386" s="82" t="s">
        <v>586</v>
      </c>
      <c r="E2386" s="83" t="s">
        <v>1444</v>
      </c>
    </row>
    <row r="2387" spans="1:5" x14ac:dyDescent="0.25">
      <c r="A2387">
        <v>2386</v>
      </c>
      <c r="B2387" s="62" t="s">
        <v>60</v>
      </c>
      <c r="C2387" s="79" t="s">
        <v>61</v>
      </c>
      <c r="D2387" s="79" t="s">
        <v>350</v>
      </c>
      <c r="E2387" s="80" t="s">
        <v>587</v>
      </c>
    </row>
    <row r="2388" spans="1:5" x14ac:dyDescent="0.25">
      <c r="A2388">
        <v>2387</v>
      </c>
      <c r="B2388" s="81" t="s">
        <v>60</v>
      </c>
      <c r="C2388" s="82" t="s">
        <v>61</v>
      </c>
      <c r="D2388" s="82" t="s">
        <v>350</v>
      </c>
      <c r="E2388" s="83" t="s">
        <v>4207</v>
      </c>
    </row>
    <row r="2389" spans="1:5" x14ac:dyDescent="0.25">
      <c r="A2389">
        <v>2388</v>
      </c>
      <c r="B2389" s="62" t="s">
        <v>60</v>
      </c>
      <c r="C2389" s="79" t="s">
        <v>61</v>
      </c>
      <c r="D2389" s="79" t="s">
        <v>350</v>
      </c>
      <c r="E2389" s="80" t="s">
        <v>4208</v>
      </c>
    </row>
    <row r="2390" spans="1:5" x14ac:dyDescent="0.25">
      <c r="A2390">
        <v>2389</v>
      </c>
      <c r="B2390" s="81" t="s">
        <v>60</v>
      </c>
      <c r="C2390" s="82" t="s">
        <v>61</v>
      </c>
      <c r="D2390" s="82" t="s">
        <v>350</v>
      </c>
      <c r="E2390" s="83" t="s">
        <v>255</v>
      </c>
    </row>
    <row r="2391" spans="1:5" x14ac:dyDescent="0.25">
      <c r="A2391">
        <v>2390</v>
      </c>
      <c r="B2391" s="62" t="s">
        <v>60</v>
      </c>
      <c r="C2391" s="79" t="s">
        <v>61</v>
      </c>
      <c r="D2391" s="79" t="s">
        <v>350</v>
      </c>
      <c r="E2391" s="80" t="s">
        <v>351</v>
      </c>
    </row>
    <row r="2392" spans="1:5" x14ac:dyDescent="0.25">
      <c r="A2392">
        <v>2391</v>
      </c>
      <c r="B2392" s="81" t="s">
        <v>60</v>
      </c>
      <c r="C2392" s="82" t="s">
        <v>61</v>
      </c>
      <c r="D2392" s="82" t="s">
        <v>153</v>
      </c>
      <c r="E2392" s="83" t="s">
        <v>1323</v>
      </c>
    </row>
    <row r="2393" spans="1:5" x14ac:dyDescent="0.25">
      <c r="A2393">
        <v>2392</v>
      </c>
      <c r="B2393" s="62" t="s">
        <v>60</v>
      </c>
      <c r="C2393" s="79" t="s">
        <v>61</v>
      </c>
      <c r="D2393" s="79" t="s">
        <v>153</v>
      </c>
      <c r="E2393" s="80" t="s">
        <v>1329</v>
      </c>
    </row>
    <row r="2394" spans="1:5" x14ac:dyDescent="0.25">
      <c r="A2394">
        <v>2393</v>
      </c>
      <c r="B2394" s="81" t="s">
        <v>60</v>
      </c>
      <c r="C2394" s="82" t="s">
        <v>61</v>
      </c>
      <c r="D2394" s="82" t="s">
        <v>153</v>
      </c>
      <c r="E2394" s="83" t="s">
        <v>1936</v>
      </c>
    </row>
    <row r="2395" spans="1:5" x14ac:dyDescent="0.25">
      <c r="A2395">
        <v>2394</v>
      </c>
      <c r="B2395" s="62" t="s">
        <v>60</v>
      </c>
      <c r="C2395" s="79" t="s">
        <v>61</v>
      </c>
      <c r="D2395" s="79" t="s">
        <v>153</v>
      </c>
      <c r="E2395" s="80" t="s">
        <v>4209</v>
      </c>
    </row>
    <row r="2396" spans="1:5" x14ac:dyDescent="0.25">
      <c r="A2396">
        <v>2395</v>
      </c>
      <c r="B2396" s="81" t="s">
        <v>60</v>
      </c>
      <c r="C2396" s="82" t="s">
        <v>61</v>
      </c>
      <c r="D2396" s="82" t="s">
        <v>153</v>
      </c>
      <c r="E2396" s="83" t="s">
        <v>4210</v>
      </c>
    </row>
    <row r="2397" spans="1:5" x14ac:dyDescent="0.25">
      <c r="A2397">
        <v>2396</v>
      </c>
      <c r="B2397" s="62" t="s">
        <v>60</v>
      </c>
      <c r="C2397" s="79" t="s">
        <v>61</v>
      </c>
      <c r="D2397" s="79" t="s">
        <v>2260</v>
      </c>
      <c r="E2397" s="80" t="s">
        <v>4211</v>
      </c>
    </row>
    <row r="2398" spans="1:5" x14ac:dyDescent="0.25">
      <c r="A2398">
        <v>2397</v>
      </c>
      <c r="B2398" s="81" t="s">
        <v>60</v>
      </c>
      <c r="C2398" s="82" t="s">
        <v>61</v>
      </c>
      <c r="D2398" s="82" t="s">
        <v>2260</v>
      </c>
      <c r="E2398" s="83" t="s">
        <v>4212</v>
      </c>
    </row>
    <row r="2399" spans="1:5" x14ac:dyDescent="0.25">
      <c r="A2399">
        <v>2398</v>
      </c>
      <c r="B2399" s="62" t="s">
        <v>60</v>
      </c>
      <c r="C2399" s="79" t="s">
        <v>61</v>
      </c>
      <c r="D2399" s="79" t="s">
        <v>2260</v>
      </c>
      <c r="E2399" s="80" t="s">
        <v>3607</v>
      </c>
    </row>
    <row r="2400" spans="1:5" x14ac:dyDescent="0.25">
      <c r="A2400">
        <v>2399</v>
      </c>
      <c r="B2400" s="81" t="s">
        <v>60</v>
      </c>
      <c r="C2400" s="82" t="s">
        <v>61</v>
      </c>
      <c r="D2400" s="82" t="s">
        <v>2260</v>
      </c>
      <c r="E2400" s="83" t="s">
        <v>2112</v>
      </c>
    </row>
    <row r="2401" spans="1:5" x14ac:dyDescent="0.25">
      <c r="A2401">
        <v>2400</v>
      </c>
      <c r="B2401" s="62" t="s">
        <v>60</v>
      </c>
      <c r="C2401" s="79" t="s">
        <v>61</v>
      </c>
      <c r="D2401" s="79" t="s">
        <v>2260</v>
      </c>
      <c r="E2401" s="80" t="s">
        <v>2261</v>
      </c>
    </row>
    <row r="2402" spans="1:5" x14ac:dyDescent="0.25">
      <c r="A2402">
        <v>2401</v>
      </c>
      <c r="B2402" s="81" t="s">
        <v>170</v>
      </c>
      <c r="C2402" s="82" t="s">
        <v>171</v>
      </c>
      <c r="D2402" s="82" t="s">
        <v>240</v>
      </c>
      <c r="E2402" s="83" t="s">
        <v>2267</v>
      </c>
    </row>
    <row r="2403" spans="1:5" x14ac:dyDescent="0.25">
      <c r="A2403">
        <v>2402</v>
      </c>
      <c r="B2403" s="62" t="s">
        <v>170</v>
      </c>
      <c r="C2403" s="79" t="s">
        <v>171</v>
      </c>
      <c r="D2403" s="79" t="s">
        <v>240</v>
      </c>
      <c r="E2403" s="80" t="s">
        <v>4213</v>
      </c>
    </row>
    <row r="2404" spans="1:5" x14ac:dyDescent="0.25">
      <c r="A2404">
        <v>2403</v>
      </c>
      <c r="B2404" s="81" t="s">
        <v>170</v>
      </c>
      <c r="C2404" s="82" t="s">
        <v>171</v>
      </c>
      <c r="D2404" s="82" t="s">
        <v>240</v>
      </c>
      <c r="E2404" s="83" t="s">
        <v>4214</v>
      </c>
    </row>
    <row r="2405" spans="1:5" x14ac:dyDescent="0.25">
      <c r="A2405">
        <v>2404</v>
      </c>
      <c r="B2405" s="62" t="s">
        <v>170</v>
      </c>
      <c r="C2405" s="79" t="s">
        <v>171</v>
      </c>
      <c r="D2405" s="79" t="s">
        <v>240</v>
      </c>
      <c r="E2405" s="80" t="s">
        <v>4215</v>
      </c>
    </row>
    <row r="2406" spans="1:5" x14ac:dyDescent="0.25">
      <c r="A2406">
        <v>2405</v>
      </c>
      <c r="B2406" s="81" t="s">
        <v>170</v>
      </c>
      <c r="C2406" s="82" t="s">
        <v>171</v>
      </c>
      <c r="D2406" s="82" t="s">
        <v>240</v>
      </c>
      <c r="E2406" s="83" t="s">
        <v>4216</v>
      </c>
    </row>
    <row r="2407" spans="1:5" x14ac:dyDescent="0.25">
      <c r="A2407">
        <v>2406</v>
      </c>
      <c r="B2407" s="62" t="s">
        <v>170</v>
      </c>
      <c r="C2407" s="79" t="s">
        <v>171</v>
      </c>
      <c r="D2407" s="79" t="s">
        <v>91</v>
      </c>
      <c r="E2407" s="80" t="s">
        <v>4217</v>
      </c>
    </row>
    <row r="2408" spans="1:5" x14ac:dyDescent="0.25">
      <c r="A2408">
        <v>2407</v>
      </c>
      <c r="B2408" s="81" t="s">
        <v>170</v>
      </c>
      <c r="C2408" s="82" t="s">
        <v>171</v>
      </c>
      <c r="D2408" s="82" t="s">
        <v>91</v>
      </c>
      <c r="E2408" s="83" t="s">
        <v>4218</v>
      </c>
    </row>
    <row r="2409" spans="1:5" x14ac:dyDescent="0.25">
      <c r="A2409">
        <v>2408</v>
      </c>
      <c r="B2409" s="62" t="s">
        <v>170</v>
      </c>
      <c r="C2409" s="79" t="s">
        <v>171</v>
      </c>
      <c r="D2409" s="79" t="s">
        <v>91</v>
      </c>
      <c r="E2409" s="80" t="s">
        <v>4219</v>
      </c>
    </row>
    <row r="2410" spans="1:5" x14ac:dyDescent="0.25">
      <c r="A2410">
        <v>2409</v>
      </c>
      <c r="B2410" s="81" t="s">
        <v>170</v>
      </c>
      <c r="C2410" s="82" t="s">
        <v>171</v>
      </c>
      <c r="D2410" s="82" t="s">
        <v>91</v>
      </c>
      <c r="E2410" s="83" t="s">
        <v>4220</v>
      </c>
    </row>
    <row r="2411" spans="1:5" x14ac:dyDescent="0.25">
      <c r="A2411">
        <v>2410</v>
      </c>
      <c r="B2411" s="62" t="s">
        <v>170</v>
      </c>
      <c r="C2411" s="79" t="s">
        <v>171</v>
      </c>
      <c r="D2411" s="79" t="s">
        <v>91</v>
      </c>
      <c r="E2411" s="80" t="s">
        <v>4221</v>
      </c>
    </row>
    <row r="2412" spans="1:5" x14ac:dyDescent="0.25">
      <c r="A2412">
        <v>2411</v>
      </c>
      <c r="B2412" s="81" t="s">
        <v>170</v>
      </c>
      <c r="C2412" s="82" t="s">
        <v>171</v>
      </c>
      <c r="D2412" s="82" t="s">
        <v>1526</v>
      </c>
      <c r="E2412" s="83" t="s">
        <v>4222</v>
      </c>
    </row>
    <row r="2413" spans="1:5" x14ac:dyDescent="0.25">
      <c r="A2413">
        <v>2412</v>
      </c>
      <c r="B2413" s="62" t="s">
        <v>170</v>
      </c>
      <c r="C2413" s="79" t="s">
        <v>171</v>
      </c>
      <c r="D2413" s="79" t="s">
        <v>1526</v>
      </c>
      <c r="E2413" s="80" t="s">
        <v>3564</v>
      </c>
    </row>
    <row r="2414" spans="1:5" x14ac:dyDescent="0.25">
      <c r="A2414">
        <v>2413</v>
      </c>
      <c r="B2414" s="81" t="s">
        <v>170</v>
      </c>
      <c r="C2414" s="82" t="s">
        <v>171</v>
      </c>
      <c r="D2414" s="82" t="s">
        <v>1526</v>
      </c>
      <c r="E2414" s="83" t="s">
        <v>4223</v>
      </c>
    </row>
    <row r="2415" spans="1:5" x14ac:dyDescent="0.25">
      <c r="A2415">
        <v>2414</v>
      </c>
      <c r="B2415" s="62" t="s">
        <v>170</v>
      </c>
      <c r="C2415" s="79" t="s">
        <v>171</v>
      </c>
      <c r="D2415" s="79" t="s">
        <v>1526</v>
      </c>
      <c r="E2415" s="80" t="s">
        <v>1527</v>
      </c>
    </row>
    <row r="2416" spans="1:5" x14ac:dyDescent="0.25">
      <c r="A2416">
        <v>2415</v>
      </c>
      <c r="B2416" s="81" t="s">
        <v>170</v>
      </c>
      <c r="C2416" s="82" t="s">
        <v>171</v>
      </c>
      <c r="D2416" s="82" t="s">
        <v>1526</v>
      </c>
      <c r="E2416" s="83" t="s">
        <v>4224</v>
      </c>
    </row>
    <row r="2417" spans="1:5" x14ac:dyDescent="0.25">
      <c r="A2417">
        <v>2416</v>
      </c>
      <c r="B2417" s="62" t="s">
        <v>170</v>
      </c>
      <c r="C2417" s="79" t="s">
        <v>171</v>
      </c>
      <c r="D2417" s="79" t="s">
        <v>76</v>
      </c>
      <c r="E2417" s="80" t="s">
        <v>4225</v>
      </c>
    </row>
    <row r="2418" spans="1:5" x14ac:dyDescent="0.25">
      <c r="A2418">
        <v>2417</v>
      </c>
      <c r="B2418" s="81" t="s">
        <v>170</v>
      </c>
      <c r="C2418" s="82" t="s">
        <v>171</v>
      </c>
      <c r="D2418" s="82" t="s">
        <v>76</v>
      </c>
      <c r="E2418" s="83" t="s">
        <v>4226</v>
      </c>
    </row>
    <row r="2419" spans="1:5" x14ac:dyDescent="0.25">
      <c r="A2419">
        <v>2418</v>
      </c>
      <c r="B2419" s="62" t="s">
        <v>170</v>
      </c>
      <c r="C2419" s="79" t="s">
        <v>171</v>
      </c>
      <c r="D2419" s="79" t="s">
        <v>76</v>
      </c>
      <c r="E2419" s="80" t="s">
        <v>4227</v>
      </c>
    </row>
    <row r="2420" spans="1:5" x14ac:dyDescent="0.25">
      <c r="A2420">
        <v>2419</v>
      </c>
      <c r="B2420" s="81" t="s">
        <v>170</v>
      </c>
      <c r="C2420" s="82" t="s">
        <v>171</v>
      </c>
      <c r="D2420" s="82" t="s">
        <v>76</v>
      </c>
      <c r="E2420" s="83" t="s">
        <v>3677</v>
      </c>
    </row>
    <row r="2421" spans="1:5" x14ac:dyDescent="0.25">
      <c r="A2421">
        <v>2420</v>
      </c>
      <c r="B2421" s="62" t="s">
        <v>170</v>
      </c>
      <c r="C2421" s="79" t="s">
        <v>171</v>
      </c>
      <c r="D2421" s="79" t="s">
        <v>76</v>
      </c>
      <c r="E2421" s="80" t="s">
        <v>4228</v>
      </c>
    </row>
    <row r="2422" spans="1:5" x14ac:dyDescent="0.25">
      <c r="A2422">
        <v>2421</v>
      </c>
      <c r="B2422" s="81" t="s">
        <v>170</v>
      </c>
      <c r="C2422" s="82" t="s">
        <v>171</v>
      </c>
      <c r="D2422" s="82" t="s">
        <v>427</v>
      </c>
      <c r="E2422" s="83" t="s">
        <v>4229</v>
      </c>
    </row>
    <row r="2423" spans="1:5" x14ac:dyDescent="0.25">
      <c r="A2423">
        <v>2422</v>
      </c>
      <c r="B2423" s="62" t="s">
        <v>170</v>
      </c>
      <c r="C2423" s="79" t="s">
        <v>171</v>
      </c>
      <c r="D2423" s="79" t="s">
        <v>427</v>
      </c>
      <c r="E2423" s="80" t="s">
        <v>4230</v>
      </c>
    </row>
    <row r="2424" spans="1:5" x14ac:dyDescent="0.25">
      <c r="A2424">
        <v>2423</v>
      </c>
      <c r="B2424" s="81" t="s">
        <v>170</v>
      </c>
      <c r="C2424" s="82" t="s">
        <v>171</v>
      </c>
      <c r="D2424" s="82" t="s">
        <v>427</v>
      </c>
      <c r="E2424" s="83" t="s">
        <v>4231</v>
      </c>
    </row>
    <row r="2425" spans="1:5" x14ac:dyDescent="0.25">
      <c r="A2425">
        <v>2424</v>
      </c>
      <c r="B2425" s="62" t="s">
        <v>170</v>
      </c>
      <c r="C2425" s="79" t="s">
        <v>171</v>
      </c>
      <c r="D2425" s="79" t="s">
        <v>427</v>
      </c>
      <c r="E2425" s="80" t="s">
        <v>4232</v>
      </c>
    </row>
    <row r="2426" spans="1:5" x14ac:dyDescent="0.25">
      <c r="A2426">
        <v>2425</v>
      </c>
      <c r="B2426" s="81" t="s">
        <v>170</v>
      </c>
      <c r="C2426" s="82" t="s">
        <v>171</v>
      </c>
      <c r="D2426" s="82" t="s">
        <v>427</v>
      </c>
      <c r="E2426" s="83" t="s">
        <v>4233</v>
      </c>
    </row>
    <row r="2427" spans="1:5" x14ac:dyDescent="0.25">
      <c r="A2427">
        <v>2426</v>
      </c>
      <c r="B2427" s="62" t="s">
        <v>170</v>
      </c>
      <c r="C2427" s="79" t="s">
        <v>171</v>
      </c>
      <c r="D2427" s="79" t="s">
        <v>312</v>
      </c>
      <c r="E2427" s="80" t="s">
        <v>1940</v>
      </c>
    </row>
    <row r="2428" spans="1:5" x14ac:dyDescent="0.25">
      <c r="A2428">
        <v>2427</v>
      </c>
      <c r="B2428" s="81" t="s">
        <v>170</v>
      </c>
      <c r="C2428" s="82" t="s">
        <v>171</v>
      </c>
      <c r="D2428" s="82" t="s">
        <v>312</v>
      </c>
      <c r="E2428" s="83" t="s">
        <v>2270</v>
      </c>
    </row>
    <row r="2429" spans="1:5" x14ac:dyDescent="0.25">
      <c r="A2429">
        <v>2428</v>
      </c>
      <c r="B2429" s="62" t="s">
        <v>170</v>
      </c>
      <c r="C2429" s="79" t="s">
        <v>171</v>
      </c>
      <c r="D2429" s="79" t="s">
        <v>312</v>
      </c>
      <c r="E2429" s="80" t="s">
        <v>2910</v>
      </c>
    </row>
    <row r="2430" spans="1:5" x14ac:dyDescent="0.25">
      <c r="A2430">
        <v>2429</v>
      </c>
      <c r="B2430" s="81" t="s">
        <v>170</v>
      </c>
      <c r="C2430" s="82" t="s">
        <v>171</v>
      </c>
      <c r="D2430" s="82" t="s">
        <v>312</v>
      </c>
      <c r="E2430" s="83" t="s">
        <v>4234</v>
      </c>
    </row>
    <row r="2431" spans="1:5" x14ac:dyDescent="0.25">
      <c r="A2431">
        <v>2430</v>
      </c>
      <c r="B2431" s="62" t="s">
        <v>170</v>
      </c>
      <c r="C2431" s="79" t="s">
        <v>171</v>
      </c>
      <c r="D2431" s="79" t="s">
        <v>312</v>
      </c>
      <c r="E2431" s="80" t="s">
        <v>3363</v>
      </c>
    </row>
    <row r="2432" spans="1:5" x14ac:dyDescent="0.25">
      <c r="A2432">
        <v>2431</v>
      </c>
      <c r="B2432" s="81" t="s">
        <v>170</v>
      </c>
      <c r="C2432" s="82" t="s">
        <v>171</v>
      </c>
      <c r="D2432" s="82" t="s">
        <v>654</v>
      </c>
      <c r="E2432" s="83" t="s">
        <v>4235</v>
      </c>
    </row>
    <row r="2433" spans="1:5" x14ac:dyDescent="0.25">
      <c r="A2433">
        <v>2432</v>
      </c>
      <c r="B2433" s="62" t="s">
        <v>170</v>
      </c>
      <c r="C2433" s="79" t="s">
        <v>171</v>
      </c>
      <c r="D2433" s="79" t="s">
        <v>654</v>
      </c>
      <c r="E2433" s="80" t="s">
        <v>4236</v>
      </c>
    </row>
    <row r="2434" spans="1:5" x14ac:dyDescent="0.25">
      <c r="A2434">
        <v>2433</v>
      </c>
      <c r="B2434" s="81" t="s">
        <v>170</v>
      </c>
      <c r="C2434" s="82" t="s">
        <v>171</v>
      </c>
      <c r="D2434" s="82" t="s">
        <v>654</v>
      </c>
      <c r="E2434" s="83" t="s">
        <v>4237</v>
      </c>
    </row>
    <row r="2435" spans="1:5" x14ac:dyDescent="0.25">
      <c r="A2435">
        <v>2434</v>
      </c>
      <c r="B2435" s="62" t="s">
        <v>170</v>
      </c>
      <c r="C2435" s="79" t="s">
        <v>171</v>
      </c>
      <c r="D2435" s="79" t="s">
        <v>654</v>
      </c>
      <c r="E2435" s="80" t="s">
        <v>4238</v>
      </c>
    </row>
    <row r="2436" spans="1:5" x14ac:dyDescent="0.25">
      <c r="A2436">
        <v>2435</v>
      </c>
      <c r="B2436" s="81" t="s">
        <v>170</v>
      </c>
      <c r="C2436" s="82" t="s">
        <v>171</v>
      </c>
      <c r="D2436" s="82" t="s">
        <v>654</v>
      </c>
      <c r="E2436" s="83" t="s">
        <v>4239</v>
      </c>
    </row>
    <row r="2437" spans="1:5" x14ac:dyDescent="0.25">
      <c r="A2437">
        <v>2436</v>
      </c>
      <c r="B2437" s="62" t="s">
        <v>170</v>
      </c>
      <c r="C2437" s="79" t="s">
        <v>171</v>
      </c>
      <c r="D2437" s="79" t="s">
        <v>761</v>
      </c>
      <c r="E2437" s="80" t="s">
        <v>4240</v>
      </c>
    </row>
    <row r="2438" spans="1:5" x14ac:dyDescent="0.25">
      <c r="A2438">
        <v>2437</v>
      </c>
      <c r="B2438" s="81" t="s">
        <v>170</v>
      </c>
      <c r="C2438" s="82" t="s">
        <v>171</v>
      </c>
      <c r="D2438" s="82" t="s">
        <v>761</v>
      </c>
      <c r="E2438" s="83" t="s">
        <v>4241</v>
      </c>
    </row>
    <row r="2439" spans="1:5" x14ac:dyDescent="0.25">
      <c r="A2439">
        <v>2438</v>
      </c>
      <c r="B2439" s="62" t="s">
        <v>170</v>
      </c>
      <c r="C2439" s="79" t="s">
        <v>171</v>
      </c>
      <c r="D2439" s="79" t="s">
        <v>761</v>
      </c>
      <c r="E2439" s="80" t="s">
        <v>4242</v>
      </c>
    </row>
    <row r="2440" spans="1:5" x14ac:dyDescent="0.25">
      <c r="A2440">
        <v>2439</v>
      </c>
      <c r="B2440" s="81" t="s">
        <v>170</v>
      </c>
      <c r="C2440" s="82" t="s">
        <v>171</v>
      </c>
      <c r="D2440" s="82" t="s">
        <v>761</v>
      </c>
      <c r="E2440" s="83" t="s">
        <v>4243</v>
      </c>
    </row>
    <row r="2441" spans="1:5" x14ac:dyDescent="0.25">
      <c r="A2441">
        <v>2440</v>
      </c>
      <c r="B2441" s="62" t="s">
        <v>170</v>
      </c>
      <c r="C2441" s="79" t="s">
        <v>171</v>
      </c>
      <c r="D2441" s="79" t="s">
        <v>761</v>
      </c>
      <c r="E2441" s="80" t="s">
        <v>1866</v>
      </c>
    </row>
    <row r="2442" spans="1:5" x14ac:dyDescent="0.25">
      <c r="A2442">
        <v>2441</v>
      </c>
      <c r="B2442" s="81" t="s">
        <v>170</v>
      </c>
      <c r="C2442" s="82" t="s">
        <v>171</v>
      </c>
      <c r="D2442" s="82" t="s">
        <v>260</v>
      </c>
      <c r="E2442" s="83" t="s">
        <v>4244</v>
      </c>
    </row>
    <row r="2443" spans="1:5" x14ac:dyDescent="0.25">
      <c r="A2443">
        <v>2442</v>
      </c>
      <c r="B2443" s="62" t="s">
        <v>170</v>
      </c>
      <c r="C2443" s="79" t="s">
        <v>171</v>
      </c>
      <c r="D2443" s="79" t="s">
        <v>260</v>
      </c>
      <c r="E2443" s="80" t="s">
        <v>4245</v>
      </c>
    </row>
    <row r="2444" spans="1:5" x14ac:dyDescent="0.25">
      <c r="A2444">
        <v>2443</v>
      </c>
      <c r="B2444" s="81" t="s">
        <v>170</v>
      </c>
      <c r="C2444" s="82" t="s">
        <v>171</v>
      </c>
      <c r="D2444" s="82" t="s">
        <v>260</v>
      </c>
      <c r="E2444" s="83" t="s">
        <v>4246</v>
      </c>
    </row>
    <row r="2445" spans="1:5" x14ac:dyDescent="0.25">
      <c r="A2445">
        <v>2444</v>
      </c>
      <c r="B2445" s="62" t="s">
        <v>170</v>
      </c>
      <c r="C2445" s="79" t="s">
        <v>171</v>
      </c>
      <c r="D2445" s="79" t="s">
        <v>260</v>
      </c>
      <c r="E2445" s="80" t="s">
        <v>4247</v>
      </c>
    </row>
    <row r="2446" spans="1:5" x14ac:dyDescent="0.25">
      <c r="A2446">
        <v>2445</v>
      </c>
      <c r="B2446" s="81" t="s">
        <v>170</v>
      </c>
      <c r="C2446" s="82" t="s">
        <v>171</v>
      </c>
      <c r="D2446" s="82" t="s">
        <v>260</v>
      </c>
      <c r="E2446" s="83" t="s">
        <v>4248</v>
      </c>
    </row>
    <row r="2447" spans="1:5" x14ac:dyDescent="0.25">
      <c r="A2447">
        <v>2446</v>
      </c>
      <c r="B2447" s="62" t="s">
        <v>170</v>
      </c>
      <c r="C2447" s="79" t="s">
        <v>171</v>
      </c>
      <c r="D2447" s="79" t="s">
        <v>1951</v>
      </c>
      <c r="E2447" s="80" t="s">
        <v>4249</v>
      </c>
    </row>
    <row r="2448" spans="1:5" x14ac:dyDescent="0.25">
      <c r="A2448">
        <v>2447</v>
      </c>
      <c r="B2448" s="81" t="s">
        <v>170</v>
      </c>
      <c r="C2448" s="82" t="s">
        <v>171</v>
      </c>
      <c r="D2448" s="82" t="s">
        <v>1951</v>
      </c>
      <c r="E2448" s="83" t="s">
        <v>4250</v>
      </c>
    </row>
    <row r="2449" spans="1:5" x14ac:dyDescent="0.25">
      <c r="A2449">
        <v>2448</v>
      </c>
      <c r="B2449" s="62" t="s">
        <v>170</v>
      </c>
      <c r="C2449" s="79" t="s">
        <v>171</v>
      </c>
      <c r="D2449" s="79" t="s">
        <v>1951</v>
      </c>
      <c r="E2449" s="80" t="s">
        <v>4251</v>
      </c>
    </row>
    <row r="2450" spans="1:5" x14ac:dyDescent="0.25">
      <c r="A2450">
        <v>2449</v>
      </c>
      <c r="B2450" s="81" t="s">
        <v>170</v>
      </c>
      <c r="C2450" s="82" t="s">
        <v>171</v>
      </c>
      <c r="D2450" s="82" t="s">
        <v>1951</v>
      </c>
      <c r="E2450" s="83" t="s">
        <v>4252</v>
      </c>
    </row>
    <row r="2451" spans="1:5" x14ac:dyDescent="0.25">
      <c r="A2451">
        <v>2450</v>
      </c>
      <c r="B2451" s="62" t="s">
        <v>170</v>
      </c>
      <c r="C2451" s="79" t="s">
        <v>171</v>
      </c>
      <c r="D2451" s="79" t="s">
        <v>1951</v>
      </c>
      <c r="E2451" s="80" t="s">
        <v>4253</v>
      </c>
    </row>
    <row r="2452" spans="1:5" x14ac:dyDescent="0.25">
      <c r="A2452">
        <v>2451</v>
      </c>
      <c r="B2452" s="81" t="s">
        <v>170</v>
      </c>
      <c r="C2452" s="82" t="s">
        <v>171</v>
      </c>
      <c r="D2452" s="82" t="s">
        <v>203</v>
      </c>
      <c r="E2452" s="83" t="s">
        <v>1952</v>
      </c>
    </row>
    <row r="2453" spans="1:5" x14ac:dyDescent="0.25">
      <c r="A2453">
        <v>2452</v>
      </c>
      <c r="B2453" s="62" t="s">
        <v>170</v>
      </c>
      <c r="C2453" s="79" t="s">
        <v>171</v>
      </c>
      <c r="D2453" s="79" t="s">
        <v>203</v>
      </c>
      <c r="E2453" s="80" t="s">
        <v>2258</v>
      </c>
    </row>
    <row r="2454" spans="1:5" x14ac:dyDescent="0.25">
      <c r="A2454">
        <v>2453</v>
      </c>
      <c r="B2454" s="81" t="s">
        <v>170</v>
      </c>
      <c r="C2454" s="82" t="s">
        <v>171</v>
      </c>
      <c r="D2454" s="82" t="s">
        <v>203</v>
      </c>
      <c r="E2454" s="83" t="s">
        <v>4254</v>
      </c>
    </row>
    <row r="2455" spans="1:5" x14ac:dyDescent="0.25">
      <c r="A2455">
        <v>2454</v>
      </c>
      <c r="B2455" s="62" t="s">
        <v>170</v>
      </c>
      <c r="C2455" s="79" t="s">
        <v>171</v>
      </c>
      <c r="D2455" s="79" t="s">
        <v>203</v>
      </c>
      <c r="E2455" s="80" t="s">
        <v>4255</v>
      </c>
    </row>
    <row r="2456" spans="1:5" x14ac:dyDescent="0.25">
      <c r="A2456">
        <v>2455</v>
      </c>
      <c r="B2456" s="81" t="s">
        <v>170</v>
      </c>
      <c r="C2456" s="82" t="s">
        <v>171</v>
      </c>
      <c r="D2456" s="82" t="s">
        <v>203</v>
      </c>
      <c r="E2456" s="83" t="s">
        <v>4256</v>
      </c>
    </row>
    <row r="2457" spans="1:5" x14ac:dyDescent="0.25">
      <c r="A2457">
        <v>2456</v>
      </c>
      <c r="B2457" s="62" t="s">
        <v>170</v>
      </c>
      <c r="C2457" s="79" t="s">
        <v>171</v>
      </c>
      <c r="D2457" s="79" t="s">
        <v>156</v>
      </c>
      <c r="E2457" s="80" t="s">
        <v>4257</v>
      </c>
    </row>
    <row r="2458" spans="1:5" x14ac:dyDescent="0.25">
      <c r="A2458">
        <v>2457</v>
      </c>
      <c r="B2458" s="81" t="s">
        <v>170</v>
      </c>
      <c r="C2458" s="82" t="s">
        <v>171</v>
      </c>
      <c r="D2458" s="82" t="s">
        <v>156</v>
      </c>
      <c r="E2458" s="83" t="s">
        <v>4258</v>
      </c>
    </row>
    <row r="2459" spans="1:5" x14ac:dyDescent="0.25">
      <c r="A2459">
        <v>2458</v>
      </c>
      <c r="B2459" s="62" t="s">
        <v>170</v>
      </c>
      <c r="C2459" s="79" t="s">
        <v>171</v>
      </c>
      <c r="D2459" s="79" t="s">
        <v>156</v>
      </c>
      <c r="E2459" s="80" t="s">
        <v>4259</v>
      </c>
    </row>
    <row r="2460" spans="1:5" x14ac:dyDescent="0.25">
      <c r="A2460">
        <v>2459</v>
      </c>
      <c r="B2460" s="81" t="s">
        <v>170</v>
      </c>
      <c r="C2460" s="82" t="s">
        <v>171</v>
      </c>
      <c r="D2460" s="82" t="s">
        <v>156</v>
      </c>
      <c r="E2460" s="83" t="s">
        <v>4260</v>
      </c>
    </row>
    <row r="2461" spans="1:5" x14ac:dyDescent="0.25">
      <c r="A2461">
        <v>2460</v>
      </c>
      <c r="B2461" s="62" t="s">
        <v>170</v>
      </c>
      <c r="C2461" s="79" t="s">
        <v>171</v>
      </c>
      <c r="D2461" s="79" t="s">
        <v>156</v>
      </c>
      <c r="E2461" s="80" t="s">
        <v>4261</v>
      </c>
    </row>
    <row r="2462" spans="1:5" x14ac:dyDescent="0.25">
      <c r="A2462">
        <v>2461</v>
      </c>
      <c r="B2462" s="81" t="s">
        <v>170</v>
      </c>
      <c r="C2462" s="82" t="s">
        <v>171</v>
      </c>
      <c r="D2462" s="82" t="s">
        <v>1709</v>
      </c>
      <c r="E2462" s="83" t="s">
        <v>4262</v>
      </c>
    </row>
    <row r="2463" spans="1:5" x14ac:dyDescent="0.25">
      <c r="A2463">
        <v>2462</v>
      </c>
      <c r="B2463" s="62" t="s">
        <v>170</v>
      </c>
      <c r="C2463" s="79" t="s">
        <v>171</v>
      </c>
      <c r="D2463" s="79" t="s">
        <v>1709</v>
      </c>
      <c r="E2463" s="80" t="s">
        <v>4263</v>
      </c>
    </row>
    <row r="2464" spans="1:5" x14ac:dyDescent="0.25">
      <c r="A2464">
        <v>2463</v>
      </c>
      <c r="B2464" s="81" t="s">
        <v>170</v>
      </c>
      <c r="C2464" s="82" t="s">
        <v>171</v>
      </c>
      <c r="D2464" s="82" t="s">
        <v>1709</v>
      </c>
      <c r="E2464" s="83" t="s">
        <v>4264</v>
      </c>
    </row>
    <row r="2465" spans="1:5" x14ac:dyDescent="0.25">
      <c r="A2465">
        <v>2464</v>
      </c>
      <c r="B2465" s="62" t="s">
        <v>170</v>
      </c>
      <c r="C2465" s="79" t="s">
        <v>171</v>
      </c>
      <c r="D2465" s="79" t="s">
        <v>1709</v>
      </c>
      <c r="E2465" s="80" t="s">
        <v>4265</v>
      </c>
    </row>
    <row r="2466" spans="1:5" x14ac:dyDescent="0.25">
      <c r="A2466">
        <v>2465</v>
      </c>
      <c r="B2466" s="81" t="s">
        <v>170</v>
      </c>
      <c r="C2466" s="82" t="s">
        <v>171</v>
      </c>
      <c r="D2466" s="82" t="s">
        <v>1709</v>
      </c>
      <c r="E2466" s="83" t="s">
        <v>4266</v>
      </c>
    </row>
    <row r="2467" spans="1:5" x14ac:dyDescent="0.25">
      <c r="A2467">
        <v>2466</v>
      </c>
      <c r="B2467" s="62" t="s">
        <v>170</v>
      </c>
      <c r="C2467" s="79" t="s">
        <v>171</v>
      </c>
      <c r="D2467" s="79" t="s">
        <v>242</v>
      </c>
      <c r="E2467" s="80" t="s">
        <v>1710</v>
      </c>
    </row>
    <row r="2468" spans="1:5" x14ac:dyDescent="0.25">
      <c r="A2468">
        <v>2467</v>
      </c>
      <c r="B2468" s="81" t="s">
        <v>170</v>
      </c>
      <c r="C2468" s="82" t="s">
        <v>171</v>
      </c>
      <c r="D2468" s="82" t="s">
        <v>242</v>
      </c>
      <c r="E2468" s="83" t="s">
        <v>4267</v>
      </c>
    </row>
    <row r="2469" spans="1:5" x14ac:dyDescent="0.25">
      <c r="A2469">
        <v>2468</v>
      </c>
      <c r="B2469" s="62" t="s">
        <v>170</v>
      </c>
      <c r="C2469" s="79" t="s">
        <v>171</v>
      </c>
      <c r="D2469" s="79" t="s">
        <v>242</v>
      </c>
      <c r="E2469" s="80" t="s">
        <v>4268</v>
      </c>
    </row>
    <row r="2470" spans="1:5" x14ac:dyDescent="0.25">
      <c r="A2470">
        <v>2469</v>
      </c>
      <c r="B2470" s="81" t="s">
        <v>170</v>
      </c>
      <c r="C2470" s="82" t="s">
        <v>171</v>
      </c>
      <c r="D2470" s="82" t="s">
        <v>242</v>
      </c>
      <c r="E2470" s="83" t="s">
        <v>243</v>
      </c>
    </row>
    <row r="2471" spans="1:5" x14ac:dyDescent="0.25">
      <c r="A2471">
        <v>2470</v>
      </c>
      <c r="B2471" s="62" t="s">
        <v>170</v>
      </c>
      <c r="C2471" s="79" t="s">
        <v>171</v>
      </c>
      <c r="D2471" s="79" t="s">
        <v>242</v>
      </c>
      <c r="E2471" s="80" t="s">
        <v>4269</v>
      </c>
    </row>
    <row r="2472" spans="1:5" x14ac:dyDescent="0.25">
      <c r="A2472">
        <v>2471</v>
      </c>
      <c r="B2472" s="81" t="s">
        <v>170</v>
      </c>
      <c r="C2472" s="82" t="s">
        <v>171</v>
      </c>
      <c r="D2472" s="82" t="s">
        <v>4270</v>
      </c>
      <c r="E2472" s="83" t="s">
        <v>1435</v>
      </c>
    </row>
    <row r="2473" spans="1:5" x14ac:dyDescent="0.25">
      <c r="A2473">
        <v>2472</v>
      </c>
      <c r="B2473" s="62" t="s">
        <v>170</v>
      </c>
      <c r="C2473" s="79" t="s">
        <v>171</v>
      </c>
      <c r="D2473" s="79" t="s">
        <v>4270</v>
      </c>
      <c r="E2473" s="80" t="s">
        <v>4271</v>
      </c>
    </row>
    <row r="2474" spans="1:5" x14ac:dyDescent="0.25">
      <c r="A2474">
        <v>2473</v>
      </c>
      <c r="B2474" s="81" t="s">
        <v>170</v>
      </c>
      <c r="C2474" s="82" t="s">
        <v>171</v>
      </c>
      <c r="D2474" s="82" t="s">
        <v>4270</v>
      </c>
      <c r="E2474" s="83" t="s">
        <v>4272</v>
      </c>
    </row>
    <row r="2475" spans="1:5" x14ac:dyDescent="0.25">
      <c r="A2475">
        <v>2474</v>
      </c>
      <c r="B2475" s="62" t="s">
        <v>170</v>
      </c>
      <c r="C2475" s="79" t="s">
        <v>171</v>
      </c>
      <c r="D2475" s="79" t="s">
        <v>4270</v>
      </c>
      <c r="E2475" s="80" t="s">
        <v>4273</v>
      </c>
    </row>
    <row r="2476" spans="1:5" x14ac:dyDescent="0.25">
      <c r="A2476">
        <v>2475</v>
      </c>
      <c r="B2476" s="81" t="s">
        <v>170</v>
      </c>
      <c r="C2476" s="82" t="s">
        <v>171</v>
      </c>
      <c r="D2476" s="82" t="s">
        <v>4270</v>
      </c>
      <c r="E2476" s="83" t="s">
        <v>4274</v>
      </c>
    </row>
    <row r="2477" spans="1:5" x14ac:dyDescent="0.25">
      <c r="A2477">
        <v>2476</v>
      </c>
      <c r="B2477" s="62" t="s">
        <v>170</v>
      </c>
      <c r="C2477" s="79" t="s">
        <v>171</v>
      </c>
      <c r="D2477" s="79" t="s">
        <v>199</v>
      </c>
      <c r="E2477" s="80" t="s">
        <v>4275</v>
      </c>
    </row>
    <row r="2478" spans="1:5" x14ac:dyDescent="0.25">
      <c r="A2478">
        <v>2477</v>
      </c>
      <c r="B2478" s="81" t="s">
        <v>170</v>
      </c>
      <c r="C2478" s="82" t="s">
        <v>171</v>
      </c>
      <c r="D2478" s="82" t="s">
        <v>199</v>
      </c>
      <c r="E2478" s="83" t="s">
        <v>3930</v>
      </c>
    </row>
    <row r="2479" spans="1:5" x14ac:dyDescent="0.25">
      <c r="A2479">
        <v>2478</v>
      </c>
      <c r="B2479" s="62" t="s">
        <v>170</v>
      </c>
      <c r="C2479" s="79" t="s">
        <v>171</v>
      </c>
      <c r="D2479" s="79" t="s">
        <v>199</v>
      </c>
      <c r="E2479" s="80" t="s">
        <v>4276</v>
      </c>
    </row>
    <row r="2480" spans="1:5" x14ac:dyDescent="0.25">
      <c r="A2480">
        <v>2479</v>
      </c>
      <c r="B2480" s="81" t="s">
        <v>170</v>
      </c>
      <c r="C2480" s="82" t="s">
        <v>171</v>
      </c>
      <c r="D2480" s="82" t="s">
        <v>199</v>
      </c>
      <c r="E2480" s="83" t="s">
        <v>4277</v>
      </c>
    </row>
    <row r="2481" spans="1:5" x14ac:dyDescent="0.25">
      <c r="A2481">
        <v>2480</v>
      </c>
      <c r="B2481" s="62" t="s">
        <v>170</v>
      </c>
      <c r="C2481" s="79" t="s">
        <v>171</v>
      </c>
      <c r="D2481" s="79" t="s">
        <v>199</v>
      </c>
      <c r="E2481" s="80" t="s">
        <v>4278</v>
      </c>
    </row>
    <row r="2482" spans="1:5" x14ac:dyDescent="0.25">
      <c r="A2482">
        <v>2481</v>
      </c>
      <c r="B2482" s="81" t="s">
        <v>170</v>
      </c>
      <c r="C2482" s="82" t="s">
        <v>171</v>
      </c>
      <c r="D2482" s="82" t="s">
        <v>1998</v>
      </c>
      <c r="E2482" s="83" t="s">
        <v>4154</v>
      </c>
    </row>
    <row r="2483" spans="1:5" x14ac:dyDescent="0.25">
      <c r="A2483">
        <v>2482</v>
      </c>
      <c r="B2483" s="62" t="s">
        <v>170</v>
      </c>
      <c r="C2483" s="79" t="s">
        <v>171</v>
      </c>
      <c r="D2483" s="79" t="s">
        <v>1998</v>
      </c>
      <c r="E2483" s="80" t="s">
        <v>173</v>
      </c>
    </row>
    <row r="2484" spans="1:5" x14ac:dyDescent="0.25">
      <c r="A2484">
        <v>2483</v>
      </c>
      <c r="B2484" s="81" t="s">
        <v>170</v>
      </c>
      <c r="C2484" s="82" t="s">
        <v>171</v>
      </c>
      <c r="D2484" s="82" t="s">
        <v>1998</v>
      </c>
      <c r="E2484" s="83" t="s">
        <v>4279</v>
      </c>
    </row>
    <row r="2485" spans="1:5" x14ac:dyDescent="0.25">
      <c r="A2485">
        <v>2484</v>
      </c>
      <c r="B2485" s="62" t="s">
        <v>170</v>
      </c>
      <c r="C2485" s="79" t="s">
        <v>171</v>
      </c>
      <c r="D2485" s="79" t="s">
        <v>1998</v>
      </c>
      <c r="E2485" s="80" t="s">
        <v>4280</v>
      </c>
    </row>
    <row r="2486" spans="1:5" x14ac:dyDescent="0.25">
      <c r="A2486">
        <v>2485</v>
      </c>
      <c r="B2486" s="81" t="s">
        <v>170</v>
      </c>
      <c r="C2486" s="82" t="s">
        <v>171</v>
      </c>
      <c r="D2486" s="82" t="s">
        <v>1998</v>
      </c>
      <c r="E2486" s="83" t="s">
        <v>4281</v>
      </c>
    </row>
    <row r="2487" spans="1:5" x14ac:dyDescent="0.25">
      <c r="A2487">
        <v>2486</v>
      </c>
      <c r="B2487" s="62" t="s">
        <v>170</v>
      </c>
      <c r="C2487" s="79" t="s">
        <v>171</v>
      </c>
      <c r="D2487" s="79" t="s">
        <v>172</v>
      </c>
      <c r="E2487" s="80" t="s">
        <v>4282</v>
      </c>
    </row>
    <row r="2488" spans="1:5" x14ac:dyDescent="0.25">
      <c r="A2488">
        <v>2487</v>
      </c>
      <c r="B2488" s="81" t="s">
        <v>170</v>
      </c>
      <c r="C2488" s="82" t="s">
        <v>171</v>
      </c>
      <c r="D2488" s="82" t="s">
        <v>172</v>
      </c>
      <c r="E2488" s="83" t="s">
        <v>3040</v>
      </c>
    </row>
    <row r="2489" spans="1:5" x14ac:dyDescent="0.25">
      <c r="A2489">
        <v>2488</v>
      </c>
      <c r="B2489" s="62" t="s">
        <v>170</v>
      </c>
      <c r="C2489" s="79" t="s">
        <v>171</v>
      </c>
      <c r="D2489" s="79" t="s">
        <v>172</v>
      </c>
      <c r="E2489" s="80" t="s">
        <v>1035</v>
      </c>
    </row>
    <row r="2490" spans="1:5" x14ac:dyDescent="0.25">
      <c r="A2490">
        <v>2489</v>
      </c>
      <c r="B2490" s="81" t="s">
        <v>170</v>
      </c>
      <c r="C2490" s="82" t="s">
        <v>171</v>
      </c>
      <c r="D2490" s="82" t="s">
        <v>172</v>
      </c>
      <c r="E2490" s="83" t="s">
        <v>4283</v>
      </c>
    </row>
    <row r="2491" spans="1:5" x14ac:dyDescent="0.25">
      <c r="A2491">
        <v>2490</v>
      </c>
      <c r="B2491" s="62" t="s">
        <v>170</v>
      </c>
      <c r="C2491" s="79" t="s">
        <v>171</v>
      </c>
      <c r="D2491" s="79" t="s">
        <v>172</v>
      </c>
      <c r="E2491" s="80" t="s">
        <v>607</v>
      </c>
    </row>
    <row r="2492" spans="1:5" x14ac:dyDescent="0.25">
      <c r="A2492">
        <v>2491</v>
      </c>
      <c r="B2492" s="81" t="s">
        <v>170</v>
      </c>
      <c r="C2492" s="82" t="s">
        <v>171</v>
      </c>
      <c r="D2492" s="82" t="s">
        <v>755</v>
      </c>
      <c r="E2492" s="83" t="s">
        <v>173</v>
      </c>
    </row>
    <row r="2493" spans="1:5" x14ac:dyDescent="0.25">
      <c r="A2493">
        <v>2492</v>
      </c>
      <c r="B2493" s="62" t="s">
        <v>170</v>
      </c>
      <c r="C2493" s="79" t="s">
        <v>171</v>
      </c>
      <c r="D2493" s="79" t="s">
        <v>755</v>
      </c>
      <c r="E2493" s="80" t="s">
        <v>4090</v>
      </c>
    </row>
    <row r="2494" spans="1:5" x14ac:dyDescent="0.25">
      <c r="A2494">
        <v>2493</v>
      </c>
      <c r="B2494" s="81" t="s">
        <v>170</v>
      </c>
      <c r="C2494" s="82" t="s">
        <v>171</v>
      </c>
      <c r="D2494" s="82" t="s">
        <v>755</v>
      </c>
      <c r="E2494" s="83" t="s">
        <v>1659</v>
      </c>
    </row>
    <row r="2495" spans="1:5" x14ac:dyDescent="0.25">
      <c r="A2495">
        <v>2494</v>
      </c>
      <c r="B2495" s="62" t="s">
        <v>170</v>
      </c>
      <c r="C2495" s="79" t="s">
        <v>171</v>
      </c>
      <c r="D2495" s="79" t="s">
        <v>755</v>
      </c>
      <c r="E2495" s="80" t="s">
        <v>4284</v>
      </c>
    </row>
    <row r="2496" spans="1:5" x14ac:dyDescent="0.25">
      <c r="A2496">
        <v>2495</v>
      </c>
      <c r="B2496" s="81" t="s">
        <v>170</v>
      </c>
      <c r="C2496" s="82" t="s">
        <v>171</v>
      </c>
      <c r="D2496" s="82" t="s">
        <v>755</v>
      </c>
      <c r="E2496" s="83" t="s">
        <v>4285</v>
      </c>
    </row>
    <row r="2497" spans="1:5" x14ac:dyDescent="0.25">
      <c r="A2497">
        <v>2496</v>
      </c>
      <c r="B2497" s="62" t="s">
        <v>170</v>
      </c>
      <c r="C2497" s="79" t="s">
        <v>171</v>
      </c>
      <c r="D2497" s="79" t="s">
        <v>100</v>
      </c>
      <c r="E2497" s="80" t="s">
        <v>4286</v>
      </c>
    </row>
    <row r="2498" spans="1:5" x14ac:dyDescent="0.25">
      <c r="A2498">
        <v>2497</v>
      </c>
      <c r="B2498" s="81" t="s">
        <v>170</v>
      </c>
      <c r="C2498" s="82" t="s">
        <v>171</v>
      </c>
      <c r="D2498" s="82" t="s">
        <v>100</v>
      </c>
      <c r="E2498" s="83" t="s">
        <v>4287</v>
      </c>
    </row>
    <row r="2499" spans="1:5" x14ac:dyDescent="0.25">
      <c r="A2499">
        <v>2498</v>
      </c>
      <c r="B2499" s="62" t="s">
        <v>170</v>
      </c>
      <c r="C2499" s="79" t="s">
        <v>171</v>
      </c>
      <c r="D2499" s="79" t="s">
        <v>100</v>
      </c>
      <c r="E2499" s="80" t="s">
        <v>4288</v>
      </c>
    </row>
    <row r="2500" spans="1:5" x14ac:dyDescent="0.25">
      <c r="A2500">
        <v>2499</v>
      </c>
      <c r="B2500" s="81" t="s">
        <v>170</v>
      </c>
      <c r="C2500" s="82" t="s">
        <v>171</v>
      </c>
      <c r="D2500" s="82" t="s">
        <v>100</v>
      </c>
      <c r="E2500" s="83" t="s">
        <v>4289</v>
      </c>
    </row>
    <row r="2501" spans="1:5" x14ac:dyDescent="0.25">
      <c r="A2501">
        <v>2500</v>
      </c>
      <c r="B2501" s="62" t="s">
        <v>170</v>
      </c>
      <c r="C2501" s="79" t="s">
        <v>171</v>
      </c>
      <c r="D2501" s="79" t="s">
        <v>100</v>
      </c>
      <c r="E2501" s="80" t="s">
        <v>4290</v>
      </c>
    </row>
    <row r="2502" spans="1:5" x14ac:dyDescent="0.25">
      <c r="A2502">
        <v>2501</v>
      </c>
      <c r="B2502" s="81" t="s">
        <v>74</v>
      </c>
      <c r="C2502" s="82" t="s">
        <v>75</v>
      </c>
      <c r="D2502" s="82" t="s">
        <v>1112</v>
      </c>
      <c r="E2502" s="83" t="s">
        <v>4291</v>
      </c>
    </row>
    <row r="2503" spans="1:5" x14ac:dyDescent="0.25">
      <c r="A2503">
        <v>2502</v>
      </c>
      <c r="B2503" s="62" t="s">
        <v>74</v>
      </c>
      <c r="C2503" s="79" t="s">
        <v>75</v>
      </c>
      <c r="D2503" s="79" t="s">
        <v>1112</v>
      </c>
      <c r="E2503" s="80" t="s">
        <v>4292</v>
      </c>
    </row>
    <row r="2504" spans="1:5" x14ac:dyDescent="0.25">
      <c r="A2504">
        <v>2503</v>
      </c>
      <c r="B2504" s="81" t="s">
        <v>74</v>
      </c>
      <c r="C2504" s="82" t="s">
        <v>75</v>
      </c>
      <c r="D2504" s="82" t="s">
        <v>1112</v>
      </c>
      <c r="E2504" s="83" t="s">
        <v>3403</v>
      </c>
    </row>
    <row r="2505" spans="1:5" x14ac:dyDescent="0.25">
      <c r="A2505">
        <v>2504</v>
      </c>
      <c r="B2505" s="62" t="s">
        <v>74</v>
      </c>
      <c r="C2505" s="79" t="s">
        <v>75</v>
      </c>
      <c r="D2505" s="79" t="s">
        <v>1112</v>
      </c>
      <c r="E2505" s="80" t="s">
        <v>4293</v>
      </c>
    </row>
    <row r="2506" spans="1:5" x14ac:dyDescent="0.25">
      <c r="A2506">
        <v>2505</v>
      </c>
      <c r="B2506" s="81" t="s">
        <v>74</v>
      </c>
      <c r="C2506" s="82" t="s">
        <v>75</v>
      </c>
      <c r="D2506" s="82" t="s">
        <v>1112</v>
      </c>
      <c r="E2506" s="83" t="s">
        <v>1113</v>
      </c>
    </row>
    <row r="2507" spans="1:5" x14ac:dyDescent="0.25">
      <c r="A2507">
        <v>2506</v>
      </c>
      <c r="B2507" s="62" t="s">
        <v>74</v>
      </c>
      <c r="C2507" s="79" t="s">
        <v>75</v>
      </c>
      <c r="D2507" s="79" t="s">
        <v>195</v>
      </c>
      <c r="E2507" s="80" t="s">
        <v>1456</v>
      </c>
    </row>
    <row r="2508" spans="1:5" x14ac:dyDescent="0.25">
      <c r="A2508">
        <v>2507</v>
      </c>
      <c r="B2508" s="81" t="s">
        <v>74</v>
      </c>
      <c r="C2508" s="82" t="s">
        <v>75</v>
      </c>
      <c r="D2508" s="82" t="s">
        <v>195</v>
      </c>
      <c r="E2508" s="83" t="s">
        <v>2790</v>
      </c>
    </row>
    <row r="2509" spans="1:5" x14ac:dyDescent="0.25">
      <c r="A2509">
        <v>2508</v>
      </c>
      <c r="B2509" s="62" t="s">
        <v>74</v>
      </c>
      <c r="C2509" s="79" t="s">
        <v>75</v>
      </c>
      <c r="D2509" s="79" t="s">
        <v>195</v>
      </c>
      <c r="E2509" s="80" t="s">
        <v>2195</v>
      </c>
    </row>
    <row r="2510" spans="1:5" x14ac:dyDescent="0.25">
      <c r="A2510">
        <v>2509</v>
      </c>
      <c r="B2510" s="81" t="s">
        <v>74</v>
      </c>
      <c r="C2510" s="82" t="s">
        <v>75</v>
      </c>
      <c r="D2510" s="82" t="s">
        <v>195</v>
      </c>
      <c r="E2510" s="83" t="s">
        <v>4294</v>
      </c>
    </row>
    <row r="2511" spans="1:5" x14ac:dyDescent="0.25">
      <c r="A2511">
        <v>2510</v>
      </c>
      <c r="B2511" s="62" t="s">
        <v>74</v>
      </c>
      <c r="C2511" s="79" t="s">
        <v>75</v>
      </c>
      <c r="D2511" s="79" t="s">
        <v>195</v>
      </c>
      <c r="E2511" s="80" t="s">
        <v>4295</v>
      </c>
    </row>
    <row r="2512" spans="1:5" x14ac:dyDescent="0.25">
      <c r="A2512">
        <v>2511</v>
      </c>
      <c r="B2512" s="81" t="s">
        <v>74</v>
      </c>
      <c r="C2512" s="82" t="s">
        <v>75</v>
      </c>
      <c r="D2512" s="82" t="s">
        <v>144</v>
      </c>
      <c r="E2512" s="83" t="s">
        <v>2782</v>
      </c>
    </row>
    <row r="2513" spans="1:5" x14ac:dyDescent="0.25">
      <c r="A2513">
        <v>2512</v>
      </c>
      <c r="B2513" s="62" t="s">
        <v>74</v>
      </c>
      <c r="C2513" s="79" t="s">
        <v>75</v>
      </c>
      <c r="D2513" s="79" t="s">
        <v>144</v>
      </c>
      <c r="E2513" s="80" t="s">
        <v>4296</v>
      </c>
    </row>
    <row r="2514" spans="1:5" x14ac:dyDescent="0.25">
      <c r="A2514">
        <v>2513</v>
      </c>
      <c r="B2514" s="81" t="s">
        <v>74</v>
      </c>
      <c r="C2514" s="82" t="s">
        <v>75</v>
      </c>
      <c r="D2514" s="82" t="s">
        <v>144</v>
      </c>
      <c r="E2514" s="83" t="s">
        <v>196</v>
      </c>
    </row>
    <row r="2515" spans="1:5" x14ac:dyDescent="0.25">
      <c r="A2515">
        <v>2514</v>
      </c>
      <c r="B2515" s="62" t="s">
        <v>74</v>
      </c>
      <c r="C2515" s="79" t="s">
        <v>75</v>
      </c>
      <c r="D2515" s="79" t="s">
        <v>144</v>
      </c>
      <c r="E2515" s="80" t="s">
        <v>4297</v>
      </c>
    </row>
    <row r="2516" spans="1:5" x14ac:dyDescent="0.25">
      <c r="A2516">
        <v>2515</v>
      </c>
      <c r="B2516" s="81" t="s">
        <v>74</v>
      </c>
      <c r="C2516" s="82" t="s">
        <v>75</v>
      </c>
      <c r="D2516" s="82" t="s">
        <v>144</v>
      </c>
      <c r="E2516" s="83" t="s">
        <v>2979</v>
      </c>
    </row>
    <row r="2517" spans="1:5" x14ac:dyDescent="0.25">
      <c r="A2517">
        <v>2516</v>
      </c>
      <c r="B2517" s="62" t="s">
        <v>74</v>
      </c>
      <c r="C2517" s="79" t="s">
        <v>75</v>
      </c>
      <c r="D2517" s="79" t="s">
        <v>4298</v>
      </c>
      <c r="E2517" s="80" t="s">
        <v>4299</v>
      </c>
    </row>
    <row r="2518" spans="1:5" x14ac:dyDescent="0.25">
      <c r="A2518">
        <v>2517</v>
      </c>
      <c r="B2518" s="81" t="s">
        <v>74</v>
      </c>
      <c r="C2518" s="82" t="s">
        <v>75</v>
      </c>
      <c r="D2518" s="82" t="s">
        <v>4298</v>
      </c>
      <c r="E2518" s="83" t="s">
        <v>4300</v>
      </c>
    </row>
    <row r="2519" spans="1:5" x14ac:dyDescent="0.25">
      <c r="A2519">
        <v>2518</v>
      </c>
      <c r="B2519" s="62" t="s">
        <v>74</v>
      </c>
      <c r="C2519" s="79" t="s">
        <v>75</v>
      </c>
      <c r="D2519" s="79" t="s">
        <v>4298</v>
      </c>
      <c r="E2519" s="80" t="s">
        <v>4301</v>
      </c>
    </row>
    <row r="2520" spans="1:5" x14ac:dyDescent="0.25">
      <c r="A2520">
        <v>2519</v>
      </c>
      <c r="B2520" s="81" t="s">
        <v>74</v>
      </c>
      <c r="C2520" s="82" t="s">
        <v>75</v>
      </c>
      <c r="D2520" s="82" t="s">
        <v>4298</v>
      </c>
      <c r="E2520" s="83" t="s">
        <v>4302</v>
      </c>
    </row>
    <row r="2521" spans="1:5" x14ac:dyDescent="0.25">
      <c r="A2521">
        <v>2520</v>
      </c>
      <c r="B2521" s="62" t="s">
        <v>74</v>
      </c>
      <c r="C2521" s="79" t="s">
        <v>75</v>
      </c>
      <c r="D2521" s="79" t="s">
        <v>4298</v>
      </c>
      <c r="E2521" s="80" t="s">
        <v>1474</v>
      </c>
    </row>
    <row r="2522" spans="1:5" x14ac:dyDescent="0.25">
      <c r="A2522">
        <v>2521</v>
      </c>
      <c r="B2522" s="81" t="s">
        <v>74</v>
      </c>
      <c r="C2522" s="82" t="s">
        <v>75</v>
      </c>
      <c r="D2522" s="82" t="s">
        <v>730</v>
      </c>
      <c r="E2522" s="83" t="s">
        <v>3410</v>
      </c>
    </row>
    <row r="2523" spans="1:5" x14ac:dyDescent="0.25">
      <c r="A2523">
        <v>2522</v>
      </c>
      <c r="B2523" s="62" t="s">
        <v>74</v>
      </c>
      <c r="C2523" s="79" t="s">
        <v>75</v>
      </c>
      <c r="D2523" s="79" t="s">
        <v>730</v>
      </c>
      <c r="E2523" s="80" t="s">
        <v>4303</v>
      </c>
    </row>
    <row r="2524" spans="1:5" x14ac:dyDescent="0.25">
      <c r="A2524">
        <v>2523</v>
      </c>
      <c r="B2524" s="81" t="s">
        <v>74</v>
      </c>
      <c r="C2524" s="82" t="s">
        <v>75</v>
      </c>
      <c r="D2524" s="82" t="s">
        <v>730</v>
      </c>
      <c r="E2524" s="83" t="s">
        <v>4304</v>
      </c>
    </row>
    <row r="2525" spans="1:5" x14ac:dyDescent="0.25">
      <c r="A2525">
        <v>2524</v>
      </c>
      <c r="B2525" s="62" t="s">
        <v>74</v>
      </c>
      <c r="C2525" s="79" t="s">
        <v>75</v>
      </c>
      <c r="D2525" s="79" t="s">
        <v>730</v>
      </c>
      <c r="E2525" s="80" t="s">
        <v>4305</v>
      </c>
    </row>
    <row r="2526" spans="1:5" x14ac:dyDescent="0.25">
      <c r="A2526">
        <v>2525</v>
      </c>
      <c r="B2526" s="81" t="s">
        <v>74</v>
      </c>
      <c r="C2526" s="82" t="s">
        <v>75</v>
      </c>
      <c r="D2526" s="82" t="s">
        <v>730</v>
      </c>
      <c r="E2526" s="83" t="s">
        <v>4306</v>
      </c>
    </row>
    <row r="2527" spans="1:5" x14ac:dyDescent="0.25">
      <c r="A2527">
        <v>2526</v>
      </c>
      <c r="B2527" s="62" t="s">
        <v>74</v>
      </c>
      <c r="C2527" s="79" t="s">
        <v>75</v>
      </c>
      <c r="D2527" s="79" t="s">
        <v>192</v>
      </c>
      <c r="E2527" s="80" t="s">
        <v>4307</v>
      </c>
    </row>
    <row r="2528" spans="1:5" x14ac:dyDescent="0.25">
      <c r="A2528">
        <v>2527</v>
      </c>
      <c r="B2528" s="81" t="s">
        <v>74</v>
      </c>
      <c r="C2528" s="82" t="s">
        <v>75</v>
      </c>
      <c r="D2528" s="82" t="s">
        <v>192</v>
      </c>
      <c r="E2528" s="83" t="s">
        <v>4308</v>
      </c>
    </row>
    <row r="2529" spans="1:5" x14ac:dyDescent="0.25">
      <c r="A2529">
        <v>2528</v>
      </c>
      <c r="B2529" s="62" t="s">
        <v>74</v>
      </c>
      <c r="C2529" s="79" t="s">
        <v>75</v>
      </c>
      <c r="D2529" s="79" t="s">
        <v>192</v>
      </c>
      <c r="E2529" s="80" t="s">
        <v>4309</v>
      </c>
    </row>
    <row r="2530" spans="1:5" x14ac:dyDescent="0.25">
      <c r="A2530">
        <v>2529</v>
      </c>
      <c r="B2530" s="81" t="s">
        <v>74</v>
      </c>
      <c r="C2530" s="82" t="s">
        <v>75</v>
      </c>
      <c r="D2530" s="82" t="s">
        <v>192</v>
      </c>
      <c r="E2530" s="83" t="s">
        <v>1562</v>
      </c>
    </row>
    <row r="2531" spans="1:5" x14ac:dyDescent="0.25">
      <c r="A2531">
        <v>2530</v>
      </c>
      <c r="B2531" s="62" t="s">
        <v>74</v>
      </c>
      <c r="C2531" s="79" t="s">
        <v>75</v>
      </c>
      <c r="D2531" s="79" t="s">
        <v>192</v>
      </c>
      <c r="E2531" s="80" t="s">
        <v>4310</v>
      </c>
    </row>
    <row r="2532" spans="1:5" x14ac:dyDescent="0.25">
      <c r="A2532">
        <v>2531</v>
      </c>
      <c r="B2532" s="81" t="s">
        <v>74</v>
      </c>
      <c r="C2532" s="82" t="s">
        <v>75</v>
      </c>
      <c r="D2532" s="82" t="s">
        <v>84</v>
      </c>
      <c r="E2532" s="83" t="s">
        <v>1096</v>
      </c>
    </row>
    <row r="2533" spans="1:5" x14ac:dyDescent="0.25">
      <c r="A2533">
        <v>2532</v>
      </c>
      <c r="B2533" s="62" t="s">
        <v>74</v>
      </c>
      <c r="C2533" s="79" t="s">
        <v>75</v>
      </c>
      <c r="D2533" s="79" t="s">
        <v>84</v>
      </c>
      <c r="E2533" s="80" t="s">
        <v>3746</v>
      </c>
    </row>
    <row r="2534" spans="1:5" x14ac:dyDescent="0.25">
      <c r="A2534">
        <v>2533</v>
      </c>
      <c r="B2534" s="81" t="s">
        <v>74</v>
      </c>
      <c r="C2534" s="82" t="s">
        <v>75</v>
      </c>
      <c r="D2534" s="82" t="s">
        <v>84</v>
      </c>
      <c r="E2534" s="83" t="s">
        <v>193</v>
      </c>
    </row>
    <row r="2535" spans="1:5" x14ac:dyDescent="0.25">
      <c r="A2535">
        <v>2534</v>
      </c>
      <c r="B2535" s="62" t="s">
        <v>74</v>
      </c>
      <c r="C2535" s="79" t="s">
        <v>75</v>
      </c>
      <c r="D2535" s="79" t="s">
        <v>84</v>
      </c>
      <c r="E2535" s="80" t="s">
        <v>4311</v>
      </c>
    </row>
    <row r="2536" spans="1:5" x14ac:dyDescent="0.25">
      <c r="A2536">
        <v>2535</v>
      </c>
      <c r="B2536" s="81" t="s">
        <v>74</v>
      </c>
      <c r="C2536" s="82" t="s">
        <v>75</v>
      </c>
      <c r="D2536" s="82" t="s">
        <v>84</v>
      </c>
      <c r="E2536" s="83" t="s">
        <v>4312</v>
      </c>
    </row>
    <row r="2537" spans="1:5" x14ac:dyDescent="0.25">
      <c r="A2537">
        <v>2536</v>
      </c>
      <c r="B2537" s="62" t="s">
        <v>74</v>
      </c>
      <c r="C2537" s="79" t="s">
        <v>75</v>
      </c>
      <c r="D2537" s="79" t="s">
        <v>799</v>
      </c>
      <c r="E2537" s="80" t="s">
        <v>4313</v>
      </c>
    </row>
    <row r="2538" spans="1:5" x14ac:dyDescent="0.25">
      <c r="A2538">
        <v>2537</v>
      </c>
      <c r="B2538" s="81" t="s">
        <v>74</v>
      </c>
      <c r="C2538" s="82" t="s">
        <v>75</v>
      </c>
      <c r="D2538" s="82" t="s">
        <v>799</v>
      </c>
      <c r="E2538" s="83" t="s">
        <v>4314</v>
      </c>
    </row>
    <row r="2539" spans="1:5" x14ac:dyDescent="0.25">
      <c r="A2539">
        <v>2538</v>
      </c>
      <c r="B2539" s="62" t="s">
        <v>74</v>
      </c>
      <c r="C2539" s="79" t="s">
        <v>75</v>
      </c>
      <c r="D2539" s="79" t="s">
        <v>799</v>
      </c>
      <c r="E2539" s="80" t="s">
        <v>4315</v>
      </c>
    </row>
    <row r="2540" spans="1:5" x14ac:dyDescent="0.25">
      <c r="A2540">
        <v>2539</v>
      </c>
      <c r="B2540" s="81" t="s">
        <v>74</v>
      </c>
      <c r="C2540" s="82" t="s">
        <v>75</v>
      </c>
      <c r="D2540" s="82" t="s">
        <v>799</v>
      </c>
      <c r="E2540" s="83" t="s">
        <v>4316</v>
      </c>
    </row>
    <row r="2541" spans="1:5" x14ac:dyDescent="0.25">
      <c r="A2541">
        <v>2540</v>
      </c>
      <c r="B2541" s="62" t="s">
        <v>74</v>
      </c>
      <c r="C2541" s="79" t="s">
        <v>75</v>
      </c>
      <c r="D2541" s="79" t="s">
        <v>799</v>
      </c>
      <c r="E2541" s="80" t="s">
        <v>4317</v>
      </c>
    </row>
    <row r="2542" spans="1:5" x14ac:dyDescent="0.25">
      <c r="A2542">
        <v>2541</v>
      </c>
      <c r="B2542" s="81" t="s">
        <v>74</v>
      </c>
      <c r="C2542" s="82" t="s">
        <v>75</v>
      </c>
      <c r="D2542" s="82" t="s">
        <v>841</v>
      </c>
      <c r="E2542" s="83" t="s">
        <v>4318</v>
      </c>
    </row>
    <row r="2543" spans="1:5" x14ac:dyDescent="0.25">
      <c r="A2543">
        <v>2542</v>
      </c>
      <c r="B2543" s="62" t="s">
        <v>74</v>
      </c>
      <c r="C2543" s="79" t="s">
        <v>75</v>
      </c>
      <c r="D2543" s="79" t="s">
        <v>841</v>
      </c>
      <c r="E2543" s="80" t="s">
        <v>4319</v>
      </c>
    </row>
    <row r="2544" spans="1:5" x14ac:dyDescent="0.25">
      <c r="A2544">
        <v>2543</v>
      </c>
      <c r="B2544" s="81" t="s">
        <v>74</v>
      </c>
      <c r="C2544" s="82" t="s">
        <v>75</v>
      </c>
      <c r="D2544" s="82" t="s">
        <v>841</v>
      </c>
      <c r="E2544" s="83" t="s">
        <v>4320</v>
      </c>
    </row>
    <row r="2545" spans="1:5" x14ac:dyDescent="0.25">
      <c r="A2545">
        <v>2544</v>
      </c>
      <c r="B2545" s="62" t="s">
        <v>74</v>
      </c>
      <c r="C2545" s="79" t="s">
        <v>75</v>
      </c>
      <c r="D2545" s="79" t="s">
        <v>841</v>
      </c>
      <c r="E2545" s="80" t="s">
        <v>842</v>
      </c>
    </row>
    <row r="2546" spans="1:5" x14ac:dyDescent="0.25">
      <c r="A2546">
        <v>2545</v>
      </c>
      <c r="B2546" s="81" t="s">
        <v>74</v>
      </c>
      <c r="C2546" s="82" t="s">
        <v>75</v>
      </c>
      <c r="D2546" s="82" t="s">
        <v>841</v>
      </c>
      <c r="E2546" s="83" t="s">
        <v>4321</v>
      </c>
    </row>
    <row r="2547" spans="1:5" x14ac:dyDescent="0.25">
      <c r="A2547">
        <v>2546</v>
      </c>
      <c r="B2547" s="62" t="s">
        <v>74</v>
      </c>
      <c r="C2547" s="79" t="s">
        <v>75</v>
      </c>
      <c r="D2547" s="79" t="s">
        <v>452</v>
      </c>
      <c r="E2547" s="80" t="s">
        <v>4322</v>
      </c>
    </row>
    <row r="2548" spans="1:5" x14ac:dyDescent="0.25">
      <c r="A2548">
        <v>2547</v>
      </c>
      <c r="B2548" s="81" t="s">
        <v>74</v>
      </c>
      <c r="C2548" s="82" t="s">
        <v>75</v>
      </c>
      <c r="D2548" s="82" t="s">
        <v>452</v>
      </c>
      <c r="E2548" s="83" t="s">
        <v>4323</v>
      </c>
    </row>
    <row r="2549" spans="1:5" x14ac:dyDescent="0.25">
      <c r="A2549">
        <v>2548</v>
      </c>
      <c r="B2549" s="62" t="s">
        <v>74</v>
      </c>
      <c r="C2549" s="79" t="s">
        <v>75</v>
      </c>
      <c r="D2549" s="79" t="s">
        <v>452</v>
      </c>
      <c r="E2549" s="80" t="s">
        <v>4324</v>
      </c>
    </row>
    <row r="2550" spans="1:5" x14ac:dyDescent="0.25">
      <c r="A2550">
        <v>2549</v>
      </c>
      <c r="B2550" s="81" t="s">
        <v>74</v>
      </c>
      <c r="C2550" s="82" t="s">
        <v>75</v>
      </c>
      <c r="D2550" s="82" t="s">
        <v>452</v>
      </c>
      <c r="E2550" s="83" t="s">
        <v>4325</v>
      </c>
    </row>
    <row r="2551" spans="1:5" x14ac:dyDescent="0.25">
      <c r="A2551">
        <v>2550</v>
      </c>
      <c r="B2551" s="62" t="s">
        <v>74</v>
      </c>
      <c r="C2551" s="79" t="s">
        <v>75</v>
      </c>
      <c r="D2551" s="79" t="s">
        <v>452</v>
      </c>
      <c r="E2551" s="80" t="s">
        <v>4326</v>
      </c>
    </row>
    <row r="2552" spans="1:5" x14ac:dyDescent="0.25">
      <c r="A2552">
        <v>2551</v>
      </c>
      <c r="B2552" s="81" t="s">
        <v>74</v>
      </c>
      <c r="C2552" s="82" t="s">
        <v>75</v>
      </c>
      <c r="D2552" s="82" t="s">
        <v>733</v>
      </c>
      <c r="E2552" s="83" t="s">
        <v>2551</v>
      </c>
    </row>
    <row r="2553" spans="1:5" x14ac:dyDescent="0.25">
      <c r="A2553">
        <v>2552</v>
      </c>
      <c r="B2553" s="62" t="s">
        <v>74</v>
      </c>
      <c r="C2553" s="79" t="s">
        <v>75</v>
      </c>
      <c r="D2553" s="79" t="s">
        <v>733</v>
      </c>
      <c r="E2553" s="80" t="s">
        <v>453</v>
      </c>
    </row>
    <row r="2554" spans="1:5" x14ac:dyDescent="0.25">
      <c r="A2554">
        <v>2553</v>
      </c>
      <c r="B2554" s="81" t="s">
        <v>74</v>
      </c>
      <c r="C2554" s="82" t="s">
        <v>75</v>
      </c>
      <c r="D2554" s="82" t="s">
        <v>733</v>
      </c>
      <c r="E2554" s="83" t="s">
        <v>4327</v>
      </c>
    </row>
    <row r="2555" spans="1:5" x14ac:dyDescent="0.25">
      <c r="A2555">
        <v>2554</v>
      </c>
      <c r="B2555" s="62" t="s">
        <v>74</v>
      </c>
      <c r="C2555" s="79" t="s">
        <v>75</v>
      </c>
      <c r="D2555" s="79" t="s">
        <v>733</v>
      </c>
      <c r="E2555" s="80" t="s">
        <v>4328</v>
      </c>
    </row>
    <row r="2556" spans="1:5" x14ac:dyDescent="0.25">
      <c r="A2556">
        <v>2555</v>
      </c>
      <c r="B2556" s="81" t="s">
        <v>74</v>
      </c>
      <c r="C2556" s="82" t="s">
        <v>75</v>
      </c>
      <c r="D2556" s="82" t="s">
        <v>733</v>
      </c>
      <c r="E2556" s="83" t="s">
        <v>4329</v>
      </c>
    </row>
    <row r="2557" spans="1:5" x14ac:dyDescent="0.25">
      <c r="A2557">
        <v>2556</v>
      </c>
      <c r="B2557" s="62" t="s">
        <v>74</v>
      </c>
      <c r="C2557" s="79" t="s">
        <v>75</v>
      </c>
      <c r="D2557" s="79" t="s">
        <v>216</v>
      </c>
      <c r="E2557" s="80" t="s">
        <v>4330</v>
      </c>
    </row>
    <row r="2558" spans="1:5" x14ac:dyDescent="0.25">
      <c r="A2558">
        <v>2557</v>
      </c>
      <c r="B2558" s="81" t="s">
        <v>74</v>
      </c>
      <c r="C2558" s="82" t="s">
        <v>75</v>
      </c>
      <c r="D2558" s="82" t="s">
        <v>216</v>
      </c>
      <c r="E2558" s="83" t="s">
        <v>4331</v>
      </c>
    </row>
    <row r="2559" spans="1:5" x14ac:dyDescent="0.25">
      <c r="A2559">
        <v>2558</v>
      </c>
      <c r="B2559" s="62" t="s">
        <v>74</v>
      </c>
      <c r="C2559" s="79" t="s">
        <v>75</v>
      </c>
      <c r="D2559" s="79" t="s">
        <v>216</v>
      </c>
      <c r="E2559" s="80" t="s">
        <v>4332</v>
      </c>
    </row>
    <row r="2560" spans="1:5" x14ac:dyDescent="0.25">
      <c r="A2560">
        <v>2559</v>
      </c>
      <c r="B2560" s="81" t="s">
        <v>74</v>
      </c>
      <c r="C2560" s="82" t="s">
        <v>75</v>
      </c>
      <c r="D2560" s="82" t="s">
        <v>216</v>
      </c>
      <c r="E2560" s="83" t="s">
        <v>2276</v>
      </c>
    </row>
    <row r="2561" spans="1:5" x14ac:dyDescent="0.25">
      <c r="A2561">
        <v>2560</v>
      </c>
      <c r="B2561" s="62" t="s">
        <v>74</v>
      </c>
      <c r="C2561" s="79" t="s">
        <v>75</v>
      </c>
      <c r="D2561" s="79" t="s">
        <v>216</v>
      </c>
      <c r="E2561" s="80" t="s">
        <v>4333</v>
      </c>
    </row>
    <row r="2562" spans="1:5" x14ac:dyDescent="0.25">
      <c r="A2562">
        <v>2561</v>
      </c>
      <c r="B2562" s="81" t="s">
        <v>74</v>
      </c>
      <c r="C2562" s="82" t="s">
        <v>75</v>
      </c>
      <c r="D2562" s="82" t="s">
        <v>528</v>
      </c>
      <c r="E2562" s="83" t="s">
        <v>1313</v>
      </c>
    </row>
    <row r="2563" spans="1:5" x14ac:dyDescent="0.25">
      <c r="A2563">
        <v>2562</v>
      </c>
      <c r="B2563" s="62" t="s">
        <v>74</v>
      </c>
      <c r="C2563" s="79" t="s">
        <v>75</v>
      </c>
      <c r="D2563" s="79" t="s">
        <v>528</v>
      </c>
      <c r="E2563" s="80" t="s">
        <v>217</v>
      </c>
    </row>
    <row r="2564" spans="1:5" x14ac:dyDescent="0.25">
      <c r="A2564">
        <v>2563</v>
      </c>
      <c r="B2564" s="81" t="s">
        <v>74</v>
      </c>
      <c r="C2564" s="82" t="s">
        <v>75</v>
      </c>
      <c r="D2564" s="82" t="s">
        <v>528</v>
      </c>
      <c r="E2564" s="83" t="s">
        <v>4334</v>
      </c>
    </row>
    <row r="2565" spans="1:5" x14ac:dyDescent="0.25">
      <c r="A2565">
        <v>2564</v>
      </c>
      <c r="B2565" s="62" t="s">
        <v>74</v>
      </c>
      <c r="C2565" s="79" t="s">
        <v>75</v>
      </c>
      <c r="D2565" s="79" t="s">
        <v>528</v>
      </c>
      <c r="E2565" s="80" t="s">
        <v>4335</v>
      </c>
    </row>
    <row r="2566" spans="1:5" x14ac:dyDescent="0.25">
      <c r="A2566">
        <v>2565</v>
      </c>
      <c r="B2566" s="81" t="s">
        <v>74</v>
      </c>
      <c r="C2566" s="82" t="s">
        <v>75</v>
      </c>
      <c r="D2566" s="82" t="s">
        <v>528</v>
      </c>
      <c r="E2566" s="83" t="s">
        <v>4336</v>
      </c>
    </row>
    <row r="2567" spans="1:5" x14ac:dyDescent="0.25">
      <c r="A2567">
        <v>2566</v>
      </c>
      <c r="B2567" s="62" t="s">
        <v>74</v>
      </c>
      <c r="C2567" s="79" t="s">
        <v>75</v>
      </c>
      <c r="D2567" s="79" t="s">
        <v>189</v>
      </c>
      <c r="E2567" s="80" t="s">
        <v>4337</v>
      </c>
    </row>
    <row r="2568" spans="1:5" x14ac:dyDescent="0.25">
      <c r="A2568">
        <v>2567</v>
      </c>
      <c r="B2568" s="81" t="s">
        <v>74</v>
      </c>
      <c r="C2568" s="82" t="s">
        <v>75</v>
      </c>
      <c r="D2568" s="82" t="s">
        <v>189</v>
      </c>
      <c r="E2568" s="83" t="s">
        <v>4338</v>
      </c>
    </row>
    <row r="2569" spans="1:5" x14ac:dyDescent="0.25">
      <c r="A2569">
        <v>2568</v>
      </c>
      <c r="B2569" s="62" t="s">
        <v>74</v>
      </c>
      <c r="C2569" s="79" t="s">
        <v>75</v>
      </c>
      <c r="D2569" s="79" t="s">
        <v>189</v>
      </c>
      <c r="E2569" s="80" t="s">
        <v>4339</v>
      </c>
    </row>
    <row r="2570" spans="1:5" x14ac:dyDescent="0.25">
      <c r="A2570">
        <v>2569</v>
      </c>
      <c r="B2570" s="81" t="s">
        <v>74</v>
      </c>
      <c r="C2570" s="82" t="s">
        <v>75</v>
      </c>
      <c r="D2570" s="82" t="s">
        <v>189</v>
      </c>
      <c r="E2570" s="83" t="s">
        <v>4340</v>
      </c>
    </row>
    <row r="2571" spans="1:5" x14ac:dyDescent="0.25">
      <c r="A2571">
        <v>2570</v>
      </c>
      <c r="B2571" s="62" t="s">
        <v>74</v>
      </c>
      <c r="C2571" s="79" t="s">
        <v>75</v>
      </c>
      <c r="D2571" s="79" t="s">
        <v>189</v>
      </c>
      <c r="E2571" s="80" t="s">
        <v>4341</v>
      </c>
    </row>
    <row r="2572" spans="1:5" x14ac:dyDescent="0.25">
      <c r="A2572">
        <v>2571</v>
      </c>
      <c r="B2572" s="81" t="s">
        <v>74</v>
      </c>
      <c r="C2572" s="82" t="s">
        <v>75</v>
      </c>
      <c r="D2572" s="82" t="s">
        <v>634</v>
      </c>
      <c r="E2572" s="83" t="s">
        <v>4342</v>
      </c>
    </row>
    <row r="2573" spans="1:5" x14ac:dyDescent="0.25">
      <c r="A2573">
        <v>2572</v>
      </c>
      <c r="B2573" s="62" t="s">
        <v>74</v>
      </c>
      <c r="C2573" s="79" t="s">
        <v>75</v>
      </c>
      <c r="D2573" s="79" t="s">
        <v>634</v>
      </c>
      <c r="E2573" s="80" t="s">
        <v>3421</v>
      </c>
    </row>
    <row r="2574" spans="1:5" x14ac:dyDescent="0.25">
      <c r="A2574">
        <v>2573</v>
      </c>
      <c r="B2574" s="81" t="s">
        <v>74</v>
      </c>
      <c r="C2574" s="82" t="s">
        <v>75</v>
      </c>
      <c r="D2574" s="82" t="s">
        <v>634</v>
      </c>
      <c r="E2574" s="83" t="s">
        <v>2704</v>
      </c>
    </row>
    <row r="2575" spans="1:5" x14ac:dyDescent="0.25">
      <c r="A2575">
        <v>2574</v>
      </c>
      <c r="B2575" s="62" t="s">
        <v>74</v>
      </c>
      <c r="C2575" s="79" t="s">
        <v>75</v>
      </c>
      <c r="D2575" s="79" t="s">
        <v>634</v>
      </c>
      <c r="E2575" s="80" t="s">
        <v>2084</v>
      </c>
    </row>
    <row r="2576" spans="1:5" x14ac:dyDescent="0.25">
      <c r="A2576">
        <v>2575</v>
      </c>
      <c r="B2576" s="81" t="s">
        <v>74</v>
      </c>
      <c r="C2576" s="82" t="s">
        <v>75</v>
      </c>
      <c r="D2576" s="82" t="s">
        <v>634</v>
      </c>
      <c r="E2576" s="83" t="s">
        <v>2398</v>
      </c>
    </row>
    <row r="2577" spans="1:5" x14ac:dyDescent="0.25">
      <c r="A2577">
        <v>2576</v>
      </c>
      <c r="B2577" s="62" t="s">
        <v>74</v>
      </c>
      <c r="C2577" s="79" t="s">
        <v>75</v>
      </c>
      <c r="D2577" s="79" t="s">
        <v>1082</v>
      </c>
      <c r="E2577" s="80" t="s">
        <v>701</v>
      </c>
    </row>
    <row r="2578" spans="1:5" x14ac:dyDescent="0.25">
      <c r="A2578">
        <v>2577</v>
      </c>
      <c r="B2578" s="81" t="s">
        <v>74</v>
      </c>
      <c r="C2578" s="82" t="s">
        <v>75</v>
      </c>
      <c r="D2578" s="82" t="s">
        <v>1082</v>
      </c>
      <c r="E2578" s="83" t="s">
        <v>635</v>
      </c>
    </row>
    <row r="2579" spans="1:5" x14ac:dyDescent="0.25">
      <c r="A2579">
        <v>2578</v>
      </c>
      <c r="B2579" s="62" t="s">
        <v>74</v>
      </c>
      <c r="C2579" s="79" t="s">
        <v>75</v>
      </c>
      <c r="D2579" s="79" t="s">
        <v>1082</v>
      </c>
      <c r="E2579" s="80" t="s">
        <v>1206</v>
      </c>
    </row>
    <row r="2580" spans="1:5" x14ac:dyDescent="0.25">
      <c r="A2580">
        <v>2579</v>
      </c>
      <c r="B2580" s="81" t="s">
        <v>74</v>
      </c>
      <c r="C2580" s="82" t="s">
        <v>75</v>
      </c>
      <c r="D2580" s="82" t="s">
        <v>1082</v>
      </c>
      <c r="E2580" s="83" t="s">
        <v>4343</v>
      </c>
    </row>
    <row r="2581" spans="1:5" x14ac:dyDescent="0.25">
      <c r="A2581">
        <v>2580</v>
      </c>
      <c r="B2581" s="62" t="s">
        <v>74</v>
      </c>
      <c r="C2581" s="79" t="s">
        <v>75</v>
      </c>
      <c r="D2581" s="79" t="s">
        <v>1082</v>
      </c>
      <c r="E2581" s="80" t="s">
        <v>1083</v>
      </c>
    </row>
    <row r="2582" spans="1:5" x14ac:dyDescent="0.25">
      <c r="A2582">
        <v>2581</v>
      </c>
      <c r="B2582" s="81" t="s">
        <v>74</v>
      </c>
      <c r="C2582" s="82" t="s">
        <v>75</v>
      </c>
      <c r="D2582" s="82" t="s">
        <v>1085</v>
      </c>
      <c r="E2582" s="83" t="s">
        <v>4344</v>
      </c>
    </row>
    <row r="2583" spans="1:5" x14ac:dyDescent="0.25">
      <c r="A2583">
        <v>2582</v>
      </c>
      <c r="B2583" s="62" t="s">
        <v>74</v>
      </c>
      <c r="C2583" s="79" t="s">
        <v>75</v>
      </c>
      <c r="D2583" s="79" t="s">
        <v>1085</v>
      </c>
      <c r="E2583" s="80" t="s">
        <v>1962</v>
      </c>
    </row>
    <row r="2584" spans="1:5" x14ac:dyDescent="0.25">
      <c r="A2584">
        <v>2583</v>
      </c>
      <c r="B2584" s="81" t="s">
        <v>74</v>
      </c>
      <c r="C2584" s="82" t="s">
        <v>75</v>
      </c>
      <c r="D2584" s="82" t="s">
        <v>1085</v>
      </c>
      <c r="E2584" s="83" t="s">
        <v>4345</v>
      </c>
    </row>
    <row r="2585" spans="1:5" x14ac:dyDescent="0.25">
      <c r="A2585">
        <v>2584</v>
      </c>
      <c r="B2585" s="62" t="s">
        <v>74</v>
      </c>
      <c r="C2585" s="79" t="s">
        <v>75</v>
      </c>
      <c r="D2585" s="79" t="s">
        <v>1085</v>
      </c>
      <c r="E2585" s="80" t="s">
        <v>1548</v>
      </c>
    </row>
    <row r="2586" spans="1:5" x14ac:dyDescent="0.25">
      <c r="A2586">
        <v>2585</v>
      </c>
      <c r="B2586" s="81" t="s">
        <v>74</v>
      </c>
      <c r="C2586" s="82" t="s">
        <v>75</v>
      </c>
      <c r="D2586" s="82" t="s">
        <v>1085</v>
      </c>
      <c r="E2586" s="83" t="s">
        <v>4346</v>
      </c>
    </row>
    <row r="2587" spans="1:5" x14ac:dyDescent="0.25">
      <c r="A2587">
        <v>2586</v>
      </c>
      <c r="B2587" s="62" t="s">
        <v>74</v>
      </c>
      <c r="C2587" s="79" t="s">
        <v>75</v>
      </c>
      <c r="D2587" s="79" t="s">
        <v>273</v>
      </c>
      <c r="E2587" s="80" t="s">
        <v>4347</v>
      </c>
    </row>
    <row r="2588" spans="1:5" x14ac:dyDescent="0.25">
      <c r="A2588">
        <v>2587</v>
      </c>
      <c r="B2588" s="81" t="s">
        <v>74</v>
      </c>
      <c r="C2588" s="82" t="s">
        <v>75</v>
      </c>
      <c r="D2588" s="82" t="s">
        <v>273</v>
      </c>
      <c r="E2588" s="83" t="s">
        <v>1400</v>
      </c>
    </row>
    <row r="2589" spans="1:5" x14ac:dyDescent="0.25">
      <c r="A2589">
        <v>2588</v>
      </c>
      <c r="B2589" s="62" t="s">
        <v>74</v>
      </c>
      <c r="C2589" s="79" t="s">
        <v>75</v>
      </c>
      <c r="D2589" s="79" t="s">
        <v>273</v>
      </c>
      <c r="E2589" s="80" t="s">
        <v>1086</v>
      </c>
    </row>
    <row r="2590" spans="1:5" x14ac:dyDescent="0.25">
      <c r="A2590">
        <v>2589</v>
      </c>
      <c r="B2590" s="81" t="s">
        <v>74</v>
      </c>
      <c r="C2590" s="82" t="s">
        <v>75</v>
      </c>
      <c r="D2590" s="82" t="s">
        <v>273</v>
      </c>
      <c r="E2590" s="83" t="s">
        <v>4348</v>
      </c>
    </row>
    <row r="2591" spans="1:5" x14ac:dyDescent="0.25">
      <c r="A2591">
        <v>2590</v>
      </c>
      <c r="B2591" s="62" t="s">
        <v>74</v>
      </c>
      <c r="C2591" s="79" t="s">
        <v>75</v>
      </c>
      <c r="D2591" s="79" t="s">
        <v>273</v>
      </c>
      <c r="E2591" s="80" t="s">
        <v>4349</v>
      </c>
    </row>
    <row r="2592" spans="1:5" x14ac:dyDescent="0.25">
      <c r="A2592">
        <v>2591</v>
      </c>
      <c r="B2592" s="81" t="s">
        <v>74</v>
      </c>
      <c r="C2592" s="82" t="s">
        <v>75</v>
      </c>
      <c r="D2592" s="82" t="s">
        <v>76</v>
      </c>
      <c r="E2592" s="83" t="s">
        <v>4350</v>
      </c>
    </row>
    <row r="2593" spans="1:5" x14ac:dyDescent="0.25">
      <c r="A2593">
        <v>2592</v>
      </c>
      <c r="B2593" s="62" t="s">
        <v>74</v>
      </c>
      <c r="C2593" s="79" t="s">
        <v>75</v>
      </c>
      <c r="D2593" s="79" t="s">
        <v>76</v>
      </c>
      <c r="E2593" s="80" t="s">
        <v>4351</v>
      </c>
    </row>
    <row r="2594" spans="1:5" x14ac:dyDescent="0.25">
      <c r="A2594">
        <v>2593</v>
      </c>
      <c r="B2594" s="81" t="s">
        <v>74</v>
      </c>
      <c r="C2594" s="82" t="s">
        <v>75</v>
      </c>
      <c r="D2594" s="82" t="s">
        <v>76</v>
      </c>
      <c r="E2594" s="83" t="s">
        <v>4352</v>
      </c>
    </row>
    <row r="2595" spans="1:5" x14ac:dyDescent="0.25">
      <c r="A2595">
        <v>2594</v>
      </c>
      <c r="B2595" s="62" t="s">
        <v>74</v>
      </c>
      <c r="C2595" s="79" t="s">
        <v>75</v>
      </c>
      <c r="D2595" s="79" t="s">
        <v>76</v>
      </c>
      <c r="E2595" s="80" t="s">
        <v>4353</v>
      </c>
    </row>
    <row r="2596" spans="1:5" x14ac:dyDescent="0.25">
      <c r="A2596">
        <v>2595</v>
      </c>
      <c r="B2596" s="81" t="s">
        <v>74</v>
      </c>
      <c r="C2596" s="82" t="s">
        <v>75</v>
      </c>
      <c r="D2596" s="82" t="s">
        <v>76</v>
      </c>
      <c r="E2596" s="83" t="s">
        <v>4354</v>
      </c>
    </row>
    <row r="2597" spans="1:5" x14ac:dyDescent="0.25">
      <c r="A2597">
        <v>2596</v>
      </c>
      <c r="B2597" s="62" t="s">
        <v>74</v>
      </c>
      <c r="C2597" s="79" t="s">
        <v>75</v>
      </c>
      <c r="D2597" s="79" t="s">
        <v>245</v>
      </c>
      <c r="E2597" s="80" t="s">
        <v>4355</v>
      </c>
    </row>
    <row r="2598" spans="1:5" x14ac:dyDescent="0.25">
      <c r="A2598">
        <v>2597</v>
      </c>
      <c r="B2598" s="81" t="s">
        <v>74</v>
      </c>
      <c r="C2598" s="82" t="s">
        <v>75</v>
      </c>
      <c r="D2598" s="82" t="s">
        <v>245</v>
      </c>
      <c r="E2598" s="83" t="s">
        <v>4356</v>
      </c>
    </row>
    <row r="2599" spans="1:5" x14ac:dyDescent="0.25">
      <c r="A2599">
        <v>2598</v>
      </c>
      <c r="B2599" s="62" t="s">
        <v>74</v>
      </c>
      <c r="C2599" s="79" t="s">
        <v>75</v>
      </c>
      <c r="D2599" s="79" t="s">
        <v>245</v>
      </c>
      <c r="E2599" s="80" t="s">
        <v>4357</v>
      </c>
    </row>
    <row r="2600" spans="1:5" x14ac:dyDescent="0.25">
      <c r="A2600">
        <v>2599</v>
      </c>
      <c r="B2600" s="81" t="s">
        <v>74</v>
      </c>
      <c r="C2600" s="82" t="s">
        <v>75</v>
      </c>
      <c r="D2600" s="82" t="s">
        <v>245</v>
      </c>
      <c r="E2600" s="83" t="s">
        <v>4358</v>
      </c>
    </row>
    <row r="2601" spans="1:5" x14ac:dyDescent="0.25">
      <c r="A2601">
        <v>2600</v>
      </c>
      <c r="B2601" s="62" t="s">
        <v>74</v>
      </c>
      <c r="C2601" s="79" t="s">
        <v>75</v>
      </c>
      <c r="D2601" s="79" t="s">
        <v>245</v>
      </c>
      <c r="E2601" s="80" t="s">
        <v>4359</v>
      </c>
    </row>
    <row r="2602" spans="1:5" x14ac:dyDescent="0.25">
      <c r="A2602">
        <v>2601</v>
      </c>
      <c r="B2602" s="81" t="s">
        <v>43</v>
      </c>
      <c r="C2602" s="82" t="s">
        <v>44</v>
      </c>
      <c r="D2602" s="82" t="s">
        <v>398</v>
      </c>
      <c r="E2602" s="83" t="s">
        <v>246</v>
      </c>
    </row>
    <row r="2603" spans="1:5" x14ac:dyDescent="0.25">
      <c r="A2603">
        <v>2602</v>
      </c>
      <c r="B2603" s="62" t="s">
        <v>43</v>
      </c>
      <c r="C2603" s="79" t="s">
        <v>44</v>
      </c>
      <c r="D2603" s="79" t="s">
        <v>398</v>
      </c>
      <c r="E2603" s="80" t="s">
        <v>4360</v>
      </c>
    </row>
    <row r="2604" spans="1:5" x14ac:dyDescent="0.25">
      <c r="A2604">
        <v>2603</v>
      </c>
      <c r="B2604" s="81" t="s">
        <v>43</v>
      </c>
      <c r="C2604" s="82" t="s">
        <v>44</v>
      </c>
      <c r="D2604" s="82" t="s">
        <v>398</v>
      </c>
      <c r="E2604" s="83" t="s">
        <v>1627</v>
      </c>
    </row>
    <row r="2605" spans="1:5" x14ac:dyDescent="0.25">
      <c r="A2605">
        <v>2604</v>
      </c>
      <c r="B2605" s="62" t="s">
        <v>43</v>
      </c>
      <c r="C2605" s="79" t="s">
        <v>44</v>
      </c>
      <c r="D2605" s="79" t="s">
        <v>398</v>
      </c>
      <c r="E2605" s="80" t="s">
        <v>604</v>
      </c>
    </row>
    <row r="2606" spans="1:5" x14ac:dyDescent="0.25">
      <c r="A2606">
        <v>2605</v>
      </c>
      <c r="B2606" s="81" t="s">
        <v>43</v>
      </c>
      <c r="C2606" s="82" t="s">
        <v>44</v>
      </c>
      <c r="D2606" s="82" t="s">
        <v>398</v>
      </c>
      <c r="E2606" s="83" t="s">
        <v>4361</v>
      </c>
    </row>
    <row r="2607" spans="1:5" x14ac:dyDescent="0.25">
      <c r="A2607">
        <v>2606</v>
      </c>
      <c r="B2607" s="62" t="s">
        <v>43</v>
      </c>
      <c r="C2607" s="79" t="s">
        <v>44</v>
      </c>
      <c r="D2607" s="79" t="s">
        <v>838</v>
      </c>
      <c r="E2607" s="80" t="s">
        <v>399</v>
      </c>
    </row>
    <row r="2608" spans="1:5" x14ac:dyDescent="0.25">
      <c r="A2608">
        <v>2607</v>
      </c>
      <c r="B2608" s="81" t="s">
        <v>43</v>
      </c>
      <c r="C2608" s="82" t="s">
        <v>44</v>
      </c>
      <c r="D2608" s="82" t="s">
        <v>838</v>
      </c>
      <c r="E2608" s="83" t="s">
        <v>954</v>
      </c>
    </row>
    <row r="2609" spans="1:5" x14ac:dyDescent="0.25">
      <c r="A2609">
        <v>2608</v>
      </c>
      <c r="B2609" s="62" t="s">
        <v>43</v>
      </c>
      <c r="C2609" s="79" t="s">
        <v>44</v>
      </c>
      <c r="D2609" s="79" t="s">
        <v>838</v>
      </c>
      <c r="E2609" s="80" t="s">
        <v>4362</v>
      </c>
    </row>
    <row r="2610" spans="1:5" x14ac:dyDescent="0.25">
      <c r="A2610">
        <v>2609</v>
      </c>
      <c r="B2610" s="81" t="s">
        <v>43</v>
      </c>
      <c r="C2610" s="82" t="s">
        <v>44</v>
      </c>
      <c r="D2610" s="82" t="s">
        <v>838</v>
      </c>
      <c r="E2610" s="83" t="s">
        <v>4363</v>
      </c>
    </row>
    <row r="2611" spans="1:5" x14ac:dyDescent="0.25">
      <c r="A2611">
        <v>2610</v>
      </c>
      <c r="B2611" s="62" t="s">
        <v>43</v>
      </c>
      <c r="C2611" s="79" t="s">
        <v>44</v>
      </c>
      <c r="D2611" s="79" t="s">
        <v>838</v>
      </c>
      <c r="E2611" s="80" t="s">
        <v>839</v>
      </c>
    </row>
    <row r="2612" spans="1:5" x14ac:dyDescent="0.25">
      <c r="A2612">
        <v>2611</v>
      </c>
      <c r="B2612" s="81" t="s">
        <v>43</v>
      </c>
      <c r="C2612" s="82" t="s">
        <v>44</v>
      </c>
      <c r="D2612" s="82" t="s">
        <v>667</v>
      </c>
      <c r="E2612" s="83" t="s">
        <v>2644</v>
      </c>
    </row>
    <row r="2613" spans="1:5" x14ac:dyDescent="0.25">
      <c r="A2613">
        <v>2612</v>
      </c>
      <c r="B2613" s="62" t="s">
        <v>43</v>
      </c>
      <c r="C2613" s="79" t="s">
        <v>44</v>
      </c>
      <c r="D2613" s="79" t="s">
        <v>667</v>
      </c>
      <c r="E2613" s="80" t="s">
        <v>1625</v>
      </c>
    </row>
    <row r="2614" spans="1:5" x14ac:dyDescent="0.25">
      <c r="A2614">
        <v>2613</v>
      </c>
      <c r="B2614" s="81" t="s">
        <v>43</v>
      </c>
      <c r="C2614" s="82" t="s">
        <v>44</v>
      </c>
      <c r="D2614" s="82" t="s">
        <v>667</v>
      </c>
      <c r="E2614" s="83" t="s">
        <v>4364</v>
      </c>
    </row>
    <row r="2615" spans="1:5" x14ac:dyDescent="0.25">
      <c r="A2615">
        <v>2614</v>
      </c>
      <c r="B2615" s="62" t="s">
        <v>43</v>
      </c>
      <c r="C2615" s="79" t="s">
        <v>44</v>
      </c>
      <c r="D2615" s="79" t="s">
        <v>667</v>
      </c>
      <c r="E2615" s="80" t="s">
        <v>576</v>
      </c>
    </row>
    <row r="2616" spans="1:5" x14ac:dyDescent="0.25">
      <c r="A2616">
        <v>2615</v>
      </c>
      <c r="B2616" s="81" t="s">
        <v>43</v>
      </c>
      <c r="C2616" s="82" t="s">
        <v>44</v>
      </c>
      <c r="D2616" s="82" t="s">
        <v>667</v>
      </c>
      <c r="E2616" s="83" t="s">
        <v>3934</v>
      </c>
    </row>
    <row r="2617" spans="1:5" x14ac:dyDescent="0.25">
      <c r="A2617">
        <v>2616</v>
      </c>
      <c r="B2617" s="62" t="s">
        <v>43</v>
      </c>
      <c r="C2617" s="79" t="s">
        <v>44</v>
      </c>
      <c r="D2617" s="79" t="s">
        <v>273</v>
      </c>
      <c r="E2617" s="80" t="s">
        <v>4365</v>
      </c>
    </row>
    <row r="2618" spans="1:5" x14ac:dyDescent="0.25">
      <c r="A2618">
        <v>2617</v>
      </c>
      <c r="B2618" s="81" t="s">
        <v>43</v>
      </c>
      <c r="C2618" s="82" t="s">
        <v>44</v>
      </c>
      <c r="D2618" s="82" t="s">
        <v>273</v>
      </c>
      <c r="E2618" s="83" t="s">
        <v>4366</v>
      </c>
    </row>
    <row r="2619" spans="1:5" x14ac:dyDescent="0.25">
      <c r="A2619">
        <v>2618</v>
      </c>
      <c r="B2619" s="62" t="s">
        <v>43</v>
      </c>
      <c r="C2619" s="79" t="s">
        <v>44</v>
      </c>
      <c r="D2619" s="79" t="s">
        <v>273</v>
      </c>
      <c r="E2619" s="80" t="s">
        <v>4367</v>
      </c>
    </row>
    <row r="2620" spans="1:5" x14ac:dyDescent="0.25">
      <c r="A2620">
        <v>2619</v>
      </c>
      <c r="B2620" s="81" t="s">
        <v>43</v>
      </c>
      <c r="C2620" s="82" t="s">
        <v>44</v>
      </c>
      <c r="D2620" s="82" t="s">
        <v>273</v>
      </c>
      <c r="E2620" s="83" t="s">
        <v>4368</v>
      </c>
    </row>
    <row r="2621" spans="1:5" x14ac:dyDescent="0.25">
      <c r="A2621">
        <v>2620</v>
      </c>
      <c r="B2621" s="62" t="s">
        <v>43</v>
      </c>
      <c r="C2621" s="79" t="s">
        <v>44</v>
      </c>
      <c r="D2621" s="79" t="s">
        <v>273</v>
      </c>
      <c r="E2621" s="80" t="s">
        <v>4369</v>
      </c>
    </row>
    <row r="2622" spans="1:5" x14ac:dyDescent="0.25">
      <c r="A2622">
        <v>2621</v>
      </c>
      <c r="B2622" s="81" t="s">
        <v>43</v>
      </c>
      <c r="C2622" s="82" t="s">
        <v>44</v>
      </c>
      <c r="D2622" s="82" t="s">
        <v>240</v>
      </c>
      <c r="E2622" s="83" t="s">
        <v>4370</v>
      </c>
    </row>
    <row r="2623" spans="1:5" x14ac:dyDescent="0.25">
      <c r="A2623">
        <v>2622</v>
      </c>
      <c r="B2623" s="62" t="s">
        <v>43</v>
      </c>
      <c r="C2623" s="79" t="s">
        <v>44</v>
      </c>
      <c r="D2623" s="79" t="s">
        <v>240</v>
      </c>
      <c r="E2623" s="80" t="s">
        <v>3279</v>
      </c>
    </row>
    <row r="2624" spans="1:5" x14ac:dyDescent="0.25">
      <c r="A2624">
        <v>2623</v>
      </c>
      <c r="B2624" s="81" t="s">
        <v>43</v>
      </c>
      <c r="C2624" s="82" t="s">
        <v>44</v>
      </c>
      <c r="D2624" s="82" t="s">
        <v>240</v>
      </c>
      <c r="E2624" s="83" t="s">
        <v>4371</v>
      </c>
    </row>
    <row r="2625" spans="1:5" x14ac:dyDescent="0.25">
      <c r="A2625">
        <v>2624</v>
      </c>
      <c r="B2625" s="62" t="s">
        <v>43</v>
      </c>
      <c r="C2625" s="79" t="s">
        <v>44</v>
      </c>
      <c r="D2625" s="79" t="s">
        <v>240</v>
      </c>
      <c r="E2625" s="80" t="s">
        <v>4372</v>
      </c>
    </row>
    <row r="2626" spans="1:5" x14ac:dyDescent="0.25">
      <c r="A2626">
        <v>2625</v>
      </c>
      <c r="B2626" s="81" t="s">
        <v>43</v>
      </c>
      <c r="C2626" s="82" t="s">
        <v>44</v>
      </c>
      <c r="D2626" s="82" t="s">
        <v>240</v>
      </c>
      <c r="E2626" s="83" t="s">
        <v>4373</v>
      </c>
    </row>
    <row r="2627" spans="1:5" x14ac:dyDescent="0.25">
      <c r="A2627">
        <v>2626</v>
      </c>
      <c r="B2627" s="62" t="s">
        <v>43</v>
      </c>
      <c r="C2627" s="79" t="s">
        <v>44</v>
      </c>
      <c r="D2627" s="79" t="s">
        <v>52</v>
      </c>
      <c r="E2627" s="80" t="s">
        <v>4374</v>
      </c>
    </row>
    <row r="2628" spans="1:5" x14ac:dyDescent="0.25">
      <c r="A2628">
        <v>2627</v>
      </c>
      <c r="B2628" s="81" t="s">
        <v>43</v>
      </c>
      <c r="C2628" s="82" t="s">
        <v>44</v>
      </c>
      <c r="D2628" s="82" t="s">
        <v>52</v>
      </c>
      <c r="E2628" s="83" t="s">
        <v>4375</v>
      </c>
    </row>
    <row r="2629" spans="1:5" x14ac:dyDescent="0.25">
      <c r="A2629">
        <v>2628</v>
      </c>
      <c r="B2629" s="62" t="s">
        <v>43</v>
      </c>
      <c r="C2629" s="79" t="s">
        <v>44</v>
      </c>
      <c r="D2629" s="79" t="s">
        <v>52</v>
      </c>
      <c r="E2629" s="80" t="s">
        <v>4376</v>
      </c>
    </row>
    <row r="2630" spans="1:5" x14ac:dyDescent="0.25">
      <c r="A2630">
        <v>2629</v>
      </c>
      <c r="B2630" s="81" t="s">
        <v>43</v>
      </c>
      <c r="C2630" s="82" t="s">
        <v>44</v>
      </c>
      <c r="D2630" s="82" t="s">
        <v>52</v>
      </c>
      <c r="E2630" s="83" t="s">
        <v>3501</v>
      </c>
    </row>
    <row r="2631" spans="1:5" x14ac:dyDescent="0.25">
      <c r="A2631">
        <v>2630</v>
      </c>
      <c r="B2631" s="62" t="s">
        <v>43</v>
      </c>
      <c r="C2631" s="79" t="s">
        <v>44</v>
      </c>
      <c r="D2631" s="79" t="s">
        <v>52</v>
      </c>
      <c r="E2631" s="80" t="s">
        <v>4377</v>
      </c>
    </row>
    <row r="2632" spans="1:5" x14ac:dyDescent="0.25">
      <c r="A2632">
        <v>2631</v>
      </c>
      <c r="B2632" s="81" t="s">
        <v>43</v>
      </c>
      <c r="C2632" s="82" t="s">
        <v>44</v>
      </c>
      <c r="D2632" s="82" t="s">
        <v>2427</v>
      </c>
      <c r="E2632" s="83" t="s">
        <v>4378</v>
      </c>
    </row>
    <row r="2633" spans="1:5" x14ac:dyDescent="0.25">
      <c r="A2633">
        <v>2632</v>
      </c>
      <c r="B2633" s="62" t="s">
        <v>43</v>
      </c>
      <c r="C2633" s="79" t="s">
        <v>44</v>
      </c>
      <c r="D2633" s="79" t="s">
        <v>2427</v>
      </c>
      <c r="E2633" s="80" t="s">
        <v>4379</v>
      </c>
    </row>
    <row r="2634" spans="1:5" x14ac:dyDescent="0.25">
      <c r="A2634">
        <v>2633</v>
      </c>
      <c r="B2634" s="81" t="s">
        <v>43</v>
      </c>
      <c r="C2634" s="82" t="s">
        <v>44</v>
      </c>
      <c r="D2634" s="82" t="s">
        <v>2427</v>
      </c>
      <c r="E2634" s="83" t="s">
        <v>4380</v>
      </c>
    </row>
    <row r="2635" spans="1:5" x14ac:dyDescent="0.25">
      <c r="A2635">
        <v>2634</v>
      </c>
      <c r="B2635" s="62" t="s">
        <v>43</v>
      </c>
      <c r="C2635" s="79" t="s">
        <v>44</v>
      </c>
      <c r="D2635" s="79" t="s">
        <v>2427</v>
      </c>
      <c r="E2635" s="80" t="s">
        <v>4381</v>
      </c>
    </row>
    <row r="2636" spans="1:5" x14ac:dyDescent="0.25">
      <c r="A2636">
        <v>2635</v>
      </c>
      <c r="B2636" s="81" t="s">
        <v>43</v>
      </c>
      <c r="C2636" s="82" t="s">
        <v>44</v>
      </c>
      <c r="D2636" s="82" t="s">
        <v>2427</v>
      </c>
      <c r="E2636" s="83" t="s">
        <v>2428</v>
      </c>
    </row>
    <row r="2637" spans="1:5" x14ac:dyDescent="0.25">
      <c r="A2637">
        <v>2636</v>
      </c>
      <c r="B2637" s="62" t="s">
        <v>43</v>
      </c>
      <c r="C2637" s="79" t="s">
        <v>44</v>
      </c>
      <c r="D2637" s="79" t="s">
        <v>1968</v>
      </c>
      <c r="E2637" s="80" t="s">
        <v>4382</v>
      </c>
    </row>
    <row r="2638" spans="1:5" x14ac:dyDescent="0.25">
      <c r="A2638">
        <v>2637</v>
      </c>
      <c r="B2638" s="81" t="s">
        <v>43</v>
      </c>
      <c r="C2638" s="82" t="s">
        <v>44</v>
      </c>
      <c r="D2638" s="82" t="s">
        <v>1968</v>
      </c>
      <c r="E2638" s="83" t="s">
        <v>1354</v>
      </c>
    </row>
    <row r="2639" spans="1:5" x14ac:dyDescent="0.25">
      <c r="A2639">
        <v>2638</v>
      </c>
      <c r="B2639" s="62" t="s">
        <v>43</v>
      </c>
      <c r="C2639" s="79" t="s">
        <v>44</v>
      </c>
      <c r="D2639" s="79" t="s">
        <v>1968</v>
      </c>
      <c r="E2639" s="80" t="s">
        <v>4383</v>
      </c>
    </row>
    <row r="2640" spans="1:5" x14ac:dyDescent="0.25">
      <c r="A2640">
        <v>2639</v>
      </c>
      <c r="B2640" s="81" t="s">
        <v>43</v>
      </c>
      <c r="C2640" s="82" t="s">
        <v>44</v>
      </c>
      <c r="D2640" s="82" t="s">
        <v>1968</v>
      </c>
      <c r="E2640" s="83" t="s">
        <v>639</v>
      </c>
    </row>
    <row r="2641" spans="1:5" x14ac:dyDescent="0.25">
      <c r="A2641">
        <v>2640</v>
      </c>
      <c r="B2641" s="62" t="s">
        <v>43</v>
      </c>
      <c r="C2641" s="79" t="s">
        <v>44</v>
      </c>
      <c r="D2641" s="79" t="s">
        <v>1968</v>
      </c>
      <c r="E2641" s="80" t="s">
        <v>4384</v>
      </c>
    </row>
    <row r="2642" spans="1:5" x14ac:dyDescent="0.25">
      <c r="A2642">
        <v>2641</v>
      </c>
      <c r="B2642" s="81" t="s">
        <v>43</v>
      </c>
      <c r="C2642" s="82" t="s">
        <v>44</v>
      </c>
      <c r="D2642" s="82" t="s">
        <v>730</v>
      </c>
      <c r="E2642" s="83" t="s">
        <v>4385</v>
      </c>
    </row>
    <row r="2643" spans="1:5" x14ac:dyDescent="0.25">
      <c r="A2643">
        <v>2642</v>
      </c>
      <c r="B2643" s="62" t="s">
        <v>43</v>
      </c>
      <c r="C2643" s="79" t="s">
        <v>44</v>
      </c>
      <c r="D2643" s="79" t="s">
        <v>730</v>
      </c>
      <c r="E2643" s="80" t="s">
        <v>1969</v>
      </c>
    </row>
    <row r="2644" spans="1:5" x14ac:dyDescent="0.25">
      <c r="A2644">
        <v>2643</v>
      </c>
      <c r="B2644" s="81" t="s">
        <v>43</v>
      </c>
      <c r="C2644" s="82" t="s">
        <v>44</v>
      </c>
      <c r="D2644" s="82" t="s">
        <v>730</v>
      </c>
      <c r="E2644" s="83" t="s">
        <v>4386</v>
      </c>
    </row>
    <row r="2645" spans="1:5" x14ac:dyDescent="0.25">
      <c r="A2645">
        <v>2644</v>
      </c>
      <c r="B2645" s="62" t="s">
        <v>43</v>
      </c>
      <c r="C2645" s="79" t="s">
        <v>44</v>
      </c>
      <c r="D2645" s="79" t="s">
        <v>730</v>
      </c>
      <c r="E2645" s="80" t="s">
        <v>4387</v>
      </c>
    </row>
    <row r="2646" spans="1:5" x14ac:dyDescent="0.25">
      <c r="A2646">
        <v>2645</v>
      </c>
      <c r="B2646" s="81" t="s">
        <v>43</v>
      </c>
      <c r="C2646" s="82" t="s">
        <v>44</v>
      </c>
      <c r="D2646" s="82" t="s">
        <v>730</v>
      </c>
      <c r="E2646" s="83" t="s">
        <v>4388</v>
      </c>
    </row>
    <row r="2647" spans="1:5" x14ac:dyDescent="0.25">
      <c r="A2647">
        <v>2646</v>
      </c>
      <c r="B2647" s="62" t="s">
        <v>43</v>
      </c>
      <c r="C2647" s="79" t="s">
        <v>44</v>
      </c>
      <c r="D2647" s="79" t="s">
        <v>350</v>
      </c>
      <c r="E2647" s="80" t="s">
        <v>4389</v>
      </c>
    </row>
    <row r="2648" spans="1:5" x14ac:dyDescent="0.25">
      <c r="A2648">
        <v>2647</v>
      </c>
      <c r="B2648" s="81" t="s">
        <v>43</v>
      </c>
      <c r="C2648" s="82" t="s">
        <v>44</v>
      </c>
      <c r="D2648" s="82" t="s">
        <v>350</v>
      </c>
      <c r="E2648" s="83" t="s">
        <v>4390</v>
      </c>
    </row>
    <row r="2649" spans="1:5" x14ac:dyDescent="0.25">
      <c r="A2649">
        <v>2648</v>
      </c>
      <c r="B2649" s="62" t="s">
        <v>43</v>
      </c>
      <c r="C2649" s="79" t="s">
        <v>44</v>
      </c>
      <c r="D2649" s="79" t="s">
        <v>350</v>
      </c>
      <c r="E2649" s="80" t="s">
        <v>4391</v>
      </c>
    </row>
    <row r="2650" spans="1:5" x14ac:dyDescent="0.25">
      <c r="A2650">
        <v>2649</v>
      </c>
      <c r="B2650" s="81" t="s">
        <v>43</v>
      </c>
      <c r="C2650" s="82" t="s">
        <v>44</v>
      </c>
      <c r="D2650" s="82" t="s">
        <v>350</v>
      </c>
      <c r="E2650" s="83" t="s">
        <v>3287</v>
      </c>
    </row>
    <row r="2651" spans="1:5" x14ac:dyDescent="0.25">
      <c r="A2651">
        <v>2650</v>
      </c>
      <c r="B2651" s="62" t="s">
        <v>43</v>
      </c>
      <c r="C2651" s="79" t="s">
        <v>44</v>
      </c>
      <c r="D2651" s="79" t="s">
        <v>350</v>
      </c>
      <c r="E2651" s="80" t="s">
        <v>4392</v>
      </c>
    </row>
    <row r="2652" spans="1:5" x14ac:dyDescent="0.25">
      <c r="A2652">
        <v>2651</v>
      </c>
      <c r="B2652" s="81" t="s">
        <v>43</v>
      </c>
      <c r="C2652" s="82" t="s">
        <v>44</v>
      </c>
      <c r="D2652" s="82" t="s">
        <v>708</v>
      </c>
      <c r="E2652" s="83" t="s">
        <v>1373</v>
      </c>
    </row>
    <row r="2653" spans="1:5" x14ac:dyDescent="0.25">
      <c r="A2653">
        <v>2652</v>
      </c>
      <c r="B2653" s="62" t="s">
        <v>43</v>
      </c>
      <c r="C2653" s="79" t="s">
        <v>44</v>
      </c>
      <c r="D2653" s="79" t="s">
        <v>708</v>
      </c>
      <c r="E2653" s="80" t="s">
        <v>4393</v>
      </c>
    </row>
    <row r="2654" spans="1:5" x14ac:dyDescent="0.25">
      <c r="A2654">
        <v>2653</v>
      </c>
      <c r="B2654" s="81" t="s">
        <v>43</v>
      </c>
      <c r="C2654" s="82" t="s">
        <v>44</v>
      </c>
      <c r="D2654" s="82" t="s">
        <v>708</v>
      </c>
      <c r="E2654" s="83" t="s">
        <v>4394</v>
      </c>
    </row>
    <row r="2655" spans="1:5" x14ac:dyDescent="0.25">
      <c r="A2655">
        <v>2654</v>
      </c>
      <c r="B2655" s="62" t="s">
        <v>43</v>
      </c>
      <c r="C2655" s="79" t="s">
        <v>44</v>
      </c>
      <c r="D2655" s="79" t="s">
        <v>708</v>
      </c>
      <c r="E2655" s="80" t="s">
        <v>709</v>
      </c>
    </row>
    <row r="2656" spans="1:5" x14ac:dyDescent="0.25">
      <c r="A2656">
        <v>2655</v>
      </c>
      <c r="B2656" s="81" t="s">
        <v>43</v>
      </c>
      <c r="C2656" s="82" t="s">
        <v>44</v>
      </c>
      <c r="D2656" s="82" t="s">
        <v>708</v>
      </c>
      <c r="E2656" s="83" t="s">
        <v>4395</v>
      </c>
    </row>
    <row r="2657" spans="1:5" x14ac:dyDescent="0.25">
      <c r="A2657">
        <v>2656</v>
      </c>
      <c r="B2657" s="62" t="s">
        <v>43</v>
      </c>
      <c r="C2657" s="79" t="s">
        <v>44</v>
      </c>
      <c r="D2657" s="79" t="s">
        <v>279</v>
      </c>
      <c r="E2657" s="80" t="s">
        <v>4396</v>
      </c>
    </row>
    <row r="2658" spans="1:5" x14ac:dyDescent="0.25">
      <c r="A2658">
        <v>2657</v>
      </c>
      <c r="B2658" s="81" t="s">
        <v>43</v>
      </c>
      <c r="C2658" s="82" t="s">
        <v>44</v>
      </c>
      <c r="D2658" s="82" t="s">
        <v>279</v>
      </c>
      <c r="E2658" s="83" t="s">
        <v>4397</v>
      </c>
    </row>
    <row r="2659" spans="1:5" x14ac:dyDescent="0.25">
      <c r="A2659">
        <v>2658</v>
      </c>
      <c r="B2659" s="62" t="s">
        <v>43</v>
      </c>
      <c r="C2659" s="79" t="s">
        <v>44</v>
      </c>
      <c r="D2659" s="79" t="s">
        <v>279</v>
      </c>
      <c r="E2659" s="80" t="s">
        <v>1375</v>
      </c>
    </row>
    <row r="2660" spans="1:5" x14ac:dyDescent="0.25">
      <c r="A2660">
        <v>2659</v>
      </c>
      <c r="B2660" s="81" t="s">
        <v>43</v>
      </c>
      <c r="C2660" s="82" t="s">
        <v>44</v>
      </c>
      <c r="D2660" s="82" t="s">
        <v>279</v>
      </c>
      <c r="E2660" s="83" t="s">
        <v>4398</v>
      </c>
    </row>
    <row r="2661" spans="1:5" x14ac:dyDescent="0.25">
      <c r="A2661">
        <v>2660</v>
      </c>
      <c r="B2661" s="62" t="s">
        <v>43</v>
      </c>
      <c r="C2661" s="79" t="s">
        <v>44</v>
      </c>
      <c r="D2661" s="79" t="s">
        <v>279</v>
      </c>
      <c r="E2661" s="80" t="s">
        <v>2203</v>
      </c>
    </row>
    <row r="2662" spans="1:5" x14ac:dyDescent="0.25">
      <c r="A2662">
        <v>2661</v>
      </c>
      <c r="B2662" s="81" t="s">
        <v>43</v>
      </c>
      <c r="C2662" s="82" t="s">
        <v>44</v>
      </c>
      <c r="D2662" s="82" t="s">
        <v>611</v>
      </c>
      <c r="E2662" s="83" t="s">
        <v>4399</v>
      </c>
    </row>
    <row r="2663" spans="1:5" x14ac:dyDescent="0.25">
      <c r="A2663">
        <v>2662</v>
      </c>
      <c r="B2663" s="62" t="s">
        <v>43</v>
      </c>
      <c r="C2663" s="79" t="s">
        <v>44</v>
      </c>
      <c r="D2663" s="79" t="s">
        <v>611</v>
      </c>
      <c r="E2663" s="80" t="s">
        <v>4400</v>
      </c>
    </row>
    <row r="2664" spans="1:5" x14ac:dyDescent="0.25">
      <c r="A2664">
        <v>2663</v>
      </c>
      <c r="B2664" s="81" t="s">
        <v>43</v>
      </c>
      <c r="C2664" s="82" t="s">
        <v>44</v>
      </c>
      <c r="D2664" s="82" t="s">
        <v>611</v>
      </c>
      <c r="E2664" s="83" t="s">
        <v>280</v>
      </c>
    </row>
    <row r="2665" spans="1:5" x14ac:dyDescent="0.25">
      <c r="A2665">
        <v>2664</v>
      </c>
      <c r="B2665" s="62" t="s">
        <v>43</v>
      </c>
      <c r="C2665" s="79" t="s">
        <v>44</v>
      </c>
      <c r="D2665" s="79" t="s">
        <v>611</v>
      </c>
      <c r="E2665" s="80" t="s">
        <v>4401</v>
      </c>
    </row>
    <row r="2666" spans="1:5" x14ac:dyDescent="0.25">
      <c r="A2666">
        <v>2665</v>
      </c>
      <c r="B2666" s="81" t="s">
        <v>43</v>
      </c>
      <c r="C2666" s="82" t="s">
        <v>44</v>
      </c>
      <c r="D2666" s="82" t="s">
        <v>611</v>
      </c>
      <c r="E2666" s="83" t="s">
        <v>4402</v>
      </c>
    </row>
    <row r="2667" spans="1:5" x14ac:dyDescent="0.25">
      <c r="A2667">
        <v>2666</v>
      </c>
      <c r="B2667" s="62" t="s">
        <v>43</v>
      </c>
      <c r="C2667" s="79" t="s">
        <v>44</v>
      </c>
      <c r="D2667" s="79" t="s">
        <v>1567</v>
      </c>
      <c r="E2667" s="80" t="s">
        <v>4403</v>
      </c>
    </row>
    <row r="2668" spans="1:5" x14ac:dyDescent="0.25">
      <c r="A2668">
        <v>2667</v>
      </c>
      <c r="B2668" s="81" t="s">
        <v>43</v>
      </c>
      <c r="C2668" s="82" t="s">
        <v>44</v>
      </c>
      <c r="D2668" s="82" t="s">
        <v>1567</v>
      </c>
      <c r="E2668" s="83" t="s">
        <v>4404</v>
      </c>
    </row>
    <row r="2669" spans="1:5" x14ac:dyDescent="0.25">
      <c r="A2669">
        <v>2668</v>
      </c>
      <c r="B2669" s="62" t="s">
        <v>43</v>
      </c>
      <c r="C2669" s="79" t="s">
        <v>44</v>
      </c>
      <c r="D2669" s="79" t="s">
        <v>1567</v>
      </c>
      <c r="E2669" s="80" t="s">
        <v>4405</v>
      </c>
    </row>
    <row r="2670" spans="1:5" x14ac:dyDescent="0.25">
      <c r="A2670">
        <v>2669</v>
      </c>
      <c r="B2670" s="81" t="s">
        <v>43</v>
      </c>
      <c r="C2670" s="82" t="s">
        <v>44</v>
      </c>
      <c r="D2670" s="82" t="s">
        <v>1567</v>
      </c>
      <c r="E2670" s="83" t="s">
        <v>4406</v>
      </c>
    </row>
    <row r="2671" spans="1:5" x14ac:dyDescent="0.25">
      <c r="A2671">
        <v>2670</v>
      </c>
      <c r="B2671" s="62" t="s">
        <v>43</v>
      </c>
      <c r="C2671" s="79" t="s">
        <v>44</v>
      </c>
      <c r="D2671" s="79" t="s">
        <v>1567</v>
      </c>
      <c r="E2671" s="80" t="s">
        <v>2160</v>
      </c>
    </row>
    <row r="2672" spans="1:5" x14ac:dyDescent="0.25">
      <c r="A2672">
        <v>2671</v>
      </c>
      <c r="B2672" s="81" t="s">
        <v>43</v>
      </c>
      <c r="C2672" s="82" t="s">
        <v>44</v>
      </c>
      <c r="D2672" s="82" t="s">
        <v>45</v>
      </c>
      <c r="E2672" s="83" t="s">
        <v>1568</v>
      </c>
    </row>
    <row r="2673" spans="1:5" x14ac:dyDescent="0.25">
      <c r="A2673">
        <v>2672</v>
      </c>
      <c r="B2673" s="62" t="s">
        <v>43</v>
      </c>
      <c r="C2673" s="79" t="s">
        <v>44</v>
      </c>
      <c r="D2673" s="79" t="s">
        <v>45</v>
      </c>
      <c r="E2673" s="80" t="s">
        <v>1818</v>
      </c>
    </row>
    <row r="2674" spans="1:5" x14ac:dyDescent="0.25">
      <c r="A2674">
        <v>2673</v>
      </c>
      <c r="B2674" s="81" t="s">
        <v>43</v>
      </c>
      <c r="C2674" s="82" t="s">
        <v>44</v>
      </c>
      <c r="D2674" s="82" t="s">
        <v>45</v>
      </c>
      <c r="E2674" s="83" t="s">
        <v>1987</v>
      </c>
    </row>
    <row r="2675" spans="1:5" x14ac:dyDescent="0.25">
      <c r="A2675">
        <v>2674</v>
      </c>
      <c r="B2675" s="62" t="s">
        <v>43</v>
      </c>
      <c r="C2675" s="79" t="s">
        <v>44</v>
      </c>
      <c r="D2675" s="79" t="s">
        <v>45</v>
      </c>
      <c r="E2675" s="80" t="s">
        <v>4407</v>
      </c>
    </row>
    <row r="2676" spans="1:5" x14ac:dyDescent="0.25">
      <c r="A2676">
        <v>2675</v>
      </c>
      <c r="B2676" s="81" t="s">
        <v>43</v>
      </c>
      <c r="C2676" s="82" t="s">
        <v>44</v>
      </c>
      <c r="D2676" s="82" t="s">
        <v>45</v>
      </c>
      <c r="E2676" s="83" t="s">
        <v>4408</v>
      </c>
    </row>
    <row r="2677" spans="1:5" x14ac:dyDescent="0.25">
      <c r="A2677">
        <v>2676</v>
      </c>
      <c r="B2677" s="62" t="s">
        <v>43</v>
      </c>
      <c r="C2677" s="79" t="s">
        <v>44</v>
      </c>
      <c r="D2677" s="79" t="s">
        <v>4409</v>
      </c>
      <c r="E2677" s="80" t="s">
        <v>4410</v>
      </c>
    </row>
    <row r="2678" spans="1:5" x14ac:dyDescent="0.25">
      <c r="A2678">
        <v>2677</v>
      </c>
      <c r="B2678" s="81" t="s">
        <v>43</v>
      </c>
      <c r="C2678" s="82" t="s">
        <v>44</v>
      </c>
      <c r="D2678" s="82" t="s">
        <v>4409</v>
      </c>
      <c r="E2678" s="83" t="s">
        <v>4411</v>
      </c>
    </row>
    <row r="2679" spans="1:5" x14ac:dyDescent="0.25">
      <c r="A2679">
        <v>2678</v>
      </c>
      <c r="B2679" s="62" t="s">
        <v>43</v>
      </c>
      <c r="C2679" s="79" t="s">
        <v>44</v>
      </c>
      <c r="D2679" s="79" t="s">
        <v>4409</v>
      </c>
      <c r="E2679" s="80" t="s">
        <v>4295</v>
      </c>
    </row>
    <row r="2680" spans="1:5" x14ac:dyDescent="0.25">
      <c r="A2680">
        <v>2679</v>
      </c>
      <c r="B2680" s="81" t="s">
        <v>43</v>
      </c>
      <c r="C2680" s="82" t="s">
        <v>44</v>
      </c>
      <c r="D2680" s="82" t="s">
        <v>4409</v>
      </c>
      <c r="E2680" s="83" t="s">
        <v>4154</v>
      </c>
    </row>
    <row r="2681" spans="1:5" x14ac:dyDescent="0.25">
      <c r="A2681">
        <v>2680</v>
      </c>
      <c r="B2681" s="62" t="s">
        <v>43</v>
      </c>
      <c r="C2681" s="79" t="s">
        <v>44</v>
      </c>
      <c r="D2681" s="79" t="s">
        <v>4409</v>
      </c>
      <c r="E2681" s="80" t="s">
        <v>4412</v>
      </c>
    </row>
    <row r="2682" spans="1:5" x14ac:dyDescent="0.25">
      <c r="A2682">
        <v>2681</v>
      </c>
      <c r="B2682" s="81" t="s">
        <v>43</v>
      </c>
      <c r="C2682" s="82" t="s">
        <v>44</v>
      </c>
      <c r="D2682" s="82" t="s">
        <v>745</v>
      </c>
      <c r="E2682" s="83" t="s">
        <v>4413</v>
      </c>
    </row>
    <row r="2683" spans="1:5" x14ac:dyDescent="0.25">
      <c r="A2683">
        <v>2682</v>
      </c>
      <c r="B2683" s="62" t="s">
        <v>43</v>
      </c>
      <c r="C2683" s="79" t="s">
        <v>44</v>
      </c>
      <c r="D2683" s="79" t="s">
        <v>745</v>
      </c>
      <c r="E2683" s="80" t="s">
        <v>4414</v>
      </c>
    </row>
    <row r="2684" spans="1:5" x14ac:dyDescent="0.25">
      <c r="A2684">
        <v>2683</v>
      </c>
      <c r="B2684" s="81" t="s">
        <v>43</v>
      </c>
      <c r="C2684" s="82" t="s">
        <v>44</v>
      </c>
      <c r="D2684" s="82" t="s">
        <v>745</v>
      </c>
      <c r="E2684" s="83" t="s">
        <v>4415</v>
      </c>
    </row>
    <row r="2685" spans="1:5" x14ac:dyDescent="0.25">
      <c r="A2685">
        <v>2684</v>
      </c>
      <c r="B2685" s="62" t="s">
        <v>43</v>
      </c>
      <c r="C2685" s="79" t="s">
        <v>44</v>
      </c>
      <c r="D2685" s="79" t="s">
        <v>745</v>
      </c>
      <c r="E2685" s="80" t="s">
        <v>4416</v>
      </c>
    </row>
    <row r="2686" spans="1:5" x14ac:dyDescent="0.25">
      <c r="A2686">
        <v>2685</v>
      </c>
      <c r="B2686" s="81" t="s">
        <v>43</v>
      </c>
      <c r="C2686" s="82" t="s">
        <v>44</v>
      </c>
      <c r="D2686" s="82" t="s">
        <v>745</v>
      </c>
      <c r="E2686" s="83" t="s">
        <v>4417</v>
      </c>
    </row>
    <row r="2687" spans="1:5" x14ac:dyDescent="0.25">
      <c r="A2687">
        <v>2686</v>
      </c>
      <c r="B2687" s="62" t="s">
        <v>43</v>
      </c>
      <c r="C2687" s="79" t="s">
        <v>44</v>
      </c>
      <c r="D2687" s="79" t="s">
        <v>181</v>
      </c>
      <c r="E2687" s="80" t="s">
        <v>4418</v>
      </c>
    </row>
    <row r="2688" spans="1:5" x14ac:dyDescent="0.25">
      <c r="A2688">
        <v>2687</v>
      </c>
      <c r="B2688" s="81" t="s">
        <v>43</v>
      </c>
      <c r="C2688" s="82" t="s">
        <v>44</v>
      </c>
      <c r="D2688" s="82" t="s">
        <v>181</v>
      </c>
      <c r="E2688" s="83" t="s">
        <v>2971</v>
      </c>
    </row>
    <row r="2689" spans="1:5" x14ac:dyDescent="0.25">
      <c r="A2689">
        <v>2688</v>
      </c>
      <c r="B2689" s="62" t="s">
        <v>43</v>
      </c>
      <c r="C2689" s="79" t="s">
        <v>44</v>
      </c>
      <c r="D2689" s="79" t="s">
        <v>181</v>
      </c>
      <c r="E2689" s="80" t="s">
        <v>4419</v>
      </c>
    </row>
    <row r="2690" spans="1:5" x14ac:dyDescent="0.25">
      <c r="A2690">
        <v>2689</v>
      </c>
      <c r="B2690" s="81" t="s">
        <v>43</v>
      </c>
      <c r="C2690" s="82" t="s">
        <v>44</v>
      </c>
      <c r="D2690" s="82" t="s">
        <v>181</v>
      </c>
      <c r="E2690" s="83" t="s">
        <v>4420</v>
      </c>
    </row>
    <row r="2691" spans="1:5" x14ac:dyDescent="0.25">
      <c r="A2691">
        <v>2690</v>
      </c>
      <c r="B2691" s="62" t="s">
        <v>43</v>
      </c>
      <c r="C2691" s="79" t="s">
        <v>44</v>
      </c>
      <c r="D2691" s="79" t="s">
        <v>181</v>
      </c>
      <c r="E2691" s="80" t="s">
        <v>4421</v>
      </c>
    </row>
    <row r="2692" spans="1:5" x14ac:dyDescent="0.25">
      <c r="A2692">
        <v>2691</v>
      </c>
      <c r="B2692" s="81" t="s">
        <v>43</v>
      </c>
      <c r="C2692" s="82" t="s">
        <v>44</v>
      </c>
      <c r="D2692" s="82" t="s">
        <v>1458</v>
      </c>
      <c r="E2692" s="83" t="s">
        <v>4422</v>
      </c>
    </row>
    <row r="2693" spans="1:5" x14ac:dyDescent="0.25">
      <c r="A2693">
        <v>2692</v>
      </c>
      <c r="B2693" s="62" t="s">
        <v>43</v>
      </c>
      <c r="C2693" s="79" t="s">
        <v>44</v>
      </c>
      <c r="D2693" s="79" t="s">
        <v>1458</v>
      </c>
      <c r="E2693" s="80" t="s">
        <v>4423</v>
      </c>
    </row>
    <row r="2694" spans="1:5" x14ac:dyDescent="0.25">
      <c r="A2694">
        <v>2693</v>
      </c>
      <c r="B2694" s="81" t="s">
        <v>43</v>
      </c>
      <c r="C2694" s="82" t="s">
        <v>44</v>
      </c>
      <c r="D2694" s="82" t="s">
        <v>1458</v>
      </c>
      <c r="E2694" s="83" t="s">
        <v>4424</v>
      </c>
    </row>
    <row r="2695" spans="1:5" x14ac:dyDescent="0.25">
      <c r="A2695">
        <v>2694</v>
      </c>
      <c r="B2695" s="62" t="s">
        <v>43</v>
      </c>
      <c r="C2695" s="79" t="s">
        <v>44</v>
      </c>
      <c r="D2695" s="79" t="s">
        <v>1458</v>
      </c>
      <c r="E2695" s="80" t="s">
        <v>3110</v>
      </c>
    </row>
    <row r="2696" spans="1:5" x14ac:dyDescent="0.25">
      <c r="A2696">
        <v>2695</v>
      </c>
      <c r="B2696" s="81" t="s">
        <v>43</v>
      </c>
      <c r="C2696" s="82" t="s">
        <v>44</v>
      </c>
      <c r="D2696" s="82" t="s">
        <v>1458</v>
      </c>
      <c r="E2696" s="83" t="s">
        <v>2448</v>
      </c>
    </row>
    <row r="2697" spans="1:5" x14ac:dyDescent="0.25">
      <c r="A2697">
        <v>2696</v>
      </c>
      <c r="B2697" s="62" t="s">
        <v>43</v>
      </c>
      <c r="C2697" s="79" t="s">
        <v>44</v>
      </c>
      <c r="D2697" s="79" t="s">
        <v>45</v>
      </c>
      <c r="E2697" s="80" t="s">
        <v>4425</v>
      </c>
    </row>
    <row r="2698" spans="1:5" x14ac:dyDescent="0.25">
      <c r="A2698">
        <v>2697</v>
      </c>
      <c r="B2698" s="81" t="s">
        <v>43</v>
      </c>
      <c r="C2698" s="82" t="s">
        <v>44</v>
      </c>
      <c r="D2698" s="82" t="s">
        <v>45</v>
      </c>
      <c r="E2698" s="83" t="s">
        <v>1459</v>
      </c>
    </row>
    <row r="2699" spans="1:5" x14ac:dyDescent="0.25">
      <c r="A2699">
        <v>2698</v>
      </c>
      <c r="B2699" s="62" t="s">
        <v>43</v>
      </c>
      <c r="C2699" s="79" t="s">
        <v>44</v>
      </c>
      <c r="D2699" s="79" t="s">
        <v>45</v>
      </c>
      <c r="E2699" s="80" t="s">
        <v>3116</v>
      </c>
    </row>
    <row r="2700" spans="1:5" x14ac:dyDescent="0.25">
      <c r="A2700">
        <v>2699</v>
      </c>
      <c r="B2700" s="81" t="s">
        <v>43</v>
      </c>
      <c r="C2700" s="82" t="s">
        <v>44</v>
      </c>
      <c r="D2700" s="82" t="s">
        <v>45</v>
      </c>
      <c r="E2700" s="83" t="s">
        <v>2579</v>
      </c>
    </row>
    <row r="2701" spans="1:5" x14ac:dyDescent="0.25">
      <c r="A2701">
        <v>2700</v>
      </c>
      <c r="B2701" s="46" t="s">
        <v>43</v>
      </c>
      <c r="C2701" s="47" t="s">
        <v>44</v>
      </c>
      <c r="D2701" s="47" t="s">
        <v>45</v>
      </c>
      <c r="E2701" s="48" t="s">
        <v>4426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3E81-3D94-45A5-A669-4C5D5E17058A}">
  <sheetPr codeName="Planilha3"/>
  <dimension ref="A1:L501"/>
  <sheetViews>
    <sheetView zoomScale="85" zoomScaleNormal="85" workbookViewId="0">
      <selection activeCell="M14" sqref="M14"/>
    </sheetView>
  </sheetViews>
  <sheetFormatPr defaultRowHeight="15" x14ac:dyDescent="0.25"/>
  <cols>
    <col min="1" max="1" width="10.42578125" customWidth="1"/>
    <col min="2" max="2" width="16.28515625" bestFit="1" customWidth="1"/>
    <col min="3" max="3" width="14.7109375" customWidth="1"/>
    <col min="4" max="4" width="37.28515625" bestFit="1" customWidth="1"/>
    <col min="5" max="5" width="14.28515625" bestFit="1" customWidth="1"/>
    <col min="6" max="6" width="19" bestFit="1" customWidth="1"/>
    <col min="7" max="7" width="10.7109375" bestFit="1" customWidth="1"/>
    <col min="8" max="8" width="23.7109375" bestFit="1" customWidth="1"/>
    <col min="9" max="9" width="31.28515625" bestFit="1" customWidth="1"/>
  </cols>
  <sheetData>
    <row r="1" spans="1:12" x14ac:dyDescent="0.25">
      <c r="A1" s="70" t="s">
        <v>4427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72" t="s">
        <v>7</v>
      </c>
    </row>
    <row r="2" spans="1:12" x14ac:dyDescent="0.25">
      <c r="A2" s="73">
        <v>1</v>
      </c>
      <c r="B2" s="74" t="s">
        <v>33</v>
      </c>
      <c r="C2" s="74" t="s">
        <v>34</v>
      </c>
      <c r="D2" s="74" t="s">
        <v>35</v>
      </c>
      <c r="E2" s="74" t="s">
        <v>36</v>
      </c>
      <c r="F2" s="74" t="s">
        <v>60</v>
      </c>
      <c r="G2" s="74" t="s">
        <v>61</v>
      </c>
      <c r="H2" s="74" t="s">
        <v>4193</v>
      </c>
      <c r="I2" s="75" t="s">
        <v>4198</v>
      </c>
      <c r="L2" s="75">
        <f>COUNTIF(I:I,"Distrito de Pereira")</f>
        <v>1</v>
      </c>
    </row>
    <row r="3" spans="1:12" x14ac:dyDescent="0.25">
      <c r="A3" s="76">
        <v>2</v>
      </c>
      <c r="B3" s="77" t="s">
        <v>51</v>
      </c>
      <c r="C3" s="77" t="s">
        <v>52</v>
      </c>
      <c r="D3" s="77" t="s">
        <v>53</v>
      </c>
      <c r="E3" s="77">
        <v>8120136981</v>
      </c>
      <c r="F3" s="77" t="s">
        <v>98</v>
      </c>
      <c r="G3" s="77" t="s">
        <v>99</v>
      </c>
      <c r="H3" s="77" t="s">
        <v>100</v>
      </c>
      <c r="I3" s="78" t="s">
        <v>2647</v>
      </c>
    </row>
    <row r="4" spans="1:12" x14ac:dyDescent="0.25">
      <c r="A4" s="73">
        <v>3</v>
      </c>
      <c r="B4" s="74" t="s">
        <v>66</v>
      </c>
      <c r="C4" s="74" t="s">
        <v>45</v>
      </c>
      <c r="D4" s="74" t="s">
        <v>67</v>
      </c>
      <c r="E4" s="74" t="s">
        <v>68</v>
      </c>
      <c r="F4" s="74" t="s">
        <v>106</v>
      </c>
      <c r="G4" s="74" t="s">
        <v>107</v>
      </c>
      <c r="H4" s="74" t="s">
        <v>108</v>
      </c>
      <c r="I4" s="75" t="s">
        <v>1758</v>
      </c>
    </row>
    <row r="5" spans="1:12" x14ac:dyDescent="0.25">
      <c r="A5" s="76">
        <v>4</v>
      </c>
      <c r="B5" s="77" t="s">
        <v>79</v>
      </c>
      <c r="C5" s="77" t="s">
        <v>80</v>
      </c>
      <c r="D5" s="77" t="s">
        <v>81</v>
      </c>
      <c r="E5" s="77">
        <v>4199281066</v>
      </c>
      <c r="F5" s="77" t="s">
        <v>170</v>
      </c>
      <c r="G5" s="77" t="s">
        <v>171</v>
      </c>
      <c r="H5" s="77" t="s">
        <v>427</v>
      </c>
      <c r="I5" s="78" t="s">
        <v>2583</v>
      </c>
    </row>
    <row r="6" spans="1:12" x14ac:dyDescent="0.25">
      <c r="A6" s="73">
        <v>5</v>
      </c>
      <c r="B6" s="74" t="s">
        <v>90</v>
      </c>
      <c r="C6" s="74" t="s">
        <v>91</v>
      </c>
      <c r="D6" s="74" t="s">
        <v>92</v>
      </c>
      <c r="E6" s="74">
        <v>6109241017</v>
      </c>
      <c r="F6" s="74" t="s">
        <v>111</v>
      </c>
      <c r="G6" s="74" t="s">
        <v>112</v>
      </c>
      <c r="H6" s="74" t="s">
        <v>165</v>
      </c>
      <c r="I6" s="75" t="s">
        <v>596</v>
      </c>
    </row>
    <row r="7" spans="1:12" x14ac:dyDescent="0.25">
      <c r="A7" s="76">
        <v>6</v>
      </c>
      <c r="B7" s="77" t="s">
        <v>102</v>
      </c>
      <c r="C7" s="77" t="s">
        <v>103</v>
      </c>
      <c r="D7" s="77" t="s">
        <v>104</v>
      </c>
      <c r="E7" s="77" t="s">
        <v>105</v>
      </c>
      <c r="F7" s="77" t="s">
        <v>69</v>
      </c>
      <c r="G7" s="77" t="s">
        <v>70</v>
      </c>
      <c r="H7" s="77" t="s">
        <v>543</v>
      </c>
      <c r="I7" s="78" t="s">
        <v>622</v>
      </c>
    </row>
    <row r="8" spans="1:12" x14ac:dyDescent="0.25">
      <c r="A8" s="73">
        <v>7</v>
      </c>
      <c r="B8" s="74" t="s">
        <v>119</v>
      </c>
      <c r="C8" s="74" t="s">
        <v>120</v>
      </c>
      <c r="D8" s="74" t="s">
        <v>121</v>
      </c>
      <c r="E8" s="74" t="s">
        <v>122</v>
      </c>
      <c r="F8" s="74" t="s">
        <v>224</v>
      </c>
      <c r="G8" s="74" t="s">
        <v>225</v>
      </c>
      <c r="H8" s="74" t="s">
        <v>401</v>
      </c>
      <c r="I8" s="75" t="s">
        <v>872</v>
      </c>
    </row>
    <row r="9" spans="1:12" x14ac:dyDescent="0.25">
      <c r="A9" s="76">
        <v>8</v>
      </c>
      <c r="B9" s="77" t="s">
        <v>133</v>
      </c>
      <c r="C9" s="77" t="s">
        <v>134</v>
      </c>
      <c r="D9" s="77" t="s">
        <v>135</v>
      </c>
      <c r="E9" s="77" t="s">
        <v>136</v>
      </c>
      <c r="F9" s="77" t="s">
        <v>54</v>
      </c>
      <c r="G9" s="77" t="s">
        <v>55</v>
      </c>
      <c r="H9" s="77" t="s">
        <v>563</v>
      </c>
      <c r="I9" s="78" t="s">
        <v>2970</v>
      </c>
    </row>
    <row r="10" spans="1:12" x14ac:dyDescent="0.25">
      <c r="A10" s="73">
        <v>9</v>
      </c>
      <c r="B10" s="74" t="s">
        <v>146</v>
      </c>
      <c r="C10" s="74" t="s">
        <v>147</v>
      </c>
      <c r="D10" s="74" t="s">
        <v>148</v>
      </c>
      <c r="E10" s="74" t="s">
        <v>149</v>
      </c>
      <c r="F10" s="74" t="s">
        <v>128</v>
      </c>
      <c r="G10" s="74" t="s">
        <v>129</v>
      </c>
      <c r="H10" s="74" t="s">
        <v>168</v>
      </c>
      <c r="I10" s="75" t="s">
        <v>2603</v>
      </c>
    </row>
    <row r="11" spans="1:12" x14ac:dyDescent="0.25">
      <c r="A11" s="76">
        <v>10</v>
      </c>
      <c r="B11" s="77" t="s">
        <v>155</v>
      </c>
      <c r="C11" s="77" t="s">
        <v>156</v>
      </c>
      <c r="D11" s="77" t="s">
        <v>157</v>
      </c>
      <c r="E11" s="77">
        <v>8136996260</v>
      </c>
      <c r="F11" s="77" t="s">
        <v>54</v>
      </c>
      <c r="G11" s="77" t="s">
        <v>55</v>
      </c>
      <c r="H11" s="77" t="s">
        <v>1496</v>
      </c>
      <c r="I11" s="78" t="s">
        <v>3003</v>
      </c>
    </row>
    <row r="12" spans="1:12" x14ac:dyDescent="0.25">
      <c r="A12" s="73">
        <v>11</v>
      </c>
      <c r="B12" s="74" t="s">
        <v>167</v>
      </c>
      <c r="C12" s="74" t="s">
        <v>168</v>
      </c>
      <c r="D12" s="74" t="s">
        <v>169</v>
      </c>
      <c r="E12" s="74">
        <v>6110771117</v>
      </c>
      <c r="F12" s="74" t="s">
        <v>163</v>
      </c>
      <c r="G12" s="74" t="s">
        <v>164</v>
      </c>
      <c r="H12" s="74" t="s">
        <v>1412</v>
      </c>
      <c r="I12" s="75" t="s">
        <v>4134</v>
      </c>
    </row>
    <row r="13" spans="1:12" x14ac:dyDescent="0.25">
      <c r="A13" s="76">
        <v>12</v>
      </c>
      <c r="B13" s="77" t="s">
        <v>177</v>
      </c>
      <c r="C13" s="77" t="s">
        <v>178</v>
      </c>
      <c r="D13" s="77" t="s">
        <v>179</v>
      </c>
      <c r="E13" s="77" t="s">
        <v>180</v>
      </c>
      <c r="F13" s="77" t="s">
        <v>295</v>
      </c>
      <c r="G13" s="77" t="s">
        <v>296</v>
      </c>
      <c r="H13" s="77" t="s">
        <v>2766</v>
      </c>
      <c r="I13" s="78" t="s">
        <v>2768</v>
      </c>
    </row>
    <row r="14" spans="1:12" x14ac:dyDescent="0.25">
      <c r="A14" s="73">
        <v>13</v>
      </c>
      <c r="B14" s="74" t="s">
        <v>188</v>
      </c>
      <c r="C14" s="74" t="s">
        <v>189</v>
      </c>
      <c r="D14" s="74" t="s">
        <v>190</v>
      </c>
      <c r="E14" s="74" t="s">
        <v>191</v>
      </c>
      <c r="F14" s="74" t="s">
        <v>395</v>
      </c>
      <c r="G14" s="74" t="s">
        <v>396</v>
      </c>
      <c r="H14" s="74" t="s">
        <v>45</v>
      </c>
      <c r="I14" s="75" t="s">
        <v>2604</v>
      </c>
    </row>
    <row r="15" spans="1:12" x14ac:dyDescent="0.25">
      <c r="A15" s="76">
        <v>14</v>
      </c>
      <c r="B15" s="77" t="s">
        <v>197</v>
      </c>
      <c r="C15" s="77" t="s">
        <v>52</v>
      </c>
      <c r="D15" s="77" t="s">
        <v>198</v>
      </c>
      <c r="E15" s="77">
        <v>1156520630</v>
      </c>
      <c r="F15" s="77" t="s">
        <v>69</v>
      </c>
      <c r="G15" s="77" t="s">
        <v>70</v>
      </c>
      <c r="H15" s="77" t="s">
        <v>638</v>
      </c>
      <c r="I15" s="78" t="s">
        <v>1032</v>
      </c>
    </row>
    <row r="16" spans="1:12" x14ac:dyDescent="0.25">
      <c r="A16" s="73">
        <v>15</v>
      </c>
      <c r="B16" s="74" t="s">
        <v>90</v>
      </c>
      <c r="C16" s="74" t="s">
        <v>203</v>
      </c>
      <c r="D16" s="74" t="s">
        <v>204</v>
      </c>
      <c r="E16" s="74" t="s">
        <v>205</v>
      </c>
      <c r="F16" s="74" t="s">
        <v>123</v>
      </c>
      <c r="G16" s="74" t="s">
        <v>124</v>
      </c>
      <c r="H16" s="74" t="s">
        <v>407</v>
      </c>
      <c r="I16" s="75" t="s">
        <v>2534</v>
      </c>
    </row>
    <row r="17" spans="1:9" x14ac:dyDescent="0.25">
      <c r="A17" s="76">
        <v>16</v>
      </c>
      <c r="B17" s="77" t="s">
        <v>213</v>
      </c>
      <c r="C17" s="77" t="s">
        <v>153</v>
      </c>
      <c r="D17" s="77" t="s">
        <v>214</v>
      </c>
      <c r="E17" s="77" t="s">
        <v>215</v>
      </c>
      <c r="F17" s="77" t="s">
        <v>339</v>
      </c>
      <c r="G17" s="77" t="s">
        <v>340</v>
      </c>
      <c r="H17" s="77" t="s">
        <v>485</v>
      </c>
      <c r="I17" s="78" t="s">
        <v>1573</v>
      </c>
    </row>
    <row r="18" spans="1:9" x14ac:dyDescent="0.25">
      <c r="A18" s="73">
        <v>17</v>
      </c>
      <c r="B18" s="74" t="s">
        <v>221</v>
      </c>
      <c r="C18" s="74" t="s">
        <v>186</v>
      </c>
      <c r="D18" s="74" t="s">
        <v>222</v>
      </c>
      <c r="E18" s="74" t="s">
        <v>223</v>
      </c>
      <c r="F18" s="74" t="s">
        <v>54</v>
      </c>
      <c r="G18" s="74" t="s">
        <v>55</v>
      </c>
      <c r="H18" s="74" t="s">
        <v>3005</v>
      </c>
      <c r="I18" s="75" t="s">
        <v>3007</v>
      </c>
    </row>
    <row r="19" spans="1:9" x14ac:dyDescent="0.25">
      <c r="A19" s="76">
        <v>18</v>
      </c>
      <c r="B19" s="77" t="s">
        <v>231</v>
      </c>
      <c r="C19" s="77" t="s">
        <v>232</v>
      </c>
      <c r="D19" s="77" t="s">
        <v>233</v>
      </c>
      <c r="E19" s="77" t="s">
        <v>234</v>
      </c>
      <c r="F19" s="77" t="s">
        <v>106</v>
      </c>
      <c r="G19" s="77" t="s">
        <v>107</v>
      </c>
      <c r="H19" s="77" t="s">
        <v>1761</v>
      </c>
      <c r="I19" s="78" t="s">
        <v>489</v>
      </c>
    </row>
    <row r="20" spans="1:9" x14ac:dyDescent="0.25">
      <c r="A20" s="73">
        <v>19</v>
      </c>
      <c r="B20" s="74" t="s">
        <v>239</v>
      </c>
      <c r="C20" s="74" t="s">
        <v>240</v>
      </c>
      <c r="D20" s="74" t="s">
        <v>241</v>
      </c>
      <c r="E20" s="74">
        <v>7176996156</v>
      </c>
      <c r="F20" s="74" t="s">
        <v>224</v>
      </c>
      <c r="G20" s="74" t="s">
        <v>225</v>
      </c>
      <c r="H20" s="74" t="s">
        <v>285</v>
      </c>
      <c r="I20" s="75" t="s">
        <v>2026</v>
      </c>
    </row>
    <row r="21" spans="1:9" x14ac:dyDescent="0.25">
      <c r="A21" s="76">
        <v>20</v>
      </c>
      <c r="B21" s="77" t="s">
        <v>248</v>
      </c>
      <c r="C21" s="77" t="s">
        <v>249</v>
      </c>
      <c r="D21" s="77" t="s">
        <v>250</v>
      </c>
      <c r="E21" s="77" t="s">
        <v>251</v>
      </c>
      <c r="F21" s="77" t="s">
        <v>37</v>
      </c>
      <c r="G21" s="77" t="s">
        <v>38</v>
      </c>
      <c r="H21" s="77" t="s">
        <v>39</v>
      </c>
      <c r="I21" s="78" t="s">
        <v>40</v>
      </c>
    </row>
    <row r="22" spans="1:9" x14ac:dyDescent="0.25">
      <c r="A22" s="73">
        <v>21</v>
      </c>
      <c r="B22" s="74" t="s">
        <v>256</v>
      </c>
      <c r="C22" s="74" t="s">
        <v>108</v>
      </c>
      <c r="D22" s="74" t="s">
        <v>257</v>
      </c>
      <c r="E22" s="74" t="s">
        <v>258</v>
      </c>
      <c r="F22" s="74" t="s">
        <v>37</v>
      </c>
      <c r="G22" s="74" t="s">
        <v>38</v>
      </c>
      <c r="H22" s="74" t="s">
        <v>761</v>
      </c>
      <c r="I22" s="75" t="s">
        <v>762</v>
      </c>
    </row>
    <row r="23" spans="1:9" x14ac:dyDescent="0.25">
      <c r="A23" s="76">
        <v>22</v>
      </c>
      <c r="B23" s="77" t="s">
        <v>263</v>
      </c>
      <c r="C23" s="77" t="s">
        <v>91</v>
      </c>
      <c r="D23" s="77" t="s">
        <v>264</v>
      </c>
      <c r="E23" s="77" t="s">
        <v>265</v>
      </c>
      <c r="F23" s="77" t="s">
        <v>142</v>
      </c>
      <c r="G23" s="77" t="s">
        <v>143</v>
      </c>
      <c r="H23" s="77" t="s">
        <v>144</v>
      </c>
      <c r="I23" s="78" t="s">
        <v>365</v>
      </c>
    </row>
    <row r="24" spans="1:9" x14ac:dyDescent="0.25">
      <c r="A24" s="73">
        <v>23</v>
      </c>
      <c r="B24" s="74" t="s">
        <v>102</v>
      </c>
      <c r="C24" s="74" t="s">
        <v>273</v>
      </c>
      <c r="D24" s="74" t="s">
        <v>274</v>
      </c>
      <c r="E24" s="74" t="s">
        <v>275</v>
      </c>
      <c r="F24" s="74" t="s">
        <v>184</v>
      </c>
      <c r="G24" s="74" t="s">
        <v>185</v>
      </c>
      <c r="H24" s="74" t="s">
        <v>2035</v>
      </c>
      <c r="I24" s="75" t="s">
        <v>679</v>
      </c>
    </row>
    <row r="25" spans="1:9" x14ac:dyDescent="0.25">
      <c r="A25" s="76">
        <v>24</v>
      </c>
      <c r="B25" s="77" t="s">
        <v>281</v>
      </c>
      <c r="C25" s="77" t="s">
        <v>282</v>
      </c>
      <c r="D25" s="77" t="s">
        <v>283</v>
      </c>
      <c r="E25" s="77" t="s">
        <v>284</v>
      </c>
      <c r="F25" s="77" t="s">
        <v>224</v>
      </c>
      <c r="G25" s="77" t="s">
        <v>225</v>
      </c>
      <c r="H25" s="77" t="s">
        <v>895</v>
      </c>
      <c r="I25" s="78" t="s">
        <v>3182</v>
      </c>
    </row>
    <row r="26" spans="1:9" x14ac:dyDescent="0.25">
      <c r="A26" s="73">
        <v>25</v>
      </c>
      <c r="B26" s="74" t="s">
        <v>221</v>
      </c>
      <c r="C26" s="74" t="s">
        <v>289</v>
      </c>
      <c r="D26" s="74" t="s">
        <v>290</v>
      </c>
      <c r="E26" s="74" t="s">
        <v>291</v>
      </c>
      <c r="F26" s="74" t="s">
        <v>395</v>
      </c>
      <c r="G26" s="74" t="s">
        <v>396</v>
      </c>
      <c r="H26" s="74" t="s">
        <v>45</v>
      </c>
      <c r="I26" s="75" t="s">
        <v>202</v>
      </c>
    </row>
    <row r="27" spans="1:9" x14ac:dyDescent="0.25">
      <c r="A27" s="76">
        <v>26</v>
      </c>
      <c r="B27" s="77" t="s">
        <v>297</v>
      </c>
      <c r="C27" s="77" t="s">
        <v>113</v>
      </c>
      <c r="D27" s="77" t="s">
        <v>298</v>
      </c>
      <c r="E27" s="77" t="s">
        <v>299</v>
      </c>
      <c r="F27" s="77" t="s">
        <v>158</v>
      </c>
      <c r="G27" s="77" t="s">
        <v>159</v>
      </c>
      <c r="H27" s="77" t="s">
        <v>34</v>
      </c>
      <c r="I27" s="78" t="s">
        <v>3013</v>
      </c>
    </row>
    <row r="28" spans="1:9" x14ac:dyDescent="0.25">
      <c r="A28" s="73">
        <v>27</v>
      </c>
      <c r="B28" s="74" t="s">
        <v>304</v>
      </c>
      <c r="C28" s="74" t="s">
        <v>249</v>
      </c>
      <c r="D28" s="74" t="s">
        <v>305</v>
      </c>
      <c r="E28" s="74" t="s">
        <v>306</v>
      </c>
      <c r="F28" s="74" t="s">
        <v>266</v>
      </c>
      <c r="G28" s="74" t="s">
        <v>267</v>
      </c>
      <c r="H28" s="74" t="s">
        <v>979</v>
      </c>
      <c r="I28" s="75" t="s">
        <v>3653</v>
      </c>
    </row>
    <row r="29" spans="1:9" x14ac:dyDescent="0.25">
      <c r="A29" s="76">
        <v>28</v>
      </c>
      <c r="B29" s="77" t="s">
        <v>311</v>
      </c>
      <c r="C29" s="77" t="s">
        <v>312</v>
      </c>
      <c r="D29" s="77" t="s">
        <v>313</v>
      </c>
      <c r="E29" s="77">
        <v>8135930498</v>
      </c>
      <c r="F29" s="77" t="s">
        <v>93</v>
      </c>
      <c r="G29" s="77" t="s">
        <v>94</v>
      </c>
      <c r="H29" s="77" t="s">
        <v>2547</v>
      </c>
      <c r="I29" s="78" t="s">
        <v>2827</v>
      </c>
    </row>
    <row r="30" spans="1:9" x14ac:dyDescent="0.25">
      <c r="A30" s="73">
        <v>29</v>
      </c>
      <c r="B30" s="74" t="s">
        <v>320</v>
      </c>
      <c r="C30" s="74" t="s">
        <v>45</v>
      </c>
      <c r="D30" s="74" t="s">
        <v>321</v>
      </c>
      <c r="E30" s="74" t="s">
        <v>322</v>
      </c>
      <c r="F30" s="74" t="s">
        <v>158</v>
      </c>
      <c r="G30" s="74" t="s">
        <v>159</v>
      </c>
      <c r="H30" s="74" t="s">
        <v>134</v>
      </c>
      <c r="I30" s="75" t="s">
        <v>3283</v>
      </c>
    </row>
    <row r="31" spans="1:9" x14ac:dyDescent="0.25">
      <c r="A31" s="76">
        <v>30</v>
      </c>
      <c r="B31" s="77" t="s">
        <v>328</v>
      </c>
      <c r="C31" s="77" t="s">
        <v>103</v>
      </c>
      <c r="D31" s="77" t="s">
        <v>329</v>
      </c>
      <c r="E31" s="77" t="s">
        <v>330</v>
      </c>
      <c r="F31" s="77" t="s">
        <v>224</v>
      </c>
      <c r="G31" s="77" t="s">
        <v>225</v>
      </c>
      <c r="H31" s="77" t="s">
        <v>232</v>
      </c>
      <c r="I31" s="78" t="s">
        <v>3159</v>
      </c>
    </row>
    <row r="32" spans="1:9" x14ac:dyDescent="0.25">
      <c r="A32" s="73">
        <v>31</v>
      </c>
      <c r="B32" s="74" t="s">
        <v>336</v>
      </c>
      <c r="C32" s="74" t="s">
        <v>337</v>
      </c>
      <c r="D32" s="74" t="s">
        <v>338</v>
      </c>
      <c r="E32" s="74">
        <v>4128946329</v>
      </c>
      <c r="F32" s="74" t="s">
        <v>317</v>
      </c>
      <c r="G32" s="74" t="s">
        <v>318</v>
      </c>
      <c r="H32" s="74" t="s">
        <v>4048</v>
      </c>
      <c r="I32" s="75" t="s">
        <v>4052</v>
      </c>
    </row>
    <row r="33" spans="1:9" x14ac:dyDescent="0.25">
      <c r="A33" s="76">
        <v>32</v>
      </c>
      <c r="B33" s="77" t="s">
        <v>155</v>
      </c>
      <c r="C33" s="77" t="s">
        <v>186</v>
      </c>
      <c r="D33" s="77" t="s">
        <v>345</v>
      </c>
      <c r="E33" s="77" t="s">
        <v>346</v>
      </c>
      <c r="F33" s="77" t="s">
        <v>111</v>
      </c>
      <c r="G33" s="77" t="s">
        <v>112</v>
      </c>
      <c r="H33" s="77" t="s">
        <v>1093</v>
      </c>
      <c r="I33" s="78" t="s">
        <v>1245</v>
      </c>
    </row>
    <row r="34" spans="1:9" x14ac:dyDescent="0.25">
      <c r="A34" s="73">
        <v>33</v>
      </c>
      <c r="B34" s="74" t="s">
        <v>352</v>
      </c>
      <c r="C34" s="74" t="s">
        <v>240</v>
      </c>
      <c r="D34" s="74" t="s">
        <v>353</v>
      </c>
      <c r="E34" s="74" t="s">
        <v>354</v>
      </c>
      <c r="F34" s="74" t="s">
        <v>69</v>
      </c>
      <c r="G34" s="74" t="s">
        <v>70</v>
      </c>
      <c r="H34" s="74" t="s">
        <v>240</v>
      </c>
      <c r="I34" s="75" t="s">
        <v>1303</v>
      </c>
    </row>
    <row r="35" spans="1:9" x14ac:dyDescent="0.25">
      <c r="A35" s="76">
        <v>34</v>
      </c>
      <c r="B35" s="77" t="s">
        <v>362</v>
      </c>
      <c r="C35" s="77" t="s">
        <v>168</v>
      </c>
      <c r="D35" s="77" t="s">
        <v>363</v>
      </c>
      <c r="E35" s="77" t="s">
        <v>364</v>
      </c>
      <c r="F35" s="77" t="s">
        <v>317</v>
      </c>
      <c r="G35" s="77" t="s">
        <v>318</v>
      </c>
      <c r="H35" s="77" t="s">
        <v>189</v>
      </c>
      <c r="I35" s="78" t="s">
        <v>811</v>
      </c>
    </row>
    <row r="36" spans="1:9" x14ac:dyDescent="0.25">
      <c r="A36" s="73">
        <v>35</v>
      </c>
      <c r="B36" s="74" t="s">
        <v>369</v>
      </c>
      <c r="C36" s="74" t="s">
        <v>370</v>
      </c>
      <c r="D36" s="74" t="s">
        <v>371</v>
      </c>
      <c r="E36" s="74" t="s">
        <v>372</v>
      </c>
      <c r="F36" s="74" t="s">
        <v>93</v>
      </c>
      <c r="G36" s="74" t="s">
        <v>94</v>
      </c>
      <c r="H36" s="74" t="s">
        <v>847</v>
      </c>
      <c r="I36" s="75" t="s">
        <v>1347</v>
      </c>
    </row>
    <row r="37" spans="1:9" x14ac:dyDescent="0.25">
      <c r="A37" s="76">
        <v>36</v>
      </c>
      <c r="B37" s="77" t="s">
        <v>375</v>
      </c>
      <c r="C37" s="77" t="s">
        <v>52</v>
      </c>
      <c r="D37" s="77" t="s">
        <v>376</v>
      </c>
      <c r="E37" s="77" t="s">
        <v>377</v>
      </c>
      <c r="F37" s="77" t="s">
        <v>60</v>
      </c>
      <c r="G37" s="77" t="s">
        <v>61</v>
      </c>
      <c r="H37" s="77" t="s">
        <v>4157</v>
      </c>
      <c r="I37" s="78" t="s">
        <v>4160</v>
      </c>
    </row>
    <row r="38" spans="1:9" x14ac:dyDescent="0.25">
      <c r="A38" s="73">
        <v>37</v>
      </c>
      <c r="B38" s="74" t="s">
        <v>382</v>
      </c>
      <c r="C38" s="74" t="s">
        <v>209</v>
      </c>
      <c r="D38" s="74" t="s">
        <v>383</v>
      </c>
      <c r="E38" s="74" t="s">
        <v>384</v>
      </c>
      <c r="F38" s="74" t="s">
        <v>224</v>
      </c>
      <c r="G38" s="74" t="s">
        <v>225</v>
      </c>
      <c r="H38" s="74" t="s">
        <v>1381</v>
      </c>
      <c r="I38" s="75" t="s">
        <v>2031</v>
      </c>
    </row>
    <row r="39" spans="1:9" x14ac:dyDescent="0.25">
      <c r="A39" s="76">
        <v>38</v>
      </c>
      <c r="B39" s="77" t="s">
        <v>263</v>
      </c>
      <c r="C39" s="77" t="s">
        <v>388</v>
      </c>
      <c r="D39" s="77" t="s">
        <v>389</v>
      </c>
      <c r="E39" s="77">
        <v>3001910892</v>
      </c>
      <c r="F39" s="77" t="s">
        <v>224</v>
      </c>
      <c r="G39" s="77" t="s">
        <v>225</v>
      </c>
      <c r="H39" s="77" t="s">
        <v>229</v>
      </c>
      <c r="I39" s="78" t="s">
        <v>936</v>
      </c>
    </row>
    <row r="40" spans="1:9" x14ac:dyDescent="0.25">
      <c r="A40" s="73">
        <v>39</v>
      </c>
      <c r="B40" s="74" t="s">
        <v>66</v>
      </c>
      <c r="C40" s="74" t="s">
        <v>260</v>
      </c>
      <c r="D40" s="74" t="s">
        <v>393</v>
      </c>
      <c r="E40" s="74" t="s">
        <v>394</v>
      </c>
      <c r="F40" s="74" t="s">
        <v>137</v>
      </c>
      <c r="G40" s="74" t="s">
        <v>138</v>
      </c>
      <c r="H40" s="74" t="s">
        <v>481</v>
      </c>
      <c r="I40" s="75" t="s">
        <v>2689</v>
      </c>
    </row>
    <row r="41" spans="1:9" x14ac:dyDescent="0.25">
      <c r="A41" s="76">
        <v>40</v>
      </c>
      <c r="B41" s="77" t="s">
        <v>400</v>
      </c>
      <c r="C41" s="77" t="s">
        <v>401</v>
      </c>
      <c r="D41" s="77" t="s">
        <v>402</v>
      </c>
      <c r="E41" s="77" t="s">
        <v>403</v>
      </c>
      <c r="F41" s="77" t="s">
        <v>111</v>
      </c>
      <c r="G41" s="77" t="s">
        <v>112</v>
      </c>
      <c r="H41" s="77" t="s">
        <v>781</v>
      </c>
      <c r="I41" s="78" t="s">
        <v>3738</v>
      </c>
    </row>
    <row r="42" spans="1:9" x14ac:dyDescent="0.25">
      <c r="A42" s="73">
        <v>41</v>
      </c>
      <c r="B42" s="74" t="s">
        <v>409</v>
      </c>
      <c r="C42" s="74" t="s">
        <v>80</v>
      </c>
      <c r="D42" s="74" t="s">
        <v>410</v>
      </c>
      <c r="E42" s="74" t="s">
        <v>411</v>
      </c>
      <c r="F42" s="74" t="s">
        <v>317</v>
      </c>
      <c r="G42" s="74" t="s">
        <v>318</v>
      </c>
      <c r="H42" s="74" t="s">
        <v>4048</v>
      </c>
      <c r="I42" s="75" t="s">
        <v>1750</v>
      </c>
    </row>
    <row r="43" spans="1:9" x14ac:dyDescent="0.25">
      <c r="A43" s="76">
        <v>42</v>
      </c>
      <c r="B43" s="77" t="s">
        <v>416</v>
      </c>
      <c r="C43" s="77" t="s">
        <v>84</v>
      </c>
      <c r="D43" s="77" t="s">
        <v>417</v>
      </c>
      <c r="E43" s="77" t="s">
        <v>418</v>
      </c>
      <c r="F43" s="77" t="s">
        <v>419</v>
      </c>
      <c r="G43" s="77" t="s">
        <v>420</v>
      </c>
      <c r="H43" s="77" t="s">
        <v>1415</v>
      </c>
      <c r="I43" s="78" t="s">
        <v>1552</v>
      </c>
    </row>
    <row r="44" spans="1:9" x14ac:dyDescent="0.25">
      <c r="A44" s="73">
        <v>43</v>
      </c>
      <c r="B44" s="74" t="s">
        <v>375</v>
      </c>
      <c r="C44" s="74" t="s">
        <v>80</v>
      </c>
      <c r="D44" s="74" t="s">
        <v>424</v>
      </c>
      <c r="E44" s="74" t="s">
        <v>425</v>
      </c>
      <c r="F44" s="74" t="s">
        <v>224</v>
      </c>
      <c r="G44" s="74" t="s">
        <v>225</v>
      </c>
      <c r="H44" s="74" t="s">
        <v>895</v>
      </c>
      <c r="I44" s="75" t="s">
        <v>685</v>
      </c>
    </row>
    <row r="45" spans="1:9" x14ac:dyDescent="0.25">
      <c r="A45" s="76">
        <v>44</v>
      </c>
      <c r="B45" s="77" t="s">
        <v>429</v>
      </c>
      <c r="C45" s="77" t="s">
        <v>153</v>
      </c>
      <c r="D45" s="77" t="s">
        <v>430</v>
      </c>
      <c r="E45" s="77" t="s">
        <v>431</v>
      </c>
      <c r="F45" s="77" t="s">
        <v>128</v>
      </c>
      <c r="G45" s="77" t="s">
        <v>129</v>
      </c>
      <c r="H45" s="77" t="s">
        <v>407</v>
      </c>
      <c r="I45" s="78" t="s">
        <v>1839</v>
      </c>
    </row>
    <row r="46" spans="1:9" x14ac:dyDescent="0.25">
      <c r="A46" s="73">
        <v>45</v>
      </c>
      <c r="B46" s="74" t="s">
        <v>435</v>
      </c>
      <c r="C46" s="74" t="s">
        <v>436</v>
      </c>
      <c r="D46" s="74" t="s">
        <v>437</v>
      </c>
      <c r="E46" s="74" t="s">
        <v>438</v>
      </c>
      <c r="F46" s="74" t="s">
        <v>137</v>
      </c>
      <c r="G46" s="74" t="s">
        <v>138</v>
      </c>
      <c r="H46" s="74" t="s">
        <v>481</v>
      </c>
      <c r="I46" s="75" t="s">
        <v>482</v>
      </c>
    </row>
    <row r="47" spans="1:9" x14ac:dyDescent="0.25">
      <c r="A47" s="76">
        <v>46</v>
      </c>
      <c r="B47" s="77" t="s">
        <v>442</v>
      </c>
      <c r="C47" s="77" t="s">
        <v>443</v>
      </c>
      <c r="D47" s="77" t="s">
        <v>444</v>
      </c>
      <c r="E47" s="77">
        <v>9005463138</v>
      </c>
      <c r="F47" s="77" t="s">
        <v>419</v>
      </c>
      <c r="G47" s="77" t="s">
        <v>420</v>
      </c>
      <c r="H47" s="77" t="s">
        <v>755</v>
      </c>
      <c r="I47" s="78" t="s">
        <v>756</v>
      </c>
    </row>
    <row r="48" spans="1:9" x14ac:dyDescent="0.25">
      <c r="A48" s="73">
        <v>47</v>
      </c>
      <c r="B48" s="74" t="s">
        <v>449</v>
      </c>
      <c r="C48" s="74" t="s">
        <v>432</v>
      </c>
      <c r="D48" s="74" t="s">
        <v>450</v>
      </c>
      <c r="E48" s="74" t="s">
        <v>451</v>
      </c>
      <c r="F48" s="74" t="s">
        <v>317</v>
      </c>
      <c r="G48" s="74" t="s">
        <v>318</v>
      </c>
      <c r="H48" s="74" t="s">
        <v>1965</v>
      </c>
      <c r="I48" s="75" t="s">
        <v>1966</v>
      </c>
    </row>
    <row r="49" spans="1:9" x14ac:dyDescent="0.25">
      <c r="A49" s="76">
        <v>48</v>
      </c>
      <c r="B49" s="77" t="s">
        <v>456</v>
      </c>
      <c r="C49" s="77" t="s">
        <v>249</v>
      </c>
      <c r="D49" s="77" t="s">
        <v>457</v>
      </c>
      <c r="E49" s="77" t="s">
        <v>458</v>
      </c>
      <c r="F49" s="77" t="s">
        <v>54</v>
      </c>
      <c r="G49" s="77" t="s">
        <v>55</v>
      </c>
      <c r="H49" s="77" t="s">
        <v>39</v>
      </c>
      <c r="I49" s="78" t="s">
        <v>2586</v>
      </c>
    </row>
    <row r="50" spans="1:9" x14ac:dyDescent="0.25">
      <c r="A50" s="73">
        <v>49</v>
      </c>
      <c r="B50" s="74" t="s">
        <v>463</v>
      </c>
      <c r="C50" s="74" t="s">
        <v>45</v>
      </c>
      <c r="D50" s="74" t="s">
        <v>464</v>
      </c>
      <c r="E50" s="74">
        <v>4118526343</v>
      </c>
      <c r="F50" s="74" t="s">
        <v>355</v>
      </c>
      <c r="G50" s="74" t="s">
        <v>356</v>
      </c>
      <c r="H50" s="74" t="s">
        <v>240</v>
      </c>
      <c r="I50" s="75" t="s">
        <v>665</v>
      </c>
    </row>
    <row r="51" spans="1:9" x14ac:dyDescent="0.25">
      <c r="A51" s="76">
        <v>50</v>
      </c>
      <c r="B51" s="77" t="s">
        <v>470</v>
      </c>
      <c r="C51" s="77" t="s">
        <v>189</v>
      </c>
      <c r="D51" s="77" t="s">
        <v>471</v>
      </c>
      <c r="E51" s="77">
        <v>7164586351</v>
      </c>
      <c r="F51" s="77" t="s">
        <v>170</v>
      </c>
      <c r="G51" s="77" t="s">
        <v>171</v>
      </c>
      <c r="H51" s="77" t="s">
        <v>1998</v>
      </c>
      <c r="I51" s="78" t="s">
        <v>4280</v>
      </c>
    </row>
    <row r="52" spans="1:9" x14ac:dyDescent="0.25">
      <c r="A52" s="73">
        <v>51</v>
      </c>
      <c r="B52" s="74" t="s">
        <v>297</v>
      </c>
      <c r="C52" s="74" t="s">
        <v>289</v>
      </c>
      <c r="D52" s="74" t="s">
        <v>477</v>
      </c>
      <c r="E52" s="74" t="s">
        <v>478</v>
      </c>
      <c r="F52" s="74" t="s">
        <v>37</v>
      </c>
      <c r="G52" s="74" t="s">
        <v>38</v>
      </c>
      <c r="H52" s="74" t="s">
        <v>528</v>
      </c>
      <c r="I52" s="75" t="s">
        <v>2121</v>
      </c>
    </row>
    <row r="53" spans="1:9" x14ac:dyDescent="0.25">
      <c r="A53" s="76">
        <v>52</v>
      </c>
      <c r="B53" s="77" t="s">
        <v>352</v>
      </c>
      <c r="C53" s="77" t="s">
        <v>483</v>
      </c>
      <c r="D53" s="77" t="s">
        <v>484</v>
      </c>
      <c r="E53" s="77">
        <v>2177328674</v>
      </c>
      <c r="F53" s="77" t="s">
        <v>184</v>
      </c>
      <c r="G53" s="77" t="s">
        <v>185</v>
      </c>
      <c r="H53" s="77" t="s">
        <v>2497</v>
      </c>
      <c r="I53" s="78" t="s">
        <v>2618</v>
      </c>
    </row>
    <row r="54" spans="1:9" x14ac:dyDescent="0.25">
      <c r="A54" s="73">
        <v>53</v>
      </c>
      <c r="B54" s="74" t="s">
        <v>490</v>
      </c>
      <c r="C54" s="74" t="s">
        <v>39</v>
      </c>
      <c r="D54" s="74" t="s">
        <v>491</v>
      </c>
      <c r="E54" s="74" t="s">
        <v>492</v>
      </c>
      <c r="F54" s="74" t="s">
        <v>43</v>
      </c>
      <c r="G54" s="74" t="s">
        <v>44</v>
      </c>
      <c r="H54" s="74" t="s">
        <v>273</v>
      </c>
      <c r="I54" s="75" t="s">
        <v>2878</v>
      </c>
    </row>
    <row r="55" spans="1:9" x14ac:dyDescent="0.25">
      <c r="A55" s="76">
        <v>54</v>
      </c>
      <c r="B55" s="77" t="s">
        <v>497</v>
      </c>
      <c r="C55" s="77" t="s">
        <v>249</v>
      </c>
      <c r="D55" s="77" t="s">
        <v>498</v>
      </c>
      <c r="E55" s="77" t="s">
        <v>499</v>
      </c>
      <c r="F55" s="77" t="s">
        <v>106</v>
      </c>
      <c r="G55" s="77" t="s">
        <v>107</v>
      </c>
      <c r="H55" s="77" t="s">
        <v>1974</v>
      </c>
      <c r="I55" s="78" t="s">
        <v>3590</v>
      </c>
    </row>
    <row r="56" spans="1:9" x14ac:dyDescent="0.25">
      <c r="A56" s="73">
        <v>55</v>
      </c>
      <c r="B56" s="74" t="s">
        <v>503</v>
      </c>
      <c r="C56" s="74" t="s">
        <v>147</v>
      </c>
      <c r="D56" s="74" t="s">
        <v>504</v>
      </c>
      <c r="E56" s="74" t="s">
        <v>505</v>
      </c>
      <c r="F56" s="74" t="s">
        <v>224</v>
      </c>
      <c r="G56" s="74" t="s">
        <v>225</v>
      </c>
      <c r="H56" s="74" t="s">
        <v>401</v>
      </c>
      <c r="I56" s="75" t="s">
        <v>493</v>
      </c>
    </row>
    <row r="57" spans="1:9" x14ac:dyDescent="0.25">
      <c r="A57" s="76">
        <v>56</v>
      </c>
      <c r="B57" s="77" t="s">
        <v>510</v>
      </c>
      <c r="C57" s="77" t="s">
        <v>511</v>
      </c>
      <c r="D57" s="77" t="s">
        <v>512</v>
      </c>
      <c r="E57" s="77" t="s">
        <v>513</v>
      </c>
      <c r="F57" s="77" t="s">
        <v>37</v>
      </c>
      <c r="G57" s="77" t="s">
        <v>38</v>
      </c>
      <c r="H57" s="77" t="s">
        <v>1022</v>
      </c>
      <c r="I57" s="78" t="s">
        <v>3253</v>
      </c>
    </row>
    <row r="58" spans="1:9" x14ac:dyDescent="0.25">
      <c r="A58" s="73">
        <v>57</v>
      </c>
      <c r="B58" s="74" t="s">
        <v>518</v>
      </c>
      <c r="C58" s="74" t="s">
        <v>388</v>
      </c>
      <c r="D58" s="74" t="s">
        <v>519</v>
      </c>
      <c r="E58" s="74" t="s">
        <v>520</v>
      </c>
      <c r="F58" s="74" t="s">
        <v>82</v>
      </c>
      <c r="G58" s="74" t="s">
        <v>83</v>
      </c>
      <c r="H58" s="74" t="s">
        <v>432</v>
      </c>
      <c r="I58" s="75" t="s">
        <v>2937</v>
      </c>
    </row>
    <row r="59" spans="1:9" x14ac:dyDescent="0.25">
      <c r="A59" s="76">
        <v>58</v>
      </c>
      <c r="B59" s="77" t="s">
        <v>524</v>
      </c>
      <c r="C59" s="77" t="s">
        <v>525</v>
      </c>
      <c r="D59" s="77" t="s">
        <v>526</v>
      </c>
      <c r="E59" s="77" t="s">
        <v>527</v>
      </c>
      <c r="F59" s="77" t="s">
        <v>266</v>
      </c>
      <c r="G59" s="77" t="s">
        <v>267</v>
      </c>
      <c r="H59" s="77" t="s">
        <v>357</v>
      </c>
      <c r="I59" s="78" t="s">
        <v>2915</v>
      </c>
    </row>
    <row r="60" spans="1:9" x14ac:dyDescent="0.25">
      <c r="A60" s="73">
        <v>59</v>
      </c>
      <c r="B60" s="74" t="s">
        <v>532</v>
      </c>
      <c r="C60" s="74" t="s">
        <v>189</v>
      </c>
      <c r="D60" s="74" t="s">
        <v>533</v>
      </c>
      <c r="E60" s="74" t="s">
        <v>534</v>
      </c>
      <c r="F60" s="74" t="s">
        <v>142</v>
      </c>
      <c r="G60" s="74" t="s">
        <v>143</v>
      </c>
      <c r="H60" s="74" t="s">
        <v>3219</v>
      </c>
      <c r="I60" s="75" t="s">
        <v>3223</v>
      </c>
    </row>
    <row r="61" spans="1:9" x14ac:dyDescent="0.25">
      <c r="A61" s="76">
        <v>60</v>
      </c>
      <c r="B61" s="77" t="s">
        <v>540</v>
      </c>
      <c r="C61" s="77" t="s">
        <v>388</v>
      </c>
      <c r="D61" s="77" t="s">
        <v>541</v>
      </c>
      <c r="E61" s="77" t="s">
        <v>542</v>
      </c>
      <c r="F61" s="77" t="s">
        <v>43</v>
      </c>
      <c r="G61" s="77" t="s">
        <v>44</v>
      </c>
      <c r="H61" s="77" t="s">
        <v>745</v>
      </c>
      <c r="I61" s="78" t="s">
        <v>1235</v>
      </c>
    </row>
    <row r="62" spans="1:9" x14ac:dyDescent="0.25">
      <c r="A62" s="73">
        <v>61</v>
      </c>
      <c r="B62" s="74" t="s">
        <v>546</v>
      </c>
      <c r="C62" s="74" t="s">
        <v>443</v>
      </c>
      <c r="D62" s="74" t="s">
        <v>547</v>
      </c>
      <c r="E62" s="74" t="s">
        <v>548</v>
      </c>
      <c r="F62" s="74" t="s">
        <v>395</v>
      </c>
      <c r="G62" s="74" t="s">
        <v>396</v>
      </c>
      <c r="H62" s="74" t="s">
        <v>100</v>
      </c>
      <c r="I62" s="75" t="s">
        <v>2112</v>
      </c>
    </row>
    <row r="63" spans="1:9" x14ac:dyDescent="0.25">
      <c r="A63" s="76">
        <v>62</v>
      </c>
      <c r="B63" s="77" t="s">
        <v>553</v>
      </c>
      <c r="C63" s="77" t="s">
        <v>189</v>
      </c>
      <c r="D63" s="77" t="s">
        <v>554</v>
      </c>
      <c r="E63" s="77">
        <v>8168189429</v>
      </c>
      <c r="F63" s="77" t="s">
        <v>158</v>
      </c>
      <c r="G63" s="77" t="s">
        <v>159</v>
      </c>
      <c r="H63" s="77" t="s">
        <v>1367</v>
      </c>
      <c r="I63" s="78" t="s">
        <v>3893</v>
      </c>
    </row>
    <row r="64" spans="1:9" x14ac:dyDescent="0.25">
      <c r="A64" s="73">
        <v>63</v>
      </c>
      <c r="B64" s="74" t="s">
        <v>559</v>
      </c>
      <c r="C64" s="74" t="s">
        <v>560</v>
      </c>
      <c r="D64" s="74" t="s">
        <v>561</v>
      </c>
      <c r="E64" s="74">
        <v>2184335048</v>
      </c>
      <c r="F64" s="74" t="s">
        <v>419</v>
      </c>
      <c r="G64" s="74" t="s">
        <v>420</v>
      </c>
      <c r="H64" s="74" t="s">
        <v>156</v>
      </c>
      <c r="I64" s="75" t="s">
        <v>2844</v>
      </c>
    </row>
    <row r="65" spans="1:9" x14ac:dyDescent="0.25">
      <c r="A65" s="76">
        <v>64</v>
      </c>
      <c r="B65" s="77" t="s">
        <v>565</v>
      </c>
      <c r="C65" s="77" t="s">
        <v>80</v>
      </c>
      <c r="D65" s="77" t="s">
        <v>566</v>
      </c>
      <c r="E65" s="77">
        <v>6105952702</v>
      </c>
      <c r="F65" s="77" t="s">
        <v>339</v>
      </c>
      <c r="G65" s="77" t="s">
        <v>340</v>
      </c>
      <c r="H65" s="77" t="s">
        <v>538</v>
      </c>
      <c r="I65" s="78" t="s">
        <v>539</v>
      </c>
    </row>
    <row r="66" spans="1:9" x14ac:dyDescent="0.25">
      <c r="A66" s="73">
        <v>65</v>
      </c>
      <c r="B66" s="74" t="s">
        <v>328</v>
      </c>
      <c r="C66" s="74" t="s">
        <v>34</v>
      </c>
      <c r="D66" s="74" t="s">
        <v>570</v>
      </c>
      <c r="E66" s="74" t="s">
        <v>571</v>
      </c>
      <c r="F66" s="74" t="s">
        <v>74</v>
      </c>
      <c r="G66" s="74" t="s">
        <v>75</v>
      </c>
      <c r="H66" s="74" t="s">
        <v>452</v>
      </c>
      <c r="I66" s="75" t="s">
        <v>4325</v>
      </c>
    </row>
    <row r="67" spans="1:9" x14ac:dyDescent="0.25">
      <c r="A67" s="76">
        <v>66</v>
      </c>
      <c r="B67" s="77" t="s">
        <v>577</v>
      </c>
      <c r="C67" s="77" t="s">
        <v>232</v>
      </c>
      <c r="D67" s="77" t="s">
        <v>578</v>
      </c>
      <c r="E67" s="77" t="s">
        <v>579</v>
      </c>
      <c r="F67" s="77" t="s">
        <v>266</v>
      </c>
      <c r="G67" s="77" t="s">
        <v>267</v>
      </c>
      <c r="H67" s="77" t="s">
        <v>772</v>
      </c>
      <c r="I67" s="78" t="s">
        <v>1238</v>
      </c>
    </row>
    <row r="68" spans="1:9" x14ac:dyDescent="0.25">
      <c r="A68" s="73">
        <v>67</v>
      </c>
      <c r="B68" s="74" t="s">
        <v>584</v>
      </c>
      <c r="C68" s="74" t="s">
        <v>153</v>
      </c>
      <c r="D68" s="74" t="s">
        <v>585</v>
      </c>
      <c r="E68" s="74">
        <v>3135463324</v>
      </c>
      <c r="F68" s="74" t="s">
        <v>137</v>
      </c>
      <c r="G68" s="74" t="s">
        <v>138</v>
      </c>
      <c r="H68" s="74" t="s">
        <v>165</v>
      </c>
      <c r="I68" s="75" t="s">
        <v>1339</v>
      </c>
    </row>
    <row r="69" spans="1:9" x14ac:dyDescent="0.25">
      <c r="A69" s="76">
        <v>68</v>
      </c>
      <c r="B69" s="77" t="s">
        <v>590</v>
      </c>
      <c r="C69" s="77" t="s">
        <v>84</v>
      </c>
      <c r="D69" s="77" t="s">
        <v>591</v>
      </c>
      <c r="E69" s="77" t="s">
        <v>592</v>
      </c>
      <c r="F69" s="77" t="s">
        <v>163</v>
      </c>
      <c r="G69" s="77" t="s">
        <v>164</v>
      </c>
      <c r="H69" s="77" t="s">
        <v>401</v>
      </c>
      <c r="I69" s="78" t="s">
        <v>3059</v>
      </c>
    </row>
    <row r="70" spans="1:9" x14ac:dyDescent="0.25">
      <c r="A70" s="73">
        <v>69</v>
      </c>
      <c r="B70" s="74" t="s">
        <v>597</v>
      </c>
      <c r="C70" s="74" t="s">
        <v>598</v>
      </c>
      <c r="D70" s="74" t="s">
        <v>599</v>
      </c>
      <c r="E70" s="74" t="s">
        <v>600</v>
      </c>
      <c r="F70" s="74" t="s">
        <v>355</v>
      </c>
      <c r="G70" s="74" t="s">
        <v>356</v>
      </c>
      <c r="H70" s="74" t="s">
        <v>667</v>
      </c>
      <c r="I70" s="75" t="s">
        <v>1773</v>
      </c>
    </row>
    <row r="71" spans="1:9" x14ac:dyDescent="0.25">
      <c r="A71" s="76">
        <v>70</v>
      </c>
      <c r="B71" s="77" t="s">
        <v>256</v>
      </c>
      <c r="C71" s="77" t="s">
        <v>45</v>
      </c>
      <c r="D71" s="77" t="s">
        <v>605</v>
      </c>
      <c r="E71" s="77" t="s">
        <v>606</v>
      </c>
      <c r="F71" s="77" t="s">
        <v>54</v>
      </c>
      <c r="G71" s="77" t="s">
        <v>55</v>
      </c>
      <c r="H71" s="77" t="s">
        <v>1496</v>
      </c>
      <c r="I71" s="78" t="s">
        <v>1497</v>
      </c>
    </row>
    <row r="72" spans="1:9" x14ac:dyDescent="0.25">
      <c r="A72" s="73">
        <v>71</v>
      </c>
      <c r="B72" s="74" t="s">
        <v>90</v>
      </c>
      <c r="C72" s="74" t="s">
        <v>611</v>
      </c>
      <c r="D72" s="74" t="s">
        <v>612</v>
      </c>
      <c r="E72" s="74" t="s">
        <v>613</v>
      </c>
      <c r="F72" s="74" t="s">
        <v>295</v>
      </c>
      <c r="G72" s="74" t="s">
        <v>296</v>
      </c>
      <c r="H72" s="74" t="s">
        <v>611</v>
      </c>
      <c r="I72" s="75" t="s">
        <v>2703</v>
      </c>
    </row>
    <row r="73" spans="1:9" x14ac:dyDescent="0.25">
      <c r="A73" s="76">
        <v>72</v>
      </c>
      <c r="B73" s="77" t="s">
        <v>616</v>
      </c>
      <c r="C73" s="77" t="s">
        <v>617</v>
      </c>
      <c r="D73" s="77" t="s">
        <v>618</v>
      </c>
      <c r="E73" s="77">
        <v>7196596278</v>
      </c>
      <c r="F73" s="77" t="s">
        <v>82</v>
      </c>
      <c r="G73" s="77" t="s">
        <v>83</v>
      </c>
      <c r="H73" s="77" t="s">
        <v>347</v>
      </c>
      <c r="I73" s="78" t="s">
        <v>3126</v>
      </c>
    </row>
    <row r="74" spans="1:9" x14ac:dyDescent="0.25">
      <c r="A74" s="73">
        <v>73</v>
      </c>
      <c r="B74" s="74" t="s">
        <v>623</v>
      </c>
      <c r="C74" s="74" t="s">
        <v>168</v>
      </c>
      <c r="D74" s="74" t="s">
        <v>624</v>
      </c>
      <c r="E74" s="74">
        <v>8478027985</v>
      </c>
      <c r="F74" s="74" t="s">
        <v>170</v>
      </c>
      <c r="G74" s="74" t="s">
        <v>171</v>
      </c>
      <c r="H74" s="74" t="s">
        <v>91</v>
      </c>
      <c r="I74" s="75" t="s">
        <v>3570</v>
      </c>
    </row>
    <row r="75" spans="1:9" x14ac:dyDescent="0.25">
      <c r="A75" s="76">
        <v>74</v>
      </c>
      <c r="B75" s="77" t="s">
        <v>629</v>
      </c>
      <c r="C75" s="77" t="s">
        <v>108</v>
      </c>
      <c r="D75" s="77" t="s">
        <v>630</v>
      </c>
      <c r="E75" s="77" t="s">
        <v>631</v>
      </c>
      <c r="F75" s="77" t="s">
        <v>137</v>
      </c>
      <c r="G75" s="77" t="s">
        <v>138</v>
      </c>
      <c r="H75" s="77" t="s">
        <v>1649</v>
      </c>
      <c r="I75" s="78" t="s">
        <v>2658</v>
      </c>
    </row>
    <row r="76" spans="1:9" x14ac:dyDescent="0.25">
      <c r="A76" s="73">
        <v>75</v>
      </c>
      <c r="B76" s="74" t="s">
        <v>629</v>
      </c>
      <c r="C76" s="74" t="s">
        <v>76</v>
      </c>
      <c r="D76" s="74" t="s">
        <v>636</v>
      </c>
      <c r="E76" s="74" t="s">
        <v>637</v>
      </c>
      <c r="F76" s="74" t="s">
        <v>60</v>
      </c>
      <c r="G76" s="74" t="s">
        <v>61</v>
      </c>
      <c r="H76" s="74" t="s">
        <v>181</v>
      </c>
      <c r="I76" s="75" t="s">
        <v>1600</v>
      </c>
    </row>
    <row r="77" spans="1:9" x14ac:dyDescent="0.25">
      <c r="A77" s="76">
        <v>76</v>
      </c>
      <c r="B77" s="77" t="s">
        <v>643</v>
      </c>
      <c r="C77" s="77" t="s">
        <v>76</v>
      </c>
      <c r="D77" s="77" t="s">
        <v>644</v>
      </c>
      <c r="E77" s="77" t="s">
        <v>645</v>
      </c>
      <c r="F77" s="77" t="s">
        <v>69</v>
      </c>
      <c r="G77" s="77" t="s">
        <v>70</v>
      </c>
      <c r="H77" s="77" t="s">
        <v>784</v>
      </c>
      <c r="I77" s="78" t="s">
        <v>3501</v>
      </c>
    </row>
    <row r="78" spans="1:9" x14ac:dyDescent="0.25">
      <c r="A78" s="73">
        <v>77</v>
      </c>
      <c r="B78" s="74" t="s">
        <v>649</v>
      </c>
      <c r="C78" s="74" t="s">
        <v>370</v>
      </c>
      <c r="D78" s="74" t="s">
        <v>650</v>
      </c>
      <c r="E78" s="74" t="s">
        <v>651</v>
      </c>
      <c r="F78" s="74" t="s">
        <v>43</v>
      </c>
      <c r="G78" s="74" t="s">
        <v>44</v>
      </c>
      <c r="H78" s="74" t="s">
        <v>2427</v>
      </c>
      <c r="I78" s="75" t="s">
        <v>2428</v>
      </c>
    </row>
    <row r="79" spans="1:9" x14ac:dyDescent="0.25">
      <c r="A79" s="76">
        <v>78</v>
      </c>
      <c r="B79" s="77" t="s">
        <v>656</v>
      </c>
      <c r="C79" s="77" t="s">
        <v>249</v>
      </c>
      <c r="D79" s="77" t="s">
        <v>657</v>
      </c>
      <c r="E79" s="77" t="s">
        <v>658</v>
      </c>
      <c r="F79" s="77" t="s">
        <v>170</v>
      </c>
      <c r="G79" s="77" t="s">
        <v>171</v>
      </c>
      <c r="H79" s="77" t="s">
        <v>427</v>
      </c>
      <c r="I79" s="78" t="s">
        <v>2584</v>
      </c>
    </row>
    <row r="80" spans="1:9" x14ac:dyDescent="0.25">
      <c r="A80" s="73">
        <v>79</v>
      </c>
      <c r="B80" s="74" t="s">
        <v>662</v>
      </c>
      <c r="C80" s="74" t="s">
        <v>103</v>
      </c>
      <c r="D80" s="74" t="s">
        <v>663</v>
      </c>
      <c r="E80" s="74" t="s">
        <v>664</v>
      </c>
      <c r="F80" s="74" t="s">
        <v>158</v>
      </c>
      <c r="G80" s="74" t="s">
        <v>159</v>
      </c>
      <c r="H80" s="74" t="s">
        <v>134</v>
      </c>
      <c r="I80" s="75" t="s">
        <v>3283</v>
      </c>
    </row>
    <row r="81" spans="1:9" x14ac:dyDescent="0.25">
      <c r="A81" s="76">
        <v>80</v>
      </c>
      <c r="B81" s="77" t="s">
        <v>442</v>
      </c>
      <c r="C81" s="77" t="s">
        <v>667</v>
      </c>
      <c r="D81" s="77" t="s">
        <v>668</v>
      </c>
      <c r="E81" s="77" t="s">
        <v>669</v>
      </c>
      <c r="F81" s="77" t="s">
        <v>170</v>
      </c>
      <c r="G81" s="77" t="s">
        <v>171</v>
      </c>
      <c r="H81" s="77" t="s">
        <v>91</v>
      </c>
      <c r="I81" s="78" t="s">
        <v>3568</v>
      </c>
    </row>
    <row r="82" spans="1:9" x14ac:dyDescent="0.25">
      <c r="A82" s="73">
        <v>81</v>
      </c>
      <c r="B82" s="74" t="s">
        <v>674</v>
      </c>
      <c r="C82" s="74" t="s">
        <v>675</v>
      </c>
      <c r="D82" s="74" t="s">
        <v>676</v>
      </c>
      <c r="E82" s="74">
        <v>3142752166</v>
      </c>
      <c r="F82" s="74" t="s">
        <v>170</v>
      </c>
      <c r="G82" s="74" t="s">
        <v>171</v>
      </c>
      <c r="H82" s="74" t="s">
        <v>1709</v>
      </c>
      <c r="I82" s="75" t="s">
        <v>4263</v>
      </c>
    </row>
    <row r="83" spans="1:9" x14ac:dyDescent="0.25">
      <c r="A83" s="76">
        <v>82</v>
      </c>
      <c r="B83" s="77" t="s">
        <v>680</v>
      </c>
      <c r="C83" s="77" t="s">
        <v>312</v>
      </c>
      <c r="D83" s="77" t="s">
        <v>681</v>
      </c>
      <c r="E83" s="77" t="s">
        <v>682</v>
      </c>
      <c r="F83" s="77" t="s">
        <v>98</v>
      </c>
      <c r="G83" s="77" t="s">
        <v>99</v>
      </c>
      <c r="H83" s="77" t="s">
        <v>388</v>
      </c>
      <c r="I83" s="78" t="s">
        <v>2801</v>
      </c>
    </row>
    <row r="84" spans="1:9" x14ac:dyDescent="0.25">
      <c r="A84" s="73">
        <v>83</v>
      </c>
      <c r="B84" s="74" t="s">
        <v>686</v>
      </c>
      <c r="C84" s="74" t="s">
        <v>687</v>
      </c>
      <c r="D84" s="74" t="s">
        <v>688</v>
      </c>
      <c r="E84" s="74">
        <v>3133465678</v>
      </c>
      <c r="F84" s="74" t="s">
        <v>54</v>
      </c>
      <c r="G84" s="74" t="s">
        <v>55</v>
      </c>
      <c r="H84" s="74" t="s">
        <v>209</v>
      </c>
      <c r="I84" s="75" t="s">
        <v>210</v>
      </c>
    </row>
    <row r="85" spans="1:9" x14ac:dyDescent="0.25">
      <c r="A85" s="76">
        <v>84</v>
      </c>
      <c r="B85" s="77" t="s">
        <v>649</v>
      </c>
      <c r="C85" s="77" t="s">
        <v>113</v>
      </c>
      <c r="D85" s="77" t="s">
        <v>694</v>
      </c>
      <c r="E85" s="77" t="s">
        <v>695</v>
      </c>
      <c r="F85" s="77" t="s">
        <v>82</v>
      </c>
      <c r="G85" s="77" t="s">
        <v>83</v>
      </c>
      <c r="H85" s="77" t="s">
        <v>1825</v>
      </c>
      <c r="I85" s="78" t="s">
        <v>2786</v>
      </c>
    </row>
    <row r="86" spans="1:9" x14ac:dyDescent="0.25">
      <c r="A86" s="73">
        <v>85</v>
      </c>
      <c r="B86" s="74" t="s">
        <v>698</v>
      </c>
      <c r="C86" s="74" t="s">
        <v>289</v>
      </c>
      <c r="D86" s="74" t="s">
        <v>699</v>
      </c>
      <c r="E86" s="74" t="s">
        <v>700</v>
      </c>
      <c r="F86" s="74" t="s">
        <v>106</v>
      </c>
      <c r="G86" s="74" t="s">
        <v>107</v>
      </c>
      <c r="H86" s="74" t="s">
        <v>337</v>
      </c>
      <c r="I86" s="75" t="s">
        <v>3637</v>
      </c>
    </row>
    <row r="87" spans="1:9" x14ac:dyDescent="0.25">
      <c r="A87" s="76">
        <v>86</v>
      </c>
      <c r="B87" s="77" t="s">
        <v>698</v>
      </c>
      <c r="C87" s="77" t="s">
        <v>705</v>
      </c>
      <c r="D87" s="77" t="s">
        <v>706</v>
      </c>
      <c r="E87" s="77" t="s">
        <v>707</v>
      </c>
      <c r="F87" s="77" t="s">
        <v>37</v>
      </c>
      <c r="G87" s="77" t="s">
        <v>38</v>
      </c>
      <c r="H87" s="77" t="s">
        <v>3272</v>
      </c>
      <c r="I87" s="78" t="s">
        <v>3277</v>
      </c>
    </row>
    <row r="88" spans="1:9" x14ac:dyDescent="0.25">
      <c r="A88" s="73">
        <v>87</v>
      </c>
      <c r="B88" s="74" t="s">
        <v>559</v>
      </c>
      <c r="C88" s="74" t="s">
        <v>103</v>
      </c>
      <c r="D88" s="74" t="s">
        <v>713</v>
      </c>
      <c r="E88" s="74">
        <v>2127430203</v>
      </c>
      <c r="F88" s="74" t="s">
        <v>106</v>
      </c>
      <c r="G88" s="74" t="s">
        <v>107</v>
      </c>
      <c r="H88" s="74" t="s">
        <v>156</v>
      </c>
      <c r="I88" s="75" t="s">
        <v>2842</v>
      </c>
    </row>
    <row r="89" spans="1:9" x14ac:dyDescent="0.25">
      <c r="A89" s="76">
        <v>88</v>
      </c>
      <c r="B89" s="77" t="s">
        <v>686</v>
      </c>
      <c r="C89" s="77" t="s">
        <v>705</v>
      </c>
      <c r="D89" s="77" t="s">
        <v>719</v>
      </c>
      <c r="E89" s="77" t="s">
        <v>720</v>
      </c>
      <c r="F89" s="77" t="s">
        <v>419</v>
      </c>
      <c r="G89" s="77" t="s">
        <v>420</v>
      </c>
      <c r="H89" s="77" t="s">
        <v>2343</v>
      </c>
      <c r="I89" s="78" t="s">
        <v>4003</v>
      </c>
    </row>
    <row r="90" spans="1:9" x14ac:dyDescent="0.25">
      <c r="A90" s="73">
        <v>89</v>
      </c>
      <c r="B90" s="74" t="s">
        <v>725</v>
      </c>
      <c r="C90" s="74" t="s">
        <v>443</v>
      </c>
      <c r="D90" s="74" t="s">
        <v>726</v>
      </c>
      <c r="E90" s="74" t="s">
        <v>727</v>
      </c>
      <c r="F90" s="74" t="s">
        <v>69</v>
      </c>
      <c r="G90" s="74" t="s">
        <v>70</v>
      </c>
      <c r="H90" s="74" t="s">
        <v>45</v>
      </c>
      <c r="I90" s="75" t="s">
        <v>1615</v>
      </c>
    </row>
    <row r="91" spans="1:9" x14ac:dyDescent="0.25">
      <c r="A91" s="76">
        <v>90</v>
      </c>
      <c r="B91" s="77" t="s">
        <v>732</v>
      </c>
      <c r="C91" s="77" t="s">
        <v>733</v>
      </c>
      <c r="D91" s="77" t="s">
        <v>734</v>
      </c>
      <c r="E91" s="77">
        <v>5154278414</v>
      </c>
      <c r="F91" s="77" t="s">
        <v>82</v>
      </c>
      <c r="G91" s="77" t="s">
        <v>83</v>
      </c>
      <c r="H91" s="77" t="s">
        <v>260</v>
      </c>
      <c r="I91" s="78" t="s">
        <v>2938</v>
      </c>
    </row>
    <row r="92" spans="1:9" x14ac:dyDescent="0.25">
      <c r="A92" s="73">
        <v>91</v>
      </c>
      <c r="B92" s="74" t="s">
        <v>738</v>
      </c>
      <c r="C92" s="74" t="s">
        <v>285</v>
      </c>
      <c r="D92" s="74" t="s">
        <v>739</v>
      </c>
      <c r="E92" s="74">
        <v>3122608997</v>
      </c>
      <c r="F92" s="74" t="s">
        <v>163</v>
      </c>
      <c r="G92" s="74" t="s">
        <v>164</v>
      </c>
      <c r="H92" s="74" t="s">
        <v>165</v>
      </c>
      <c r="I92" s="75" t="s">
        <v>1136</v>
      </c>
    </row>
    <row r="93" spans="1:9" x14ac:dyDescent="0.25">
      <c r="A93" s="76">
        <v>92</v>
      </c>
      <c r="B93" s="77" t="s">
        <v>744</v>
      </c>
      <c r="C93" s="77" t="s">
        <v>745</v>
      </c>
      <c r="D93" s="77" t="s">
        <v>746</v>
      </c>
      <c r="E93" s="77" t="s">
        <v>747</v>
      </c>
      <c r="F93" s="77" t="s">
        <v>419</v>
      </c>
      <c r="G93" s="77" t="s">
        <v>420</v>
      </c>
      <c r="H93" s="77" t="s">
        <v>551</v>
      </c>
      <c r="I93" s="78" t="s">
        <v>3999</v>
      </c>
    </row>
    <row r="94" spans="1:9" x14ac:dyDescent="0.25">
      <c r="A94" s="73">
        <v>93</v>
      </c>
      <c r="B94" s="74" t="s">
        <v>750</v>
      </c>
      <c r="C94" s="74" t="s">
        <v>147</v>
      </c>
      <c r="D94" s="74" t="s">
        <v>751</v>
      </c>
      <c r="E94" s="74">
        <v>8438352237</v>
      </c>
      <c r="F94" s="74" t="s">
        <v>74</v>
      </c>
      <c r="G94" s="74" t="s">
        <v>75</v>
      </c>
      <c r="H94" s="74" t="s">
        <v>1082</v>
      </c>
      <c r="I94" s="75" t="s">
        <v>1083</v>
      </c>
    </row>
    <row r="95" spans="1:9" x14ac:dyDescent="0.25">
      <c r="A95" s="76">
        <v>94</v>
      </c>
      <c r="B95" s="77" t="s">
        <v>757</v>
      </c>
      <c r="C95" s="77" t="s">
        <v>260</v>
      </c>
      <c r="D95" s="77" t="s">
        <v>758</v>
      </c>
      <c r="E95" s="77" t="s">
        <v>759</v>
      </c>
      <c r="F95" s="77" t="s">
        <v>43</v>
      </c>
      <c r="G95" s="77" t="s">
        <v>44</v>
      </c>
      <c r="H95" s="77" t="s">
        <v>1458</v>
      </c>
      <c r="I95" s="78" t="s">
        <v>4424</v>
      </c>
    </row>
    <row r="96" spans="1:9" x14ac:dyDescent="0.25">
      <c r="A96" s="73">
        <v>95</v>
      </c>
      <c r="B96" s="74" t="s">
        <v>763</v>
      </c>
      <c r="C96" s="74" t="s">
        <v>611</v>
      </c>
      <c r="D96" s="74" t="s">
        <v>764</v>
      </c>
      <c r="E96" s="74" t="s">
        <v>765</v>
      </c>
      <c r="F96" s="74" t="s">
        <v>395</v>
      </c>
      <c r="G96" s="74" t="s">
        <v>396</v>
      </c>
      <c r="H96" s="74" t="s">
        <v>2440</v>
      </c>
      <c r="I96" s="75" t="s">
        <v>2573</v>
      </c>
    </row>
    <row r="97" spans="1:9" x14ac:dyDescent="0.25">
      <c r="A97" s="76">
        <v>96</v>
      </c>
      <c r="B97" s="77" t="s">
        <v>540</v>
      </c>
      <c r="C97" s="77" t="s">
        <v>733</v>
      </c>
      <c r="D97" s="77" t="s">
        <v>769</v>
      </c>
      <c r="E97" s="77">
        <v>8455007006</v>
      </c>
      <c r="F97" s="77" t="s">
        <v>54</v>
      </c>
      <c r="G97" s="77" t="s">
        <v>55</v>
      </c>
      <c r="H97" s="77" t="s">
        <v>1252</v>
      </c>
      <c r="I97" s="78" t="s">
        <v>2370</v>
      </c>
    </row>
    <row r="98" spans="1:9" x14ac:dyDescent="0.25">
      <c r="A98" s="73">
        <v>97</v>
      </c>
      <c r="B98" s="74" t="s">
        <v>774</v>
      </c>
      <c r="C98" s="74" t="s">
        <v>91</v>
      </c>
      <c r="D98" s="74" t="s">
        <v>775</v>
      </c>
      <c r="E98" s="74" t="s">
        <v>776</v>
      </c>
      <c r="F98" s="74" t="s">
        <v>295</v>
      </c>
      <c r="G98" s="74" t="s">
        <v>296</v>
      </c>
      <c r="H98" s="74" t="s">
        <v>525</v>
      </c>
      <c r="I98" s="75" t="s">
        <v>1319</v>
      </c>
    </row>
    <row r="99" spans="1:9" x14ac:dyDescent="0.25">
      <c r="A99" s="76">
        <v>98</v>
      </c>
      <c r="B99" s="77" t="s">
        <v>779</v>
      </c>
      <c r="C99" s="77" t="s">
        <v>113</v>
      </c>
      <c r="D99" s="77" t="s">
        <v>780</v>
      </c>
      <c r="E99" s="77">
        <v>3138588283</v>
      </c>
      <c r="F99" s="77" t="s">
        <v>54</v>
      </c>
      <c r="G99" s="77" t="s">
        <v>55</v>
      </c>
      <c r="H99" s="77" t="s">
        <v>414</v>
      </c>
      <c r="I99" s="78" t="s">
        <v>2969</v>
      </c>
    </row>
    <row r="100" spans="1:9" x14ac:dyDescent="0.25">
      <c r="A100" s="73">
        <v>99</v>
      </c>
      <c r="B100" s="74" t="s">
        <v>786</v>
      </c>
      <c r="C100" s="74" t="s">
        <v>103</v>
      </c>
      <c r="D100" s="74" t="s">
        <v>787</v>
      </c>
      <c r="E100" s="74" t="s">
        <v>788</v>
      </c>
      <c r="F100" s="74" t="s">
        <v>106</v>
      </c>
      <c r="G100" s="74" t="s">
        <v>107</v>
      </c>
      <c r="H100" s="74" t="s">
        <v>1903</v>
      </c>
      <c r="I100" s="75" t="s">
        <v>3643</v>
      </c>
    </row>
    <row r="101" spans="1:9" x14ac:dyDescent="0.25">
      <c r="A101" s="76">
        <v>100</v>
      </c>
      <c r="B101" s="77" t="s">
        <v>791</v>
      </c>
      <c r="C101" s="77" t="s">
        <v>733</v>
      </c>
      <c r="D101" s="77" t="s">
        <v>792</v>
      </c>
      <c r="E101" s="77">
        <v>3004405684</v>
      </c>
      <c r="F101" s="77" t="s">
        <v>158</v>
      </c>
      <c r="G101" s="77" t="s">
        <v>159</v>
      </c>
      <c r="H101" s="77" t="s">
        <v>1091</v>
      </c>
      <c r="I101" s="78" t="s">
        <v>3207</v>
      </c>
    </row>
    <row r="102" spans="1:9" x14ac:dyDescent="0.25">
      <c r="A102" s="73">
        <v>101</v>
      </c>
      <c r="B102" s="74" t="s">
        <v>796</v>
      </c>
      <c r="C102" s="74" t="s">
        <v>206</v>
      </c>
      <c r="D102" s="74" t="s">
        <v>797</v>
      </c>
      <c r="E102" s="74" t="s">
        <v>798</v>
      </c>
      <c r="F102" s="74" t="s">
        <v>98</v>
      </c>
      <c r="G102" s="74" t="s">
        <v>99</v>
      </c>
      <c r="H102" s="74" t="s">
        <v>100</v>
      </c>
      <c r="I102" s="75" t="s">
        <v>2235</v>
      </c>
    </row>
    <row r="103" spans="1:9" x14ac:dyDescent="0.25">
      <c r="A103" s="76">
        <v>102</v>
      </c>
      <c r="B103" s="77" t="s">
        <v>532</v>
      </c>
      <c r="C103" s="77" t="s">
        <v>667</v>
      </c>
      <c r="D103" s="77" t="s">
        <v>804</v>
      </c>
      <c r="E103" s="77" t="s">
        <v>805</v>
      </c>
      <c r="F103" s="77" t="s">
        <v>419</v>
      </c>
      <c r="G103" s="77" t="s">
        <v>420</v>
      </c>
      <c r="H103" s="77" t="s">
        <v>2567</v>
      </c>
      <c r="I103" s="78" t="s">
        <v>2568</v>
      </c>
    </row>
    <row r="104" spans="1:9" x14ac:dyDescent="0.25">
      <c r="A104" s="73">
        <v>103</v>
      </c>
      <c r="B104" s="74" t="s">
        <v>400</v>
      </c>
      <c r="C104" s="74" t="s">
        <v>206</v>
      </c>
      <c r="D104" s="74" t="s">
        <v>810</v>
      </c>
      <c r="E104" s="74">
        <v>8105147571</v>
      </c>
      <c r="F104" s="74" t="s">
        <v>184</v>
      </c>
      <c r="G104" s="74" t="s">
        <v>185</v>
      </c>
      <c r="H104" s="74" t="s">
        <v>2587</v>
      </c>
      <c r="I104" s="75" t="s">
        <v>1790</v>
      </c>
    </row>
    <row r="105" spans="1:9" x14ac:dyDescent="0.25">
      <c r="A105" s="76">
        <v>104</v>
      </c>
      <c r="B105" s="77" t="s">
        <v>815</v>
      </c>
      <c r="C105" s="77" t="s">
        <v>766</v>
      </c>
      <c r="D105" s="77" t="s">
        <v>816</v>
      </c>
      <c r="E105" s="77" t="s">
        <v>817</v>
      </c>
      <c r="F105" s="77" t="s">
        <v>106</v>
      </c>
      <c r="G105" s="77" t="s">
        <v>107</v>
      </c>
      <c r="H105" s="77" t="s">
        <v>108</v>
      </c>
      <c r="I105" s="78" t="s">
        <v>3587</v>
      </c>
    </row>
    <row r="106" spans="1:9" x14ac:dyDescent="0.25">
      <c r="A106" s="73">
        <v>105</v>
      </c>
      <c r="B106" s="74" t="s">
        <v>822</v>
      </c>
      <c r="C106" s="74" t="s">
        <v>168</v>
      </c>
      <c r="D106" s="74" t="s">
        <v>823</v>
      </c>
      <c r="E106" s="74" t="s">
        <v>824</v>
      </c>
      <c r="F106" s="74" t="s">
        <v>163</v>
      </c>
      <c r="G106" s="74" t="s">
        <v>164</v>
      </c>
      <c r="H106" s="74" t="s">
        <v>95</v>
      </c>
      <c r="I106" s="75" t="s">
        <v>821</v>
      </c>
    </row>
    <row r="107" spans="1:9" x14ac:dyDescent="0.25">
      <c r="A107" s="76">
        <v>106</v>
      </c>
      <c r="B107" s="77" t="s">
        <v>297</v>
      </c>
      <c r="C107" s="77" t="s">
        <v>388</v>
      </c>
      <c r="D107" s="77" t="s">
        <v>828</v>
      </c>
      <c r="E107" s="77" t="s">
        <v>829</v>
      </c>
      <c r="F107" s="77" t="s">
        <v>111</v>
      </c>
      <c r="G107" s="77" t="s">
        <v>112</v>
      </c>
      <c r="H107" s="77" t="s">
        <v>485</v>
      </c>
      <c r="I107" s="78" t="s">
        <v>1922</v>
      </c>
    </row>
    <row r="108" spans="1:9" x14ac:dyDescent="0.25">
      <c r="A108" s="73">
        <v>107</v>
      </c>
      <c r="B108" s="74" t="s">
        <v>155</v>
      </c>
      <c r="C108" s="74" t="s">
        <v>745</v>
      </c>
      <c r="D108" s="74" t="s">
        <v>833</v>
      </c>
      <c r="E108" s="74" t="s">
        <v>834</v>
      </c>
      <c r="F108" s="74" t="s">
        <v>106</v>
      </c>
      <c r="G108" s="74" t="s">
        <v>107</v>
      </c>
      <c r="H108" s="74" t="s">
        <v>761</v>
      </c>
      <c r="I108" s="75" t="s">
        <v>1055</v>
      </c>
    </row>
    <row r="109" spans="1:9" x14ac:dyDescent="0.25">
      <c r="A109" s="76">
        <v>108</v>
      </c>
      <c r="B109" s="77" t="s">
        <v>597</v>
      </c>
      <c r="C109" s="77" t="s">
        <v>203</v>
      </c>
      <c r="D109" s="77" t="s">
        <v>837</v>
      </c>
      <c r="E109" s="77">
        <v>5164514226</v>
      </c>
      <c r="F109" s="77" t="s">
        <v>111</v>
      </c>
      <c r="G109" s="77" t="s">
        <v>112</v>
      </c>
      <c r="H109" s="77" t="s">
        <v>930</v>
      </c>
      <c r="I109" s="78" t="s">
        <v>2308</v>
      </c>
    </row>
    <row r="110" spans="1:9" x14ac:dyDescent="0.25">
      <c r="A110" s="73">
        <v>109</v>
      </c>
      <c r="B110" s="74" t="s">
        <v>490</v>
      </c>
      <c r="C110" s="74" t="s">
        <v>485</v>
      </c>
      <c r="D110" s="74" t="s">
        <v>843</v>
      </c>
      <c r="E110" s="74">
        <v>9000690642</v>
      </c>
      <c r="F110" s="74" t="s">
        <v>82</v>
      </c>
      <c r="G110" s="74" t="s">
        <v>83</v>
      </c>
      <c r="H110" s="74" t="s">
        <v>39</v>
      </c>
      <c r="I110" s="75" t="s">
        <v>40</v>
      </c>
    </row>
    <row r="111" spans="1:9" x14ac:dyDescent="0.25">
      <c r="A111" s="76">
        <v>110</v>
      </c>
      <c r="B111" s="77" t="s">
        <v>849</v>
      </c>
      <c r="C111" s="77" t="s">
        <v>71</v>
      </c>
      <c r="D111" s="77" t="s">
        <v>850</v>
      </c>
      <c r="E111" s="77" t="s">
        <v>851</v>
      </c>
      <c r="F111" s="77" t="s">
        <v>339</v>
      </c>
      <c r="G111" s="77" t="s">
        <v>340</v>
      </c>
      <c r="H111" s="77" t="s">
        <v>575</v>
      </c>
      <c r="I111" s="78" t="s">
        <v>3028</v>
      </c>
    </row>
    <row r="112" spans="1:9" x14ac:dyDescent="0.25">
      <c r="A112" s="73">
        <v>111</v>
      </c>
      <c r="B112" s="74" t="s">
        <v>854</v>
      </c>
      <c r="C112" s="74" t="s">
        <v>76</v>
      </c>
      <c r="D112" s="74" t="s">
        <v>855</v>
      </c>
      <c r="E112" s="74" t="s">
        <v>856</v>
      </c>
      <c r="F112" s="74" t="s">
        <v>106</v>
      </c>
      <c r="G112" s="74" t="s">
        <v>107</v>
      </c>
      <c r="H112" s="74" t="s">
        <v>2473</v>
      </c>
      <c r="I112" s="75" t="s">
        <v>3599</v>
      </c>
    </row>
    <row r="113" spans="1:9" x14ac:dyDescent="0.25">
      <c r="A113" s="76">
        <v>112</v>
      </c>
      <c r="B113" s="77" t="s">
        <v>861</v>
      </c>
      <c r="C113" s="77" t="s">
        <v>206</v>
      </c>
      <c r="D113" s="77" t="s">
        <v>862</v>
      </c>
      <c r="E113" s="77">
        <v>8102841968</v>
      </c>
      <c r="F113" s="77" t="s">
        <v>295</v>
      </c>
      <c r="G113" s="77" t="s">
        <v>296</v>
      </c>
      <c r="H113" s="77" t="s">
        <v>2720</v>
      </c>
      <c r="I113" s="78" t="s">
        <v>2725</v>
      </c>
    </row>
    <row r="114" spans="1:9" x14ac:dyDescent="0.25">
      <c r="A114" s="73">
        <v>113</v>
      </c>
      <c r="B114" s="74" t="s">
        <v>546</v>
      </c>
      <c r="C114" s="74" t="s">
        <v>91</v>
      </c>
      <c r="D114" s="74" t="s">
        <v>866</v>
      </c>
      <c r="E114" s="74" t="s">
        <v>867</v>
      </c>
      <c r="F114" s="74" t="s">
        <v>37</v>
      </c>
      <c r="G114" s="74" t="s">
        <v>38</v>
      </c>
      <c r="H114" s="74" t="s">
        <v>39</v>
      </c>
      <c r="I114" s="75" t="s">
        <v>40</v>
      </c>
    </row>
    <row r="115" spans="1:9" x14ac:dyDescent="0.25">
      <c r="A115" s="76">
        <v>114</v>
      </c>
      <c r="B115" s="77" t="s">
        <v>796</v>
      </c>
      <c r="C115" s="77" t="s">
        <v>189</v>
      </c>
      <c r="D115" s="77" t="s">
        <v>871</v>
      </c>
      <c r="E115" s="77">
        <v>5118626127</v>
      </c>
      <c r="F115" s="77" t="s">
        <v>106</v>
      </c>
      <c r="G115" s="77" t="s">
        <v>107</v>
      </c>
      <c r="H115" s="77" t="s">
        <v>711</v>
      </c>
      <c r="I115" s="78" t="s">
        <v>904</v>
      </c>
    </row>
    <row r="116" spans="1:9" x14ac:dyDescent="0.25">
      <c r="A116" s="73">
        <v>115</v>
      </c>
      <c r="B116" s="74" t="s">
        <v>875</v>
      </c>
      <c r="C116" s="74" t="s">
        <v>80</v>
      </c>
      <c r="D116" s="74" t="s">
        <v>876</v>
      </c>
      <c r="E116" s="74" t="s">
        <v>877</v>
      </c>
      <c r="F116" s="74" t="s">
        <v>128</v>
      </c>
      <c r="G116" s="74" t="s">
        <v>129</v>
      </c>
      <c r="H116" s="74" t="s">
        <v>235</v>
      </c>
      <c r="I116" s="75" t="s">
        <v>3449</v>
      </c>
    </row>
    <row r="117" spans="1:9" x14ac:dyDescent="0.25">
      <c r="A117" s="76">
        <v>116</v>
      </c>
      <c r="B117" s="77" t="s">
        <v>881</v>
      </c>
      <c r="C117" s="77" t="s">
        <v>617</v>
      </c>
      <c r="D117" s="77" t="s">
        <v>882</v>
      </c>
      <c r="E117" s="77" t="s">
        <v>883</v>
      </c>
      <c r="F117" s="77" t="s">
        <v>54</v>
      </c>
      <c r="G117" s="77" t="s">
        <v>55</v>
      </c>
      <c r="H117" s="77" t="s">
        <v>144</v>
      </c>
      <c r="I117" s="78" t="s">
        <v>2652</v>
      </c>
    </row>
    <row r="118" spans="1:9" x14ac:dyDescent="0.25">
      <c r="A118" s="73">
        <v>117</v>
      </c>
      <c r="B118" s="74" t="s">
        <v>510</v>
      </c>
      <c r="C118" s="74" t="s">
        <v>766</v>
      </c>
      <c r="D118" s="74" t="s">
        <v>886</v>
      </c>
      <c r="E118" s="74" t="s">
        <v>887</v>
      </c>
      <c r="F118" s="74" t="s">
        <v>82</v>
      </c>
      <c r="G118" s="74" t="s">
        <v>83</v>
      </c>
      <c r="H118" s="74" t="s">
        <v>39</v>
      </c>
      <c r="I118" s="75" t="s">
        <v>2052</v>
      </c>
    </row>
    <row r="119" spans="1:9" x14ac:dyDescent="0.25">
      <c r="A119" s="76">
        <v>118</v>
      </c>
      <c r="B119" s="77" t="s">
        <v>892</v>
      </c>
      <c r="C119" s="77" t="s">
        <v>617</v>
      </c>
      <c r="D119" s="77" t="s">
        <v>893</v>
      </c>
      <c r="E119" s="77" t="s">
        <v>894</v>
      </c>
      <c r="F119" s="77" t="s">
        <v>82</v>
      </c>
      <c r="G119" s="77" t="s">
        <v>83</v>
      </c>
      <c r="H119" s="77" t="s">
        <v>443</v>
      </c>
      <c r="I119" s="78" t="s">
        <v>2513</v>
      </c>
    </row>
    <row r="120" spans="1:9" x14ac:dyDescent="0.25">
      <c r="A120" s="73">
        <v>119</v>
      </c>
      <c r="B120" s="74" t="s">
        <v>900</v>
      </c>
      <c r="C120" s="74" t="s">
        <v>254</v>
      </c>
      <c r="D120" s="74" t="s">
        <v>901</v>
      </c>
      <c r="E120" s="74">
        <v>8405163260</v>
      </c>
      <c r="F120" s="74" t="s">
        <v>60</v>
      </c>
      <c r="G120" s="74" t="s">
        <v>61</v>
      </c>
      <c r="H120" s="74" t="s">
        <v>799</v>
      </c>
      <c r="I120" s="75" t="s">
        <v>836</v>
      </c>
    </row>
    <row r="121" spans="1:9" x14ac:dyDescent="0.25">
      <c r="A121" s="76">
        <v>120</v>
      </c>
      <c r="B121" s="77" t="s">
        <v>905</v>
      </c>
      <c r="C121" s="77" t="s">
        <v>84</v>
      </c>
      <c r="D121" s="77" t="s">
        <v>906</v>
      </c>
      <c r="E121" s="77">
        <v>5140992043</v>
      </c>
      <c r="F121" s="77" t="s">
        <v>74</v>
      </c>
      <c r="G121" s="77" t="s">
        <v>75</v>
      </c>
      <c r="H121" s="77" t="s">
        <v>733</v>
      </c>
      <c r="I121" s="78" t="s">
        <v>3297</v>
      </c>
    </row>
    <row r="122" spans="1:9" x14ac:dyDescent="0.25">
      <c r="A122" s="73">
        <v>121</v>
      </c>
      <c r="B122" s="74" t="s">
        <v>177</v>
      </c>
      <c r="C122" s="74" t="s">
        <v>667</v>
      </c>
      <c r="D122" s="74" t="s">
        <v>911</v>
      </c>
      <c r="E122" s="74">
        <v>5116773486</v>
      </c>
      <c r="F122" s="74" t="s">
        <v>137</v>
      </c>
      <c r="G122" s="74" t="s">
        <v>138</v>
      </c>
      <c r="H122" s="74" t="s">
        <v>2646</v>
      </c>
      <c r="I122" s="75" t="s">
        <v>1934</v>
      </c>
    </row>
    <row r="123" spans="1:9" x14ac:dyDescent="0.25">
      <c r="A123" s="76">
        <v>122</v>
      </c>
      <c r="B123" s="77" t="s">
        <v>917</v>
      </c>
      <c r="C123" s="77" t="s">
        <v>80</v>
      </c>
      <c r="D123" s="77" t="s">
        <v>918</v>
      </c>
      <c r="E123" s="77" t="s">
        <v>919</v>
      </c>
      <c r="F123" s="77" t="s">
        <v>93</v>
      </c>
      <c r="G123" s="77" t="s">
        <v>94</v>
      </c>
      <c r="H123" s="77" t="s">
        <v>1610</v>
      </c>
      <c r="I123" s="78" t="s">
        <v>1919</v>
      </c>
    </row>
    <row r="124" spans="1:9" x14ac:dyDescent="0.25">
      <c r="A124" s="73">
        <v>123</v>
      </c>
      <c r="B124" s="74" t="s">
        <v>922</v>
      </c>
      <c r="C124" s="74" t="s">
        <v>525</v>
      </c>
      <c r="D124" s="74" t="s">
        <v>923</v>
      </c>
      <c r="E124" s="74" t="s">
        <v>924</v>
      </c>
      <c r="F124" s="74" t="s">
        <v>106</v>
      </c>
      <c r="G124" s="74" t="s">
        <v>107</v>
      </c>
      <c r="H124" s="74" t="s">
        <v>113</v>
      </c>
      <c r="I124" s="75" t="s">
        <v>114</v>
      </c>
    </row>
    <row r="125" spans="1:9" x14ac:dyDescent="0.25">
      <c r="A125" s="76">
        <v>124</v>
      </c>
      <c r="B125" s="77" t="s">
        <v>928</v>
      </c>
      <c r="C125" s="77" t="s">
        <v>39</v>
      </c>
      <c r="D125" s="77" t="s">
        <v>929</v>
      </c>
      <c r="E125" s="77">
        <v>3131408417</v>
      </c>
      <c r="F125" s="77" t="s">
        <v>163</v>
      </c>
      <c r="G125" s="77" t="s">
        <v>164</v>
      </c>
      <c r="H125" s="77" t="s">
        <v>799</v>
      </c>
      <c r="I125" s="78" t="s">
        <v>800</v>
      </c>
    </row>
    <row r="126" spans="1:9" x14ac:dyDescent="0.25">
      <c r="A126" s="73">
        <v>125</v>
      </c>
      <c r="B126" s="74" t="s">
        <v>490</v>
      </c>
      <c r="C126" s="74" t="s">
        <v>168</v>
      </c>
      <c r="D126" s="74" t="s">
        <v>934</v>
      </c>
      <c r="E126" s="74" t="s">
        <v>935</v>
      </c>
      <c r="F126" s="74" t="s">
        <v>395</v>
      </c>
      <c r="G126" s="74" t="s">
        <v>396</v>
      </c>
      <c r="H126" s="74" t="s">
        <v>45</v>
      </c>
      <c r="I126" s="75" t="s">
        <v>2604</v>
      </c>
    </row>
    <row r="127" spans="1:9" x14ac:dyDescent="0.25">
      <c r="A127" s="76">
        <v>126</v>
      </c>
      <c r="B127" s="77" t="s">
        <v>738</v>
      </c>
      <c r="C127" s="77" t="s">
        <v>153</v>
      </c>
      <c r="D127" s="77" t="s">
        <v>938</v>
      </c>
      <c r="E127" s="77" t="s">
        <v>939</v>
      </c>
      <c r="F127" s="77" t="s">
        <v>43</v>
      </c>
      <c r="G127" s="77" t="s">
        <v>44</v>
      </c>
      <c r="H127" s="77" t="s">
        <v>52</v>
      </c>
      <c r="I127" s="78" t="s">
        <v>673</v>
      </c>
    </row>
    <row r="128" spans="1:9" x14ac:dyDescent="0.25">
      <c r="A128" s="73">
        <v>127</v>
      </c>
      <c r="B128" s="74" t="s">
        <v>944</v>
      </c>
      <c r="C128" s="74" t="s">
        <v>481</v>
      </c>
      <c r="D128" s="74" t="s">
        <v>945</v>
      </c>
      <c r="E128" s="74" t="s">
        <v>946</v>
      </c>
      <c r="F128" s="74" t="s">
        <v>142</v>
      </c>
      <c r="G128" s="74" t="s">
        <v>143</v>
      </c>
      <c r="H128" s="74" t="s">
        <v>1755</v>
      </c>
      <c r="I128" s="75" t="s">
        <v>3361</v>
      </c>
    </row>
    <row r="129" spans="1:9" x14ac:dyDescent="0.25">
      <c r="A129" s="76">
        <v>128</v>
      </c>
      <c r="B129" s="77" t="s">
        <v>490</v>
      </c>
      <c r="C129" s="77" t="s">
        <v>39</v>
      </c>
      <c r="D129" s="77" t="s">
        <v>949</v>
      </c>
      <c r="E129" s="77" t="s">
        <v>950</v>
      </c>
      <c r="F129" s="77" t="s">
        <v>106</v>
      </c>
      <c r="G129" s="77" t="s">
        <v>107</v>
      </c>
      <c r="H129" s="77" t="s">
        <v>401</v>
      </c>
      <c r="I129" s="78" t="s">
        <v>2296</v>
      </c>
    </row>
    <row r="130" spans="1:9" x14ac:dyDescent="0.25">
      <c r="A130" s="73">
        <v>129</v>
      </c>
      <c r="B130" s="74" t="s">
        <v>546</v>
      </c>
      <c r="C130" s="74" t="s">
        <v>560</v>
      </c>
      <c r="D130" s="74" t="s">
        <v>955</v>
      </c>
      <c r="E130" s="74">
        <v>5116939006</v>
      </c>
      <c r="F130" s="74" t="s">
        <v>419</v>
      </c>
      <c r="G130" s="74" t="s">
        <v>420</v>
      </c>
      <c r="H130" s="74" t="s">
        <v>1242</v>
      </c>
      <c r="I130" s="75" t="s">
        <v>3963</v>
      </c>
    </row>
    <row r="131" spans="1:9" x14ac:dyDescent="0.25">
      <c r="A131" s="76">
        <v>130</v>
      </c>
      <c r="B131" s="77" t="s">
        <v>959</v>
      </c>
      <c r="C131" s="77" t="s">
        <v>134</v>
      </c>
      <c r="D131" s="77" t="s">
        <v>960</v>
      </c>
      <c r="E131" s="77" t="s">
        <v>961</v>
      </c>
      <c r="F131" s="77" t="s">
        <v>74</v>
      </c>
      <c r="G131" s="77" t="s">
        <v>75</v>
      </c>
      <c r="H131" s="77" t="s">
        <v>245</v>
      </c>
      <c r="I131" s="78" t="s">
        <v>4359</v>
      </c>
    </row>
    <row r="132" spans="1:9" x14ac:dyDescent="0.25">
      <c r="A132" s="73">
        <v>131</v>
      </c>
      <c r="B132" s="74" t="s">
        <v>79</v>
      </c>
      <c r="C132" s="74" t="s">
        <v>401</v>
      </c>
      <c r="D132" s="74" t="s">
        <v>964</v>
      </c>
      <c r="E132" s="74" t="s">
        <v>965</v>
      </c>
      <c r="F132" s="74" t="s">
        <v>82</v>
      </c>
      <c r="G132" s="74" t="s">
        <v>83</v>
      </c>
      <c r="H132" s="74" t="s">
        <v>483</v>
      </c>
      <c r="I132" s="75" t="s">
        <v>3137</v>
      </c>
    </row>
    <row r="133" spans="1:9" x14ac:dyDescent="0.25">
      <c r="A133" s="76">
        <v>132</v>
      </c>
      <c r="B133" s="77" t="s">
        <v>662</v>
      </c>
      <c r="C133" s="77" t="s">
        <v>45</v>
      </c>
      <c r="D133" s="77" t="s">
        <v>968</v>
      </c>
      <c r="E133" s="77">
        <v>5126329866</v>
      </c>
      <c r="F133" s="77" t="s">
        <v>170</v>
      </c>
      <c r="G133" s="77" t="s">
        <v>171</v>
      </c>
      <c r="H133" s="77" t="s">
        <v>1951</v>
      </c>
      <c r="I133" s="78" t="s">
        <v>4250</v>
      </c>
    </row>
    <row r="134" spans="1:9" x14ac:dyDescent="0.25">
      <c r="A134" s="73">
        <v>133</v>
      </c>
      <c r="B134" s="74" t="s">
        <v>972</v>
      </c>
      <c r="C134" s="74" t="s">
        <v>254</v>
      </c>
      <c r="D134" s="74" t="s">
        <v>973</v>
      </c>
      <c r="E134" s="74" t="s">
        <v>974</v>
      </c>
      <c r="F134" s="74" t="s">
        <v>339</v>
      </c>
      <c r="G134" s="74" t="s">
        <v>340</v>
      </c>
      <c r="H134" s="74" t="s">
        <v>2418</v>
      </c>
      <c r="I134" s="75" t="s">
        <v>3046</v>
      </c>
    </row>
    <row r="135" spans="1:9" x14ac:dyDescent="0.25">
      <c r="A135" s="76">
        <v>134</v>
      </c>
      <c r="B135" s="77" t="s">
        <v>786</v>
      </c>
      <c r="C135" s="77" t="s">
        <v>976</v>
      </c>
      <c r="D135" s="77" t="s">
        <v>977</v>
      </c>
      <c r="E135" s="77" t="s">
        <v>978</v>
      </c>
      <c r="F135" s="77" t="s">
        <v>224</v>
      </c>
      <c r="G135" s="77" t="s">
        <v>225</v>
      </c>
      <c r="H135" s="77" t="s">
        <v>895</v>
      </c>
      <c r="I135" s="78" t="s">
        <v>3182</v>
      </c>
    </row>
    <row r="136" spans="1:9" x14ac:dyDescent="0.25">
      <c r="A136" s="73">
        <v>135</v>
      </c>
      <c r="B136" s="74" t="s">
        <v>983</v>
      </c>
      <c r="C136" s="74" t="s">
        <v>525</v>
      </c>
      <c r="D136" s="74" t="s">
        <v>984</v>
      </c>
      <c r="E136" s="74">
        <v>6139931785</v>
      </c>
      <c r="F136" s="74" t="s">
        <v>224</v>
      </c>
      <c r="G136" s="74" t="s">
        <v>225</v>
      </c>
      <c r="H136" s="74" t="s">
        <v>206</v>
      </c>
      <c r="I136" s="75" t="s">
        <v>207</v>
      </c>
    </row>
    <row r="137" spans="1:9" x14ac:dyDescent="0.25">
      <c r="A137" s="76">
        <v>136</v>
      </c>
      <c r="B137" s="77" t="s">
        <v>989</v>
      </c>
      <c r="C137" s="77" t="s">
        <v>240</v>
      </c>
      <c r="D137" s="77" t="s">
        <v>990</v>
      </c>
      <c r="E137" s="77" t="s">
        <v>991</v>
      </c>
      <c r="F137" s="77" t="s">
        <v>224</v>
      </c>
      <c r="G137" s="77" t="s">
        <v>225</v>
      </c>
      <c r="H137" s="77" t="s">
        <v>282</v>
      </c>
      <c r="I137" s="78" t="s">
        <v>737</v>
      </c>
    </row>
    <row r="138" spans="1:9" x14ac:dyDescent="0.25">
      <c r="A138" s="73">
        <v>137</v>
      </c>
      <c r="B138" s="74" t="s">
        <v>875</v>
      </c>
      <c r="C138" s="74" t="s">
        <v>289</v>
      </c>
      <c r="D138" s="74" t="s">
        <v>996</v>
      </c>
      <c r="E138" s="74">
        <v>1148574932</v>
      </c>
      <c r="F138" s="74" t="s">
        <v>60</v>
      </c>
      <c r="G138" s="74" t="s">
        <v>61</v>
      </c>
      <c r="H138" s="74" t="s">
        <v>71</v>
      </c>
      <c r="I138" s="75" t="s">
        <v>2094</v>
      </c>
    </row>
    <row r="139" spans="1:9" x14ac:dyDescent="0.25">
      <c r="A139" s="76">
        <v>138</v>
      </c>
      <c r="B139" s="77" t="s">
        <v>999</v>
      </c>
      <c r="C139" s="77" t="s">
        <v>80</v>
      </c>
      <c r="D139" s="77" t="s">
        <v>1000</v>
      </c>
      <c r="E139" s="77" t="s">
        <v>1001</v>
      </c>
      <c r="F139" s="77" t="s">
        <v>60</v>
      </c>
      <c r="G139" s="77" t="s">
        <v>61</v>
      </c>
      <c r="H139" s="77" t="s">
        <v>153</v>
      </c>
      <c r="I139" s="78" t="s">
        <v>2368</v>
      </c>
    </row>
    <row r="140" spans="1:9" x14ac:dyDescent="0.25">
      <c r="A140" s="73">
        <v>139</v>
      </c>
      <c r="B140" s="74" t="s">
        <v>1005</v>
      </c>
      <c r="C140" s="74" t="s">
        <v>144</v>
      </c>
      <c r="D140" s="74" t="s">
        <v>1006</v>
      </c>
      <c r="E140" s="74" t="s">
        <v>1007</v>
      </c>
      <c r="F140" s="74" t="s">
        <v>128</v>
      </c>
      <c r="G140" s="74" t="s">
        <v>129</v>
      </c>
      <c r="H140" s="74" t="s">
        <v>1381</v>
      </c>
      <c r="I140" s="75" t="s">
        <v>2981</v>
      </c>
    </row>
    <row r="141" spans="1:9" x14ac:dyDescent="0.25">
      <c r="A141" s="76">
        <v>140</v>
      </c>
      <c r="B141" s="77" t="s">
        <v>1010</v>
      </c>
      <c r="C141" s="77" t="s">
        <v>80</v>
      </c>
      <c r="D141" s="77" t="s">
        <v>1011</v>
      </c>
      <c r="E141" s="77" t="s">
        <v>1012</v>
      </c>
      <c r="F141" s="77" t="s">
        <v>54</v>
      </c>
      <c r="G141" s="77" t="s">
        <v>55</v>
      </c>
      <c r="H141" s="77" t="s">
        <v>199</v>
      </c>
      <c r="I141" s="78" t="s">
        <v>2599</v>
      </c>
    </row>
    <row r="142" spans="1:9" x14ac:dyDescent="0.25">
      <c r="A142" s="73">
        <v>141</v>
      </c>
      <c r="B142" s="74" t="s">
        <v>1017</v>
      </c>
      <c r="C142" s="74" t="s">
        <v>91</v>
      </c>
      <c r="D142" s="74" t="s">
        <v>1018</v>
      </c>
      <c r="E142" s="74">
        <v>5141180478</v>
      </c>
      <c r="F142" s="74" t="s">
        <v>170</v>
      </c>
      <c r="G142" s="74" t="s">
        <v>171</v>
      </c>
      <c r="H142" s="74" t="s">
        <v>761</v>
      </c>
      <c r="I142" s="75" t="s">
        <v>1055</v>
      </c>
    </row>
    <row r="143" spans="1:9" x14ac:dyDescent="0.25">
      <c r="A143" s="76">
        <v>142</v>
      </c>
      <c r="B143" s="77" t="s">
        <v>456</v>
      </c>
      <c r="C143" s="77" t="s">
        <v>232</v>
      </c>
      <c r="D143" s="77" t="s">
        <v>1020</v>
      </c>
      <c r="E143" s="77" t="s">
        <v>1021</v>
      </c>
      <c r="F143" s="77" t="s">
        <v>106</v>
      </c>
      <c r="G143" s="77" t="s">
        <v>107</v>
      </c>
      <c r="H143" s="77" t="s">
        <v>761</v>
      </c>
      <c r="I143" s="78" t="s">
        <v>1055</v>
      </c>
    </row>
    <row r="144" spans="1:9" x14ac:dyDescent="0.25">
      <c r="A144" s="73">
        <v>143</v>
      </c>
      <c r="B144" s="74" t="s">
        <v>1026</v>
      </c>
      <c r="C144" s="74" t="s">
        <v>95</v>
      </c>
      <c r="D144" s="74" t="s">
        <v>1027</v>
      </c>
      <c r="E144" s="74">
        <v>5149624093</v>
      </c>
      <c r="F144" s="74" t="s">
        <v>158</v>
      </c>
      <c r="G144" s="74" t="s">
        <v>159</v>
      </c>
      <c r="H144" s="74" t="s">
        <v>165</v>
      </c>
      <c r="I144" s="75" t="s">
        <v>1136</v>
      </c>
    </row>
    <row r="145" spans="1:9" x14ac:dyDescent="0.25">
      <c r="A145" s="76">
        <v>144</v>
      </c>
      <c r="B145" s="77" t="s">
        <v>944</v>
      </c>
      <c r="C145" s="77" t="s">
        <v>598</v>
      </c>
      <c r="D145" s="77" t="s">
        <v>1030</v>
      </c>
      <c r="E145" s="77" t="s">
        <v>1031</v>
      </c>
      <c r="F145" s="77" t="s">
        <v>142</v>
      </c>
      <c r="G145" s="77" t="s">
        <v>143</v>
      </c>
      <c r="H145" s="77" t="s">
        <v>1768</v>
      </c>
      <c r="I145" s="78" t="s">
        <v>3398</v>
      </c>
    </row>
    <row r="146" spans="1:9" x14ac:dyDescent="0.25">
      <c r="A146" s="73">
        <v>145</v>
      </c>
      <c r="B146" s="74" t="s">
        <v>1036</v>
      </c>
      <c r="C146" s="74" t="s">
        <v>186</v>
      </c>
      <c r="D146" s="74" t="s">
        <v>1037</v>
      </c>
      <c r="E146" s="74" t="s">
        <v>1038</v>
      </c>
      <c r="F146" s="74" t="s">
        <v>395</v>
      </c>
      <c r="G146" s="74" t="s">
        <v>396</v>
      </c>
      <c r="H146" s="74" t="s">
        <v>181</v>
      </c>
      <c r="I146" s="75" t="s">
        <v>1600</v>
      </c>
    </row>
    <row r="147" spans="1:9" x14ac:dyDescent="0.25">
      <c r="A147" s="76">
        <v>146</v>
      </c>
      <c r="B147" s="77" t="s">
        <v>680</v>
      </c>
      <c r="C147" s="77" t="s">
        <v>745</v>
      </c>
      <c r="D147" s="77" t="s">
        <v>1040</v>
      </c>
      <c r="E147" s="77" t="s">
        <v>1041</v>
      </c>
      <c r="F147" s="77" t="s">
        <v>266</v>
      </c>
      <c r="G147" s="77" t="s">
        <v>267</v>
      </c>
      <c r="H147" s="77" t="s">
        <v>772</v>
      </c>
      <c r="I147" s="78" t="s">
        <v>3682</v>
      </c>
    </row>
    <row r="148" spans="1:9" x14ac:dyDescent="0.25">
      <c r="A148" s="73">
        <v>147</v>
      </c>
      <c r="B148" s="74" t="s">
        <v>1046</v>
      </c>
      <c r="C148" s="74" t="s">
        <v>178</v>
      </c>
      <c r="D148" s="74" t="s">
        <v>1047</v>
      </c>
      <c r="E148" s="74">
        <v>3196609922</v>
      </c>
      <c r="F148" s="74" t="s">
        <v>295</v>
      </c>
      <c r="G148" s="74" t="s">
        <v>296</v>
      </c>
      <c r="H148" s="74" t="s">
        <v>76</v>
      </c>
      <c r="I148" s="75" t="s">
        <v>1461</v>
      </c>
    </row>
    <row r="149" spans="1:9" x14ac:dyDescent="0.25">
      <c r="A149" s="76">
        <v>148</v>
      </c>
      <c r="B149" s="77" t="s">
        <v>1051</v>
      </c>
      <c r="C149" s="77" t="s">
        <v>976</v>
      </c>
      <c r="D149" s="77" t="s">
        <v>1052</v>
      </c>
      <c r="E149" s="77" t="s">
        <v>1053</v>
      </c>
      <c r="F149" s="77" t="s">
        <v>54</v>
      </c>
      <c r="G149" s="77" t="s">
        <v>55</v>
      </c>
      <c r="H149" s="77" t="s">
        <v>711</v>
      </c>
      <c r="I149" s="78" t="s">
        <v>1713</v>
      </c>
    </row>
    <row r="150" spans="1:9" x14ac:dyDescent="0.25">
      <c r="A150" s="73">
        <v>149</v>
      </c>
      <c r="B150" s="74" t="s">
        <v>1058</v>
      </c>
      <c r="C150" s="74" t="s">
        <v>511</v>
      </c>
      <c r="D150" s="74" t="s">
        <v>1059</v>
      </c>
      <c r="E150" s="74">
        <v>5126650630</v>
      </c>
      <c r="F150" s="74" t="s">
        <v>93</v>
      </c>
      <c r="G150" s="74" t="s">
        <v>94</v>
      </c>
      <c r="H150" s="74" t="s">
        <v>186</v>
      </c>
      <c r="I150" s="75" t="s">
        <v>187</v>
      </c>
    </row>
    <row r="151" spans="1:9" x14ac:dyDescent="0.25">
      <c r="A151" s="76">
        <v>150</v>
      </c>
      <c r="B151" s="77" t="s">
        <v>944</v>
      </c>
      <c r="C151" s="77" t="s">
        <v>516</v>
      </c>
      <c r="D151" s="77" t="s">
        <v>1063</v>
      </c>
      <c r="E151" s="77" t="s">
        <v>1064</v>
      </c>
      <c r="F151" s="77" t="s">
        <v>93</v>
      </c>
      <c r="G151" s="77" t="s">
        <v>94</v>
      </c>
      <c r="H151" s="77" t="s">
        <v>703</v>
      </c>
      <c r="I151" s="78" t="s">
        <v>2851</v>
      </c>
    </row>
    <row r="152" spans="1:9" x14ac:dyDescent="0.25">
      <c r="A152" s="73">
        <v>151</v>
      </c>
      <c r="B152" s="74" t="s">
        <v>1067</v>
      </c>
      <c r="C152" s="74" t="s">
        <v>667</v>
      </c>
      <c r="D152" s="74" t="s">
        <v>1068</v>
      </c>
      <c r="E152" s="74" t="s">
        <v>1069</v>
      </c>
      <c r="F152" s="74" t="s">
        <v>43</v>
      </c>
      <c r="G152" s="74" t="s">
        <v>44</v>
      </c>
      <c r="H152" s="74" t="s">
        <v>745</v>
      </c>
      <c r="I152" s="75" t="s">
        <v>358</v>
      </c>
    </row>
    <row r="153" spans="1:9" x14ac:dyDescent="0.25">
      <c r="A153" s="76">
        <v>152</v>
      </c>
      <c r="B153" s="77" t="s">
        <v>922</v>
      </c>
      <c r="C153" s="77" t="s">
        <v>528</v>
      </c>
      <c r="D153" s="77" t="s">
        <v>1074</v>
      </c>
      <c r="E153" s="77" t="s">
        <v>1075</v>
      </c>
      <c r="F153" s="77" t="s">
        <v>170</v>
      </c>
      <c r="G153" s="77" t="s">
        <v>171</v>
      </c>
      <c r="H153" s="77" t="s">
        <v>1951</v>
      </c>
      <c r="I153" s="78" t="s">
        <v>4250</v>
      </c>
    </row>
    <row r="154" spans="1:9" x14ac:dyDescent="0.25">
      <c r="A154" s="73">
        <v>153</v>
      </c>
      <c r="B154" s="74" t="s">
        <v>1079</v>
      </c>
      <c r="C154" s="74" t="s">
        <v>401</v>
      </c>
      <c r="D154" s="74" t="s">
        <v>1080</v>
      </c>
      <c r="E154" s="74" t="s">
        <v>1081</v>
      </c>
      <c r="F154" s="74" t="s">
        <v>123</v>
      </c>
      <c r="G154" s="74" t="s">
        <v>124</v>
      </c>
      <c r="H154" s="74" t="s">
        <v>113</v>
      </c>
      <c r="I154" s="75" t="s">
        <v>114</v>
      </c>
    </row>
    <row r="155" spans="1:9" x14ac:dyDescent="0.25">
      <c r="A155" s="76">
        <v>154</v>
      </c>
      <c r="B155" s="77" t="s">
        <v>1087</v>
      </c>
      <c r="C155" s="77" t="s">
        <v>516</v>
      </c>
      <c r="D155" s="77" t="s">
        <v>1088</v>
      </c>
      <c r="E155" s="77">
        <v>5153154134</v>
      </c>
      <c r="F155" s="77" t="s">
        <v>111</v>
      </c>
      <c r="G155" s="77" t="s">
        <v>112</v>
      </c>
      <c r="H155" s="77" t="s">
        <v>582</v>
      </c>
      <c r="I155" s="78" t="s">
        <v>3791</v>
      </c>
    </row>
    <row r="156" spans="1:9" x14ac:dyDescent="0.25">
      <c r="A156" s="73">
        <v>155</v>
      </c>
      <c r="B156" s="74" t="s">
        <v>1090</v>
      </c>
      <c r="C156" s="74" t="s">
        <v>1091</v>
      </c>
      <c r="D156" s="74" t="s">
        <v>1092</v>
      </c>
      <c r="E156" s="74">
        <v>3005291455</v>
      </c>
      <c r="F156" s="74" t="s">
        <v>137</v>
      </c>
      <c r="G156" s="74" t="s">
        <v>138</v>
      </c>
      <c r="H156" s="74" t="s">
        <v>1152</v>
      </c>
      <c r="I156" s="75" t="s">
        <v>2661</v>
      </c>
    </row>
    <row r="157" spans="1:9" x14ac:dyDescent="0.25">
      <c r="A157" s="76">
        <v>156</v>
      </c>
      <c r="B157" s="77" t="s">
        <v>1097</v>
      </c>
      <c r="C157" s="77" t="s">
        <v>203</v>
      </c>
      <c r="D157" s="77" t="s">
        <v>1098</v>
      </c>
      <c r="E157" s="77" t="s">
        <v>1099</v>
      </c>
      <c r="F157" s="77" t="s">
        <v>224</v>
      </c>
      <c r="G157" s="77" t="s">
        <v>225</v>
      </c>
      <c r="H157" s="77" t="s">
        <v>1381</v>
      </c>
      <c r="I157" s="78" t="s">
        <v>2981</v>
      </c>
    </row>
    <row r="158" spans="1:9" x14ac:dyDescent="0.25">
      <c r="A158" s="73">
        <v>157</v>
      </c>
      <c r="B158" s="74" t="s">
        <v>732</v>
      </c>
      <c r="C158" s="74" t="s">
        <v>675</v>
      </c>
      <c r="D158" s="74" t="s">
        <v>1102</v>
      </c>
      <c r="E158" s="74">
        <v>5156300211</v>
      </c>
      <c r="F158" s="74" t="s">
        <v>266</v>
      </c>
      <c r="G158" s="74" t="s">
        <v>267</v>
      </c>
      <c r="H158" s="74" t="s">
        <v>859</v>
      </c>
      <c r="I158" s="75" t="s">
        <v>3665</v>
      </c>
    </row>
    <row r="159" spans="1:9" x14ac:dyDescent="0.25">
      <c r="A159" s="76">
        <v>158</v>
      </c>
      <c r="B159" s="77" t="s">
        <v>239</v>
      </c>
      <c r="C159" s="77" t="s">
        <v>153</v>
      </c>
      <c r="D159" s="77" t="s">
        <v>1105</v>
      </c>
      <c r="E159" s="77">
        <v>8005827516</v>
      </c>
      <c r="F159" s="77" t="s">
        <v>170</v>
      </c>
      <c r="G159" s="77" t="s">
        <v>171</v>
      </c>
      <c r="H159" s="77" t="s">
        <v>755</v>
      </c>
      <c r="I159" s="78" t="s">
        <v>2121</v>
      </c>
    </row>
    <row r="160" spans="1:9" x14ac:dyDescent="0.25">
      <c r="A160" s="73">
        <v>159</v>
      </c>
      <c r="B160" s="74" t="s">
        <v>304</v>
      </c>
      <c r="C160" s="74" t="s">
        <v>432</v>
      </c>
      <c r="D160" s="74" t="s">
        <v>1107</v>
      </c>
      <c r="E160" s="74">
        <v>8000155088</v>
      </c>
      <c r="F160" s="74" t="s">
        <v>419</v>
      </c>
      <c r="G160" s="74" t="s">
        <v>420</v>
      </c>
      <c r="H160" s="74" t="s">
        <v>45</v>
      </c>
      <c r="I160" s="75" t="s">
        <v>1615</v>
      </c>
    </row>
    <row r="161" spans="1:9" x14ac:dyDescent="0.25">
      <c r="A161" s="76">
        <v>160</v>
      </c>
      <c r="B161" s="77" t="s">
        <v>281</v>
      </c>
      <c r="C161" s="77" t="s">
        <v>108</v>
      </c>
      <c r="D161" s="77" t="s">
        <v>1110</v>
      </c>
      <c r="E161" s="77" t="s">
        <v>1111</v>
      </c>
      <c r="F161" s="77" t="s">
        <v>339</v>
      </c>
      <c r="G161" s="77" t="s">
        <v>340</v>
      </c>
      <c r="H161" s="77" t="s">
        <v>723</v>
      </c>
      <c r="I161" s="78" t="s">
        <v>3054</v>
      </c>
    </row>
    <row r="162" spans="1:9" x14ac:dyDescent="0.25">
      <c r="A162" s="73">
        <v>161</v>
      </c>
      <c r="B162" s="74" t="s">
        <v>1116</v>
      </c>
      <c r="C162" s="74" t="s">
        <v>401</v>
      </c>
      <c r="D162" s="74" t="s">
        <v>1117</v>
      </c>
      <c r="E162" s="74" t="s">
        <v>1118</v>
      </c>
      <c r="F162" s="74" t="s">
        <v>137</v>
      </c>
      <c r="G162" s="74" t="s">
        <v>138</v>
      </c>
      <c r="H162" s="74" t="s">
        <v>459</v>
      </c>
      <c r="I162" s="75" t="s">
        <v>2673</v>
      </c>
    </row>
    <row r="163" spans="1:9" x14ac:dyDescent="0.25">
      <c r="A163" s="76">
        <v>162</v>
      </c>
      <c r="B163" s="77" t="s">
        <v>750</v>
      </c>
      <c r="C163" s="77" t="s">
        <v>285</v>
      </c>
      <c r="D163" s="77" t="s">
        <v>1123</v>
      </c>
      <c r="E163" s="77" t="s">
        <v>1124</v>
      </c>
      <c r="F163" s="77" t="s">
        <v>43</v>
      </c>
      <c r="G163" s="77" t="s">
        <v>44</v>
      </c>
      <c r="H163" s="77" t="e">
        <v>#REF!</v>
      </c>
      <c r="I163" s="78" t="e">
        <v>#REF!</v>
      </c>
    </row>
    <row r="164" spans="1:9" x14ac:dyDescent="0.25">
      <c r="A164" s="73">
        <v>163</v>
      </c>
      <c r="B164" s="74" t="s">
        <v>1129</v>
      </c>
      <c r="C164" s="74" t="s">
        <v>745</v>
      </c>
      <c r="D164" s="74" t="s">
        <v>1130</v>
      </c>
      <c r="E164" s="74" t="s">
        <v>1131</v>
      </c>
      <c r="F164" s="74" t="s">
        <v>184</v>
      </c>
      <c r="G164" s="74" t="s">
        <v>185</v>
      </c>
      <c r="H164" s="74" t="s">
        <v>45</v>
      </c>
      <c r="I164" s="75" t="s">
        <v>2605</v>
      </c>
    </row>
    <row r="165" spans="1:9" x14ac:dyDescent="0.25">
      <c r="A165" s="76">
        <v>164</v>
      </c>
      <c r="B165" s="77" t="s">
        <v>1058</v>
      </c>
      <c r="C165" s="77" t="s">
        <v>45</v>
      </c>
      <c r="D165" s="77" t="s">
        <v>1134</v>
      </c>
      <c r="E165" s="77">
        <v>2118836387</v>
      </c>
      <c r="F165" s="77" t="s">
        <v>266</v>
      </c>
      <c r="G165" s="77" t="s">
        <v>267</v>
      </c>
      <c r="H165" s="77" t="s">
        <v>268</v>
      </c>
      <c r="I165" s="78" t="s">
        <v>3708</v>
      </c>
    </row>
    <row r="166" spans="1:9" x14ac:dyDescent="0.25">
      <c r="A166" s="73">
        <v>165</v>
      </c>
      <c r="B166" s="74" t="s">
        <v>304</v>
      </c>
      <c r="C166" s="74" t="s">
        <v>401</v>
      </c>
      <c r="D166" s="74" t="s">
        <v>1137</v>
      </c>
      <c r="E166" s="74" t="s">
        <v>1138</v>
      </c>
      <c r="F166" s="74" t="s">
        <v>60</v>
      </c>
      <c r="G166" s="74" t="s">
        <v>61</v>
      </c>
      <c r="H166" s="74" t="s">
        <v>4188</v>
      </c>
      <c r="I166" s="75" t="s">
        <v>4190</v>
      </c>
    </row>
    <row r="167" spans="1:9" x14ac:dyDescent="0.25">
      <c r="A167" s="76">
        <v>166</v>
      </c>
      <c r="B167" s="77" t="s">
        <v>1141</v>
      </c>
      <c r="C167" s="77" t="s">
        <v>976</v>
      </c>
      <c r="D167" s="77" t="s">
        <v>1142</v>
      </c>
      <c r="E167" s="77">
        <v>8129246073</v>
      </c>
      <c r="F167" s="77" t="s">
        <v>266</v>
      </c>
      <c r="G167" s="77" t="s">
        <v>267</v>
      </c>
      <c r="H167" s="77" t="s">
        <v>1483</v>
      </c>
      <c r="I167" s="78" t="s">
        <v>3703</v>
      </c>
    </row>
    <row r="168" spans="1:9" x14ac:dyDescent="0.25">
      <c r="A168" s="73">
        <v>167</v>
      </c>
      <c r="B168" s="74" t="s">
        <v>1144</v>
      </c>
      <c r="C168" s="74" t="s">
        <v>516</v>
      </c>
      <c r="D168" s="74" t="s">
        <v>1145</v>
      </c>
      <c r="E168" s="74" t="s">
        <v>1146</v>
      </c>
      <c r="F168" s="74" t="s">
        <v>69</v>
      </c>
      <c r="G168" s="74" t="s">
        <v>70</v>
      </c>
      <c r="H168" s="74" t="s">
        <v>91</v>
      </c>
      <c r="I168" s="75" t="s">
        <v>3568</v>
      </c>
    </row>
    <row r="169" spans="1:9" x14ac:dyDescent="0.25">
      <c r="A169" s="76">
        <v>168</v>
      </c>
      <c r="B169" s="77" t="s">
        <v>1148</v>
      </c>
      <c r="C169" s="77" t="s">
        <v>481</v>
      </c>
      <c r="D169" s="77" t="s">
        <v>1149</v>
      </c>
      <c r="E169" s="77" t="s">
        <v>1150</v>
      </c>
      <c r="F169" s="77" t="s">
        <v>163</v>
      </c>
      <c r="G169" s="77" t="s">
        <v>164</v>
      </c>
      <c r="H169" s="77" t="s">
        <v>611</v>
      </c>
      <c r="I169" s="78" t="s">
        <v>2703</v>
      </c>
    </row>
    <row r="170" spans="1:9" x14ac:dyDescent="0.25">
      <c r="A170" s="73">
        <v>169</v>
      </c>
      <c r="B170" s="74" t="s">
        <v>1154</v>
      </c>
      <c r="C170" s="74" t="s">
        <v>285</v>
      </c>
      <c r="D170" s="74" t="s">
        <v>1155</v>
      </c>
      <c r="E170" s="74">
        <v>2144707308</v>
      </c>
      <c r="F170" s="74" t="s">
        <v>54</v>
      </c>
      <c r="G170" s="74" t="s">
        <v>55</v>
      </c>
      <c r="H170" s="74" t="s">
        <v>1252</v>
      </c>
      <c r="I170" s="75" t="s">
        <v>300</v>
      </c>
    </row>
    <row r="171" spans="1:9" x14ac:dyDescent="0.25">
      <c r="A171" s="76">
        <v>170</v>
      </c>
      <c r="B171" s="77" t="s">
        <v>1079</v>
      </c>
      <c r="C171" s="77" t="s">
        <v>766</v>
      </c>
      <c r="D171" s="77" t="s">
        <v>1157</v>
      </c>
      <c r="E171" s="77" t="s">
        <v>1158</v>
      </c>
      <c r="F171" s="77" t="s">
        <v>98</v>
      </c>
      <c r="G171" s="77" t="s">
        <v>99</v>
      </c>
      <c r="H171" s="77" t="s">
        <v>100</v>
      </c>
      <c r="I171" s="78" t="s">
        <v>2112</v>
      </c>
    </row>
    <row r="172" spans="1:9" x14ac:dyDescent="0.25">
      <c r="A172" s="73">
        <v>171</v>
      </c>
      <c r="B172" s="74" t="s">
        <v>1163</v>
      </c>
      <c r="C172" s="74" t="s">
        <v>153</v>
      </c>
      <c r="D172" s="74" t="s">
        <v>1164</v>
      </c>
      <c r="E172" s="74" t="s">
        <v>1165</v>
      </c>
      <c r="F172" s="74" t="s">
        <v>395</v>
      </c>
      <c r="G172" s="74" t="s">
        <v>396</v>
      </c>
      <c r="H172" s="74" t="s">
        <v>2440</v>
      </c>
      <c r="I172" s="75" t="s">
        <v>3809</v>
      </c>
    </row>
    <row r="173" spans="1:9" x14ac:dyDescent="0.25">
      <c r="A173" s="76">
        <v>172</v>
      </c>
      <c r="B173" s="77" t="s">
        <v>983</v>
      </c>
      <c r="C173" s="77" t="s">
        <v>357</v>
      </c>
      <c r="D173" s="77" t="s">
        <v>1167</v>
      </c>
      <c r="E173" s="77" t="s">
        <v>1168</v>
      </c>
      <c r="F173" s="77" t="s">
        <v>295</v>
      </c>
      <c r="G173" s="77" t="s">
        <v>296</v>
      </c>
      <c r="H173" s="77" t="s">
        <v>572</v>
      </c>
      <c r="I173" s="78" t="s">
        <v>573</v>
      </c>
    </row>
    <row r="174" spans="1:9" x14ac:dyDescent="0.25">
      <c r="A174" s="73">
        <v>173</v>
      </c>
      <c r="B174" s="74" t="s">
        <v>231</v>
      </c>
      <c r="C174" s="74" t="s">
        <v>203</v>
      </c>
      <c r="D174" s="74" t="s">
        <v>1172</v>
      </c>
      <c r="E174" s="74" t="s">
        <v>1173</v>
      </c>
      <c r="F174" s="74" t="s">
        <v>98</v>
      </c>
      <c r="G174" s="74" t="s">
        <v>99</v>
      </c>
      <c r="H174" s="74" t="s">
        <v>3285</v>
      </c>
      <c r="I174" s="75" t="s">
        <v>3287</v>
      </c>
    </row>
    <row r="175" spans="1:9" x14ac:dyDescent="0.25">
      <c r="A175" s="76">
        <v>174</v>
      </c>
      <c r="B175" s="77" t="s">
        <v>1176</v>
      </c>
      <c r="C175" s="77" t="s">
        <v>1177</v>
      </c>
      <c r="D175" s="77" t="s">
        <v>1178</v>
      </c>
      <c r="E175" s="77" t="s">
        <v>1179</v>
      </c>
      <c r="F175" s="77" t="s">
        <v>419</v>
      </c>
      <c r="G175" s="77" t="s">
        <v>420</v>
      </c>
      <c r="H175" s="77" t="s">
        <v>667</v>
      </c>
      <c r="I175" s="78" t="s">
        <v>1960</v>
      </c>
    </row>
    <row r="176" spans="1:9" x14ac:dyDescent="0.25">
      <c r="A176" s="73">
        <v>175</v>
      </c>
      <c r="B176" s="74" t="s">
        <v>1183</v>
      </c>
      <c r="C176" s="74" t="s">
        <v>511</v>
      </c>
      <c r="D176" s="74" t="s">
        <v>1184</v>
      </c>
      <c r="E176" s="74" t="s">
        <v>1185</v>
      </c>
      <c r="F176" s="74" t="s">
        <v>43</v>
      </c>
      <c r="G176" s="74" t="s">
        <v>44</v>
      </c>
      <c r="H176" s="74" t="s">
        <v>2427</v>
      </c>
      <c r="I176" s="75" t="s">
        <v>4381</v>
      </c>
    </row>
    <row r="177" spans="1:9" x14ac:dyDescent="0.25">
      <c r="A177" s="76">
        <v>176</v>
      </c>
      <c r="B177" s="77" t="s">
        <v>79</v>
      </c>
      <c r="C177" s="77" t="s">
        <v>337</v>
      </c>
      <c r="D177" s="77" t="s">
        <v>1191</v>
      </c>
      <c r="E177" s="77" t="s">
        <v>1192</v>
      </c>
      <c r="F177" s="77" t="s">
        <v>295</v>
      </c>
      <c r="G177" s="77" t="s">
        <v>296</v>
      </c>
      <c r="H177" s="77" t="s">
        <v>2766</v>
      </c>
      <c r="I177" s="78" t="s">
        <v>2772</v>
      </c>
    </row>
    <row r="178" spans="1:9" x14ac:dyDescent="0.25">
      <c r="A178" s="73">
        <v>177</v>
      </c>
      <c r="B178" s="74" t="s">
        <v>680</v>
      </c>
      <c r="C178" s="74" t="s">
        <v>1091</v>
      </c>
      <c r="D178" s="74" t="s">
        <v>1196</v>
      </c>
      <c r="E178" s="74" t="s">
        <v>1197</v>
      </c>
      <c r="F178" s="74" t="s">
        <v>137</v>
      </c>
      <c r="G178" s="74" t="s">
        <v>138</v>
      </c>
      <c r="H178" s="74" t="s">
        <v>619</v>
      </c>
      <c r="I178" s="75" t="s">
        <v>2699</v>
      </c>
    </row>
    <row r="179" spans="1:9" x14ac:dyDescent="0.25">
      <c r="A179" s="76">
        <v>178</v>
      </c>
      <c r="B179" s="77" t="s">
        <v>791</v>
      </c>
      <c r="C179" s="77" t="s">
        <v>401</v>
      </c>
      <c r="D179" s="77" t="s">
        <v>1199</v>
      </c>
      <c r="E179" s="77" t="s">
        <v>1200</v>
      </c>
      <c r="F179" s="77" t="s">
        <v>54</v>
      </c>
      <c r="G179" s="77" t="s">
        <v>55</v>
      </c>
      <c r="H179" s="77" t="s">
        <v>711</v>
      </c>
      <c r="I179" s="78" t="s">
        <v>904</v>
      </c>
    </row>
    <row r="180" spans="1:9" x14ac:dyDescent="0.25">
      <c r="A180" s="73">
        <v>179</v>
      </c>
      <c r="B180" s="74" t="s">
        <v>1204</v>
      </c>
      <c r="C180" s="74" t="s">
        <v>611</v>
      </c>
      <c r="D180" s="74" t="s">
        <v>1205</v>
      </c>
      <c r="E180" s="74">
        <v>6169901242</v>
      </c>
      <c r="F180" s="74" t="s">
        <v>98</v>
      </c>
      <c r="G180" s="74" t="s">
        <v>99</v>
      </c>
      <c r="H180" s="74" t="s">
        <v>3343</v>
      </c>
      <c r="I180" s="75" t="s">
        <v>3348</v>
      </c>
    </row>
    <row r="181" spans="1:9" x14ac:dyDescent="0.25">
      <c r="A181" s="76">
        <v>180</v>
      </c>
      <c r="B181" s="77" t="s">
        <v>779</v>
      </c>
      <c r="C181" s="77" t="s">
        <v>113</v>
      </c>
      <c r="D181" s="77" t="s">
        <v>1209</v>
      </c>
      <c r="E181" s="77" t="s">
        <v>1210</v>
      </c>
      <c r="F181" s="77" t="s">
        <v>163</v>
      </c>
      <c r="G181" s="77" t="s">
        <v>164</v>
      </c>
      <c r="H181" s="77" t="s">
        <v>799</v>
      </c>
      <c r="I181" s="78" t="s">
        <v>800</v>
      </c>
    </row>
    <row r="182" spans="1:9" x14ac:dyDescent="0.25">
      <c r="A182" s="73">
        <v>181</v>
      </c>
      <c r="B182" s="74" t="s">
        <v>1212</v>
      </c>
      <c r="C182" s="74" t="s">
        <v>168</v>
      </c>
      <c r="D182" s="74" t="s">
        <v>1213</v>
      </c>
      <c r="E182" s="74" t="s">
        <v>1214</v>
      </c>
      <c r="F182" s="74" t="s">
        <v>123</v>
      </c>
      <c r="G182" s="74" t="s">
        <v>124</v>
      </c>
      <c r="H182" s="74" t="s">
        <v>687</v>
      </c>
      <c r="I182" s="75" t="s">
        <v>1466</v>
      </c>
    </row>
    <row r="183" spans="1:9" x14ac:dyDescent="0.25">
      <c r="A183" s="76">
        <v>182</v>
      </c>
      <c r="B183" s="77" t="s">
        <v>1017</v>
      </c>
      <c r="C183" s="77" t="s">
        <v>282</v>
      </c>
      <c r="D183" s="77" t="s">
        <v>1220</v>
      </c>
      <c r="E183" s="77">
        <v>1179549417</v>
      </c>
      <c r="F183" s="77" t="s">
        <v>224</v>
      </c>
      <c r="G183" s="77" t="s">
        <v>225</v>
      </c>
      <c r="H183" s="77" t="s">
        <v>232</v>
      </c>
      <c r="I183" s="78" t="s">
        <v>373</v>
      </c>
    </row>
    <row r="184" spans="1:9" x14ac:dyDescent="0.25">
      <c r="A184" s="73">
        <v>183</v>
      </c>
      <c r="B184" s="74" t="s">
        <v>1224</v>
      </c>
      <c r="C184" s="74" t="s">
        <v>1225</v>
      </c>
      <c r="D184" s="74" t="s">
        <v>1226</v>
      </c>
      <c r="E184" s="74" t="s">
        <v>1227</v>
      </c>
      <c r="F184" s="74" t="s">
        <v>123</v>
      </c>
      <c r="G184" s="74" t="s">
        <v>124</v>
      </c>
      <c r="H184" s="74" t="s">
        <v>820</v>
      </c>
      <c r="I184" s="75" t="s">
        <v>2366</v>
      </c>
    </row>
    <row r="185" spans="1:9" x14ac:dyDescent="0.25">
      <c r="A185" s="76">
        <v>184</v>
      </c>
      <c r="B185" s="77" t="s">
        <v>1232</v>
      </c>
      <c r="C185" s="77" t="s">
        <v>525</v>
      </c>
      <c r="D185" s="77" t="s">
        <v>1233</v>
      </c>
      <c r="E185" s="77" t="s">
        <v>1234</v>
      </c>
      <c r="F185" s="77" t="s">
        <v>93</v>
      </c>
      <c r="G185" s="77" t="s">
        <v>94</v>
      </c>
      <c r="H185" s="77" t="s">
        <v>209</v>
      </c>
      <c r="I185" s="78" t="s">
        <v>2302</v>
      </c>
    </row>
    <row r="186" spans="1:9" x14ac:dyDescent="0.25">
      <c r="A186" s="73">
        <v>185</v>
      </c>
      <c r="B186" s="74" t="s">
        <v>584</v>
      </c>
      <c r="C186" s="74" t="s">
        <v>687</v>
      </c>
      <c r="D186" s="74" t="s">
        <v>1240</v>
      </c>
      <c r="E186" s="74" t="s">
        <v>1241</v>
      </c>
      <c r="F186" s="74" t="s">
        <v>339</v>
      </c>
      <c r="G186" s="74" t="s">
        <v>340</v>
      </c>
      <c r="H186" s="74" t="s">
        <v>165</v>
      </c>
      <c r="I186" s="75" t="s">
        <v>827</v>
      </c>
    </row>
    <row r="187" spans="1:9" x14ac:dyDescent="0.25">
      <c r="A187" s="76">
        <v>186</v>
      </c>
      <c r="B187" s="77" t="s">
        <v>1246</v>
      </c>
      <c r="C187" s="77" t="s">
        <v>249</v>
      </c>
      <c r="D187" s="77" t="s">
        <v>1247</v>
      </c>
      <c r="E187" s="77" t="s">
        <v>1248</v>
      </c>
      <c r="F187" s="77" t="s">
        <v>355</v>
      </c>
      <c r="G187" s="77" t="s">
        <v>356</v>
      </c>
      <c r="H187" s="77" t="s">
        <v>2891</v>
      </c>
      <c r="I187" s="78" t="s">
        <v>724</v>
      </c>
    </row>
    <row r="188" spans="1:9" x14ac:dyDescent="0.25">
      <c r="A188" s="73">
        <v>187</v>
      </c>
      <c r="B188" s="74" t="s">
        <v>1250</v>
      </c>
      <c r="C188" s="74" t="s">
        <v>432</v>
      </c>
      <c r="D188" s="74" t="s">
        <v>1251</v>
      </c>
      <c r="E188" s="74">
        <v>1193780371</v>
      </c>
      <c r="F188" s="74" t="s">
        <v>128</v>
      </c>
      <c r="G188" s="74" t="s">
        <v>129</v>
      </c>
      <c r="H188" s="74" t="s">
        <v>52</v>
      </c>
      <c r="I188" s="75" t="s">
        <v>1284</v>
      </c>
    </row>
    <row r="189" spans="1:9" x14ac:dyDescent="0.25">
      <c r="A189" s="76">
        <v>188</v>
      </c>
      <c r="B189" s="77" t="s">
        <v>213</v>
      </c>
      <c r="C189" s="77" t="s">
        <v>611</v>
      </c>
      <c r="D189" s="77" t="s">
        <v>1256</v>
      </c>
      <c r="E189" s="77">
        <v>1162388025</v>
      </c>
      <c r="F189" s="77" t="s">
        <v>339</v>
      </c>
      <c r="G189" s="77" t="s">
        <v>340</v>
      </c>
      <c r="H189" s="77" t="s">
        <v>535</v>
      </c>
      <c r="I189" s="78" t="s">
        <v>1182</v>
      </c>
    </row>
    <row r="190" spans="1:9" x14ac:dyDescent="0.25">
      <c r="A190" s="73">
        <v>189</v>
      </c>
      <c r="B190" s="74" t="s">
        <v>1260</v>
      </c>
      <c r="C190" s="74" t="s">
        <v>254</v>
      </c>
      <c r="D190" s="74" t="s">
        <v>1261</v>
      </c>
      <c r="E190" s="74" t="s">
        <v>1262</v>
      </c>
      <c r="F190" s="74" t="s">
        <v>98</v>
      </c>
      <c r="G190" s="74" t="s">
        <v>99</v>
      </c>
      <c r="H190" s="74" t="s">
        <v>951</v>
      </c>
      <c r="I190" s="75" t="s">
        <v>3321</v>
      </c>
    </row>
    <row r="191" spans="1:9" x14ac:dyDescent="0.25">
      <c r="A191" s="76">
        <v>190</v>
      </c>
      <c r="B191" s="77" t="s">
        <v>999</v>
      </c>
      <c r="C191" s="77" t="s">
        <v>84</v>
      </c>
      <c r="D191" s="77" t="s">
        <v>1265</v>
      </c>
      <c r="E191" s="77" t="s">
        <v>1266</v>
      </c>
      <c r="F191" s="77" t="s">
        <v>163</v>
      </c>
      <c r="G191" s="77" t="s">
        <v>164</v>
      </c>
      <c r="H191" s="77" t="s">
        <v>481</v>
      </c>
      <c r="I191" s="78" t="s">
        <v>2687</v>
      </c>
    </row>
    <row r="192" spans="1:9" x14ac:dyDescent="0.25">
      <c r="A192" s="73">
        <v>191</v>
      </c>
      <c r="B192" s="74" t="s">
        <v>584</v>
      </c>
      <c r="C192" s="74" t="s">
        <v>52</v>
      </c>
      <c r="D192" s="74" t="s">
        <v>1272</v>
      </c>
      <c r="E192" s="74" t="s">
        <v>1273</v>
      </c>
      <c r="F192" s="74" t="s">
        <v>123</v>
      </c>
      <c r="G192" s="74" t="s">
        <v>124</v>
      </c>
      <c r="H192" s="74" t="s">
        <v>181</v>
      </c>
      <c r="I192" s="75" t="s">
        <v>2779</v>
      </c>
    </row>
    <row r="193" spans="1:9" x14ac:dyDescent="0.25">
      <c r="A193" s="76">
        <v>192</v>
      </c>
      <c r="B193" s="77" t="s">
        <v>1276</v>
      </c>
      <c r="C193" s="77" t="s">
        <v>481</v>
      </c>
      <c r="D193" s="77" t="s">
        <v>1277</v>
      </c>
      <c r="E193" s="77">
        <v>2183428836</v>
      </c>
      <c r="F193" s="77" t="s">
        <v>158</v>
      </c>
      <c r="G193" s="77" t="s">
        <v>159</v>
      </c>
      <c r="H193" s="77" t="s">
        <v>3874</v>
      </c>
      <c r="I193" s="78" t="s">
        <v>3878</v>
      </c>
    </row>
    <row r="194" spans="1:9" x14ac:dyDescent="0.25">
      <c r="A194" s="73">
        <v>193</v>
      </c>
      <c r="B194" s="74" t="s">
        <v>1281</v>
      </c>
      <c r="C194" s="74" t="s">
        <v>289</v>
      </c>
      <c r="D194" s="74" t="s">
        <v>1282</v>
      </c>
      <c r="E194" s="74" t="s">
        <v>1283</v>
      </c>
      <c r="F194" s="74" t="s">
        <v>224</v>
      </c>
      <c r="G194" s="74" t="s">
        <v>225</v>
      </c>
      <c r="H194" s="74" t="s">
        <v>598</v>
      </c>
      <c r="I194" s="75" t="s">
        <v>3203</v>
      </c>
    </row>
    <row r="195" spans="1:9" x14ac:dyDescent="0.25">
      <c r="A195" s="76">
        <v>194</v>
      </c>
      <c r="B195" s="77" t="s">
        <v>1046</v>
      </c>
      <c r="C195" s="77" t="s">
        <v>39</v>
      </c>
      <c r="D195" s="77" t="s">
        <v>1287</v>
      </c>
      <c r="E195" s="77" t="s">
        <v>1288</v>
      </c>
      <c r="F195" s="77" t="s">
        <v>317</v>
      </c>
      <c r="G195" s="77" t="s">
        <v>318</v>
      </c>
      <c r="H195" s="77" t="s">
        <v>483</v>
      </c>
      <c r="I195" s="78" t="s">
        <v>3133</v>
      </c>
    </row>
    <row r="196" spans="1:9" x14ac:dyDescent="0.25">
      <c r="A196" s="73">
        <v>195</v>
      </c>
      <c r="B196" s="74" t="s">
        <v>362</v>
      </c>
      <c r="C196" s="74" t="s">
        <v>144</v>
      </c>
      <c r="D196" s="74" t="s">
        <v>1291</v>
      </c>
      <c r="E196" s="74">
        <v>9000419932</v>
      </c>
      <c r="F196" s="74" t="s">
        <v>93</v>
      </c>
      <c r="G196" s="74" t="s">
        <v>94</v>
      </c>
      <c r="H196" s="74" t="s">
        <v>1610</v>
      </c>
      <c r="I196" s="75" t="s">
        <v>2834</v>
      </c>
    </row>
    <row r="197" spans="1:9" x14ac:dyDescent="0.25">
      <c r="A197" s="76">
        <v>196</v>
      </c>
      <c r="B197" s="77" t="s">
        <v>1246</v>
      </c>
      <c r="C197" s="77" t="s">
        <v>766</v>
      </c>
      <c r="D197" s="77" t="s">
        <v>1293</v>
      </c>
      <c r="E197" s="77" t="s">
        <v>1294</v>
      </c>
      <c r="F197" s="77" t="s">
        <v>37</v>
      </c>
      <c r="G197" s="77" t="s">
        <v>38</v>
      </c>
      <c r="H197" s="77" t="s">
        <v>39</v>
      </c>
      <c r="I197" s="78" t="s">
        <v>40</v>
      </c>
    </row>
    <row r="198" spans="1:9" x14ac:dyDescent="0.25">
      <c r="A198" s="73">
        <v>197</v>
      </c>
      <c r="B198" s="74" t="s">
        <v>281</v>
      </c>
      <c r="C198" s="74" t="s">
        <v>260</v>
      </c>
      <c r="D198" s="74" t="s">
        <v>1296</v>
      </c>
      <c r="E198" s="74" t="s">
        <v>1297</v>
      </c>
      <c r="F198" s="74" t="s">
        <v>339</v>
      </c>
      <c r="G198" s="74" t="s">
        <v>340</v>
      </c>
      <c r="H198" s="74" t="s">
        <v>723</v>
      </c>
      <c r="I198" s="75" t="s">
        <v>3054</v>
      </c>
    </row>
    <row r="199" spans="1:9" x14ac:dyDescent="0.25">
      <c r="A199" s="76">
        <v>198</v>
      </c>
      <c r="B199" s="77" t="s">
        <v>662</v>
      </c>
      <c r="C199" s="77" t="s">
        <v>667</v>
      </c>
      <c r="D199" s="77" t="s">
        <v>1300</v>
      </c>
      <c r="E199" s="77" t="s">
        <v>1301</v>
      </c>
      <c r="F199" s="77" t="s">
        <v>163</v>
      </c>
      <c r="G199" s="77" t="s">
        <v>164</v>
      </c>
      <c r="H199" s="77" t="s">
        <v>401</v>
      </c>
      <c r="I199" s="78" t="s">
        <v>2296</v>
      </c>
    </row>
    <row r="200" spans="1:9" x14ac:dyDescent="0.25">
      <c r="A200" s="73">
        <v>199</v>
      </c>
      <c r="B200" s="74" t="s">
        <v>1304</v>
      </c>
      <c r="C200" s="74" t="s">
        <v>443</v>
      </c>
      <c r="D200" s="74" t="s">
        <v>1305</v>
      </c>
      <c r="E200" s="74">
        <v>5186924096</v>
      </c>
      <c r="F200" s="74" t="s">
        <v>69</v>
      </c>
      <c r="G200" s="74" t="s">
        <v>70</v>
      </c>
      <c r="H200" s="74" t="s">
        <v>516</v>
      </c>
      <c r="I200" s="75" t="s">
        <v>1587</v>
      </c>
    </row>
    <row r="201" spans="1:9" x14ac:dyDescent="0.25">
      <c r="A201" s="76">
        <v>200</v>
      </c>
      <c r="B201" s="77" t="s">
        <v>1309</v>
      </c>
      <c r="C201" s="77" t="s">
        <v>675</v>
      </c>
      <c r="D201" s="77" t="s">
        <v>1310</v>
      </c>
      <c r="E201" s="77">
        <v>4131368130</v>
      </c>
      <c r="F201" s="77" t="s">
        <v>158</v>
      </c>
      <c r="G201" s="77" t="s">
        <v>159</v>
      </c>
      <c r="H201" s="77" t="s">
        <v>1367</v>
      </c>
      <c r="I201" s="78" t="s">
        <v>378</v>
      </c>
    </row>
    <row r="202" spans="1:9" x14ac:dyDescent="0.25">
      <c r="A202" s="73">
        <v>201</v>
      </c>
      <c r="B202" s="74" t="s">
        <v>1314</v>
      </c>
      <c r="C202" s="74" t="s">
        <v>95</v>
      </c>
      <c r="D202" s="74" t="s">
        <v>1315</v>
      </c>
      <c r="E202" s="74" t="s">
        <v>1316</v>
      </c>
      <c r="F202" s="74" t="s">
        <v>74</v>
      </c>
      <c r="G202" s="74" t="s">
        <v>75</v>
      </c>
      <c r="H202" s="74" t="s">
        <v>216</v>
      </c>
      <c r="I202" s="75" t="s">
        <v>4333</v>
      </c>
    </row>
    <row r="203" spans="1:9" x14ac:dyDescent="0.25">
      <c r="A203" s="76">
        <v>202</v>
      </c>
      <c r="B203" s="77" t="s">
        <v>1320</v>
      </c>
      <c r="C203" s="77" t="s">
        <v>1321</v>
      </c>
      <c r="D203" s="77" t="s">
        <v>1322</v>
      </c>
      <c r="E203" s="77">
        <v>2148637715</v>
      </c>
      <c r="F203" s="77" t="s">
        <v>170</v>
      </c>
      <c r="G203" s="77" t="s">
        <v>171</v>
      </c>
      <c r="H203" s="77" t="s">
        <v>203</v>
      </c>
      <c r="I203" s="78" t="s">
        <v>2752</v>
      </c>
    </row>
    <row r="204" spans="1:9" x14ac:dyDescent="0.25">
      <c r="A204" s="73">
        <v>203</v>
      </c>
      <c r="B204" s="74" t="s">
        <v>336</v>
      </c>
      <c r="C204" s="74" t="s">
        <v>485</v>
      </c>
      <c r="D204" s="74" t="s">
        <v>1327</v>
      </c>
      <c r="E204" s="74" t="s">
        <v>1328</v>
      </c>
      <c r="F204" s="74" t="s">
        <v>54</v>
      </c>
      <c r="G204" s="74" t="s">
        <v>55</v>
      </c>
      <c r="H204" s="74" t="s">
        <v>1496</v>
      </c>
      <c r="I204" s="75" t="s">
        <v>3003</v>
      </c>
    </row>
    <row r="205" spans="1:9" x14ac:dyDescent="0.25">
      <c r="A205" s="76">
        <v>204</v>
      </c>
      <c r="B205" s="77" t="s">
        <v>686</v>
      </c>
      <c r="C205" s="77" t="s">
        <v>113</v>
      </c>
      <c r="D205" s="77" t="s">
        <v>1332</v>
      </c>
      <c r="E205" s="77" t="s">
        <v>1333</v>
      </c>
      <c r="F205" s="77" t="s">
        <v>295</v>
      </c>
      <c r="G205" s="77" t="s">
        <v>296</v>
      </c>
      <c r="H205" s="77" t="s">
        <v>572</v>
      </c>
      <c r="I205" s="78" t="s">
        <v>2237</v>
      </c>
    </row>
    <row r="206" spans="1:9" x14ac:dyDescent="0.25">
      <c r="A206" s="73">
        <v>205</v>
      </c>
      <c r="B206" s="74" t="s">
        <v>311</v>
      </c>
      <c r="C206" s="74" t="s">
        <v>95</v>
      </c>
      <c r="D206" s="74" t="s">
        <v>1338</v>
      </c>
      <c r="E206" s="74">
        <v>8006454547</v>
      </c>
      <c r="F206" s="74" t="s">
        <v>163</v>
      </c>
      <c r="G206" s="74" t="s">
        <v>164</v>
      </c>
      <c r="H206" s="74" t="s">
        <v>481</v>
      </c>
      <c r="I206" s="75" t="s">
        <v>2688</v>
      </c>
    </row>
    <row r="207" spans="1:9" x14ac:dyDescent="0.25">
      <c r="A207" s="76">
        <v>206</v>
      </c>
      <c r="B207" s="77" t="s">
        <v>1342</v>
      </c>
      <c r="C207" s="77" t="s">
        <v>76</v>
      </c>
      <c r="D207" s="77" t="s">
        <v>1343</v>
      </c>
      <c r="E207" s="77" t="s">
        <v>1344</v>
      </c>
      <c r="F207" s="77" t="s">
        <v>266</v>
      </c>
      <c r="G207" s="77" t="s">
        <v>267</v>
      </c>
      <c r="H207" s="77" t="s">
        <v>240</v>
      </c>
      <c r="I207" s="78" t="s">
        <v>288</v>
      </c>
    </row>
    <row r="208" spans="1:9" x14ac:dyDescent="0.25">
      <c r="A208" s="73">
        <v>207</v>
      </c>
      <c r="B208" s="74" t="s">
        <v>1348</v>
      </c>
      <c r="C208" s="74" t="s">
        <v>370</v>
      </c>
      <c r="D208" s="74" t="s">
        <v>1349</v>
      </c>
      <c r="E208" s="74" t="s">
        <v>1350</v>
      </c>
      <c r="F208" s="74" t="s">
        <v>106</v>
      </c>
      <c r="G208" s="74" t="s">
        <v>107</v>
      </c>
      <c r="H208" s="74" t="s">
        <v>401</v>
      </c>
      <c r="I208" s="75" t="s">
        <v>872</v>
      </c>
    </row>
    <row r="209" spans="1:9" x14ac:dyDescent="0.25">
      <c r="A209" s="76">
        <v>208</v>
      </c>
      <c r="B209" s="77" t="s">
        <v>231</v>
      </c>
      <c r="C209" s="77" t="s">
        <v>56</v>
      </c>
      <c r="D209" s="77" t="s">
        <v>1353</v>
      </c>
      <c r="E209" s="77">
        <v>3189154162</v>
      </c>
      <c r="F209" s="77" t="s">
        <v>170</v>
      </c>
      <c r="G209" s="77" t="s">
        <v>171</v>
      </c>
      <c r="H209" s="77" t="s">
        <v>654</v>
      </c>
      <c r="I209" s="78" t="s">
        <v>2483</v>
      </c>
    </row>
    <row r="210" spans="1:9" x14ac:dyDescent="0.25">
      <c r="A210" s="73">
        <v>209</v>
      </c>
      <c r="B210" s="74" t="s">
        <v>231</v>
      </c>
      <c r="C210" s="74" t="s">
        <v>71</v>
      </c>
      <c r="D210" s="74" t="s">
        <v>1357</v>
      </c>
      <c r="E210" s="74">
        <v>5106201232</v>
      </c>
      <c r="F210" s="74" t="s">
        <v>37</v>
      </c>
      <c r="G210" s="74" t="s">
        <v>38</v>
      </c>
      <c r="H210" s="74" t="s">
        <v>761</v>
      </c>
      <c r="I210" s="75" t="s">
        <v>1906</v>
      </c>
    </row>
    <row r="211" spans="1:9" x14ac:dyDescent="0.25">
      <c r="A211" s="76">
        <v>210</v>
      </c>
      <c r="B211" s="77" t="s">
        <v>1087</v>
      </c>
      <c r="C211" s="77" t="s">
        <v>186</v>
      </c>
      <c r="D211" s="77" t="s">
        <v>1361</v>
      </c>
      <c r="E211" s="77" t="s">
        <v>1362</v>
      </c>
      <c r="F211" s="77" t="s">
        <v>137</v>
      </c>
      <c r="G211" s="77" t="s">
        <v>138</v>
      </c>
      <c r="H211" s="77" t="s">
        <v>799</v>
      </c>
      <c r="I211" s="78" t="s">
        <v>916</v>
      </c>
    </row>
    <row r="212" spans="1:9" x14ac:dyDescent="0.25">
      <c r="A212" s="73">
        <v>211</v>
      </c>
      <c r="B212" s="74" t="s">
        <v>1364</v>
      </c>
      <c r="C212" s="74" t="s">
        <v>206</v>
      </c>
      <c r="D212" s="74" t="s">
        <v>1365</v>
      </c>
      <c r="E212" s="74" t="s">
        <v>1366</v>
      </c>
      <c r="F212" s="74" t="s">
        <v>170</v>
      </c>
      <c r="G212" s="74" t="s">
        <v>171</v>
      </c>
      <c r="H212" s="74" t="s">
        <v>1951</v>
      </c>
      <c r="I212" s="75" t="s">
        <v>4250</v>
      </c>
    </row>
    <row r="213" spans="1:9" x14ac:dyDescent="0.25">
      <c r="A213" s="76">
        <v>212</v>
      </c>
      <c r="B213" s="77" t="s">
        <v>546</v>
      </c>
      <c r="C213" s="77" t="s">
        <v>273</v>
      </c>
      <c r="D213" s="77" t="s">
        <v>1371</v>
      </c>
      <c r="E213" s="77">
        <v>8474239169</v>
      </c>
      <c r="F213" s="77" t="s">
        <v>69</v>
      </c>
      <c r="G213" s="77" t="s">
        <v>70</v>
      </c>
      <c r="H213" s="77" t="s">
        <v>1981</v>
      </c>
      <c r="I213" s="78" t="s">
        <v>255</v>
      </c>
    </row>
    <row r="214" spans="1:9" x14ac:dyDescent="0.25">
      <c r="A214" s="73">
        <v>213</v>
      </c>
      <c r="B214" s="74" t="s">
        <v>1376</v>
      </c>
      <c r="C214" s="74" t="s">
        <v>178</v>
      </c>
      <c r="D214" s="74" t="s">
        <v>1377</v>
      </c>
      <c r="E214" s="74" t="s">
        <v>1378</v>
      </c>
      <c r="F214" s="74" t="s">
        <v>82</v>
      </c>
      <c r="G214" s="74" t="s">
        <v>83</v>
      </c>
      <c r="H214" s="74" t="s">
        <v>609</v>
      </c>
      <c r="I214" s="75" t="s">
        <v>1345</v>
      </c>
    </row>
    <row r="215" spans="1:9" x14ac:dyDescent="0.25">
      <c r="A215" s="76">
        <v>214</v>
      </c>
      <c r="B215" s="77" t="s">
        <v>1383</v>
      </c>
      <c r="C215" s="77" t="s">
        <v>156</v>
      </c>
      <c r="D215" s="77" t="s">
        <v>1384</v>
      </c>
      <c r="E215" s="77">
        <v>5127185587</v>
      </c>
      <c r="F215" s="77" t="s">
        <v>184</v>
      </c>
      <c r="G215" s="77" t="s">
        <v>185</v>
      </c>
      <c r="H215" s="77" t="s">
        <v>2035</v>
      </c>
      <c r="I215" s="78" t="s">
        <v>2601</v>
      </c>
    </row>
    <row r="216" spans="1:9" x14ac:dyDescent="0.25">
      <c r="A216" s="73">
        <v>215</v>
      </c>
      <c r="B216" s="74" t="s">
        <v>597</v>
      </c>
      <c r="C216" s="74" t="s">
        <v>525</v>
      </c>
      <c r="D216" s="74" t="s">
        <v>1386</v>
      </c>
      <c r="E216" s="74" t="s">
        <v>1387</v>
      </c>
      <c r="F216" s="74" t="s">
        <v>295</v>
      </c>
      <c r="G216" s="74" t="s">
        <v>296</v>
      </c>
      <c r="H216" s="74" t="s">
        <v>1121</v>
      </c>
      <c r="I216" s="75" t="s">
        <v>2759</v>
      </c>
    </row>
    <row r="217" spans="1:9" x14ac:dyDescent="0.25">
      <c r="A217" s="76">
        <v>216</v>
      </c>
      <c r="B217" s="77" t="s">
        <v>256</v>
      </c>
      <c r="C217" s="77" t="s">
        <v>705</v>
      </c>
      <c r="D217" s="77" t="s">
        <v>1390</v>
      </c>
      <c r="E217" s="77" t="s">
        <v>1391</v>
      </c>
      <c r="F217" s="77" t="s">
        <v>170</v>
      </c>
      <c r="G217" s="77" t="s">
        <v>171</v>
      </c>
      <c r="H217" s="77" t="s">
        <v>242</v>
      </c>
      <c r="I217" s="78" t="s">
        <v>243</v>
      </c>
    </row>
    <row r="218" spans="1:9" x14ac:dyDescent="0.25">
      <c r="A218" s="73">
        <v>217</v>
      </c>
      <c r="B218" s="74" t="s">
        <v>1250</v>
      </c>
      <c r="C218" s="74" t="s">
        <v>282</v>
      </c>
      <c r="D218" s="74" t="s">
        <v>1393</v>
      </c>
      <c r="E218" s="74" t="s">
        <v>1394</v>
      </c>
      <c r="F218" s="74" t="s">
        <v>74</v>
      </c>
      <c r="G218" s="74" t="s">
        <v>75</v>
      </c>
      <c r="H218" s="74" t="s">
        <v>1082</v>
      </c>
      <c r="I218" s="75" t="s">
        <v>635</v>
      </c>
    </row>
    <row r="219" spans="1:9" x14ac:dyDescent="0.25">
      <c r="A219" s="76">
        <v>218</v>
      </c>
      <c r="B219" s="77" t="s">
        <v>1154</v>
      </c>
      <c r="C219" s="77" t="s">
        <v>525</v>
      </c>
      <c r="D219" s="77" t="s">
        <v>1397</v>
      </c>
      <c r="E219" s="77" t="s">
        <v>1398</v>
      </c>
      <c r="F219" s="77" t="s">
        <v>158</v>
      </c>
      <c r="G219" s="77" t="s">
        <v>159</v>
      </c>
      <c r="H219" s="77" t="s">
        <v>1805</v>
      </c>
      <c r="I219" s="78" t="s">
        <v>3907</v>
      </c>
    </row>
    <row r="220" spans="1:9" x14ac:dyDescent="0.25">
      <c r="A220" s="73">
        <v>219</v>
      </c>
      <c r="B220" s="74" t="s">
        <v>616</v>
      </c>
      <c r="C220" s="74" t="s">
        <v>766</v>
      </c>
      <c r="D220" s="74" t="s">
        <v>1401</v>
      </c>
      <c r="E220" s="74">
        <v>1132527349</v>
      </c>
      <c r="F220" s="74" t="s">
        <v>60</v>
      </c>
      <c r="G220" s="74" t="s">
        <v>61</v>
      </c>
      <c r="H220" s="74" t="s">
        <v>1125</v>
      </c>
      <c r="I220" s="75" t="s">
        <v>4151</v>
      </c>
    </row>
    <row r="221" spans="1:9" x14ac:dyDescent="0.25">
      <c r="A221" s="76">
        <v>220</v>
      </c>
      <c r="B221" s="77" t="s">
        <v>1246</v>
      </c>
      <c r="C221" s="77" t="s">
        <v>1225</v>
      </c>
      <c r="D221" s="77" t="s">
        <v>1405</v>
      </c>
      <c r="E221" s="77" t="s">
        <v>1406</v>
      </c>
      <c r="F221" s="77" t="s">
        <v>137</v>
      </c>
      <c r="G221" s="77" t="s">
        <v>138</v>
      </c>
      <c r="H221" s="77" t="s">
        <v>165</v>
      </c>
      <c r="I221" s="78" t="s">
        <v>596</v>
      </c>
    </row>
    <row r="222" spans="1:9" x14ac:dyDescent="0.25">
      <c r="A222" s="73">
        <v>221</v>
      </c>
      <c r="B222" s="74" t="s">
        <v>231</v>
      </c>
      <c r="C222" s="74" t="s">
        <v>71</v>
      </c>
      <c r="D222" s="74" t="s">
        <v>1410</v>
      </c>
      <c r="E222" s="74" t="s">
        <v>1411</v>
      </c>
      <c r="F222" s="74" t="s">
        <v>111</v>
      </c>
      <c r="G222" s="74" t="s">
        <v>112</v>
      </c>
      <c r="H222" s="74" t="s">
        <v>113</v>
      </c>
      <c r="I222" s="75" t="s">
        <v>408</v>
      </c>
    </row>
    <row r="223" spans="1:9" x14ac:dyDescent="0.25">
      <c r="A223" s="76">
        <v>222</v>
      </c>
      <c r="B223" s="77" t="s">
        <v>662</v>
      </c>
      <c r="C223" s="77" t="s">
        <v>76</v>
      </c>
      <c r="D223" s="77" t="s">
        <v>1417</v>
      </c>
      <c r="E223" s="77" t="s">
        <v>1418</v>
      </c>
      <c r="F223" s="77" t="s">
        <v>98</v>
      </c>
      <c r="G223" s="77" t="s">
        <v>99</v>
      </c>
      <c r="H223" s="77" t="s">
        <v>232</v>
      </c>
      <c r="I223" s="78" t="s">
        <v>988</v>
      </c>
    </row>
    <row r="224" spans="1:9" x14ac:dyDescent="0.25">
      <c r="A224" s="73">
        <v>223</v>
      </c>
      <c r="B224" s="74" t="s">
        <v>1276</v>
      </c>
      <c r="C224" s="74" t="s">
        <v>481</v>
      </c>
      <c r="D224" s="74" t="s">
        <v>1422</v>
      </c>
      <c r="E224" s="74" t="s">
        <v>1423</v>
      </c>
      <c r="F224" s="74" t="s">
        <v>163</v>
      </c>
      <c r="G224" s="74" t="s">
        <v>164</v>
      </c>
      <c r="H224" s="74" t="s">
        <v>302</v>
      </c>
      <c r="I224" s="75" t="s">
        <v>4109</v>
      </c>
    </row>
    <row r="225" spans="1:9" x14ac:dyDescent="0.25">
      <c r="A225" s="76">
        <v>224</v>
      </c>
      <c r="B225" s="77" t="s">
        <v>1426</v>
      </c>
      <c r="C225" s="77" t="s">
        <v>370</v>
      </c>
      <c r="D225" s="77" t="s">
        <v>1427</v>
      </c>
      <c r="E225" s="77" t="s">
        <v>1428</v>
      </c>
      <c r="F225" s="77" t="s">
        <v>224</v>
      </c>
      <c r="G225" s="77" t="s">
        <v>225</v>
      </c>
      <c r="H225" s="77" t="s">
        <v>1189</v>
      </c>
      <c r="I225" s="78" t="s">
        <v>1190</v>
      </c>
    </row>
    <row r="226" spans="1:9" x14ac:dyDescent="0.25">
      <c r="A226" s="73">
        <v>225</v>
      </c>
      <c r="B226" s="74" t="s">
        <v>881</v>
      </c>
      <c r="C226" s="74" t="s">
        <v>675</v>
      </c>
      <c r="D226" s="74" t="s">
        <v>1433</v>
      </c>
      <c r="E226" s="74" t="s">
        <v>1434</v>
      </c>
      <c r="F226" s="74" t="s">
        <v>60</v>
      </c>
      <c r="G226" s="74" t="s">
        <v>61</v>
      </c>
      <c r="H226" s="74" t="s">
        <v>181</v>
      </c>
      <c r="I226" s="75" t="s">
        <v>2780</v>
      </c>
    </row>
    <row r="227" spans="1:9" x14ac:dyDescent="0.25">
      <c r="A227" s="76">
        <v>226</v>
      </c>
      <c r="B227" s="77" t="s">
        <v>1438</v>
      </c>
      <c r="C227" s="77" t="s">
        <v>617</v>
      </c>
      <c r="D227" s="77" t="s">
        <v>1439</v>
      </c>
      <c r="E227" s="77">
        <v>8134265265</v>
      </c>
      <c r="F227" s="77" t="s">
        <v>137</v>
      </c>
      <c r="G227" s="77" t="s">
        <v>138</v>
      </c>
      <c r="H227" s="77" t="s">
        <v>687</v>
      </c>
      <c r="I227" s="78" t="s">
        <v>567</v>
      </c>
    </row>
    <row r="228" spans="1:9" x14ac:dyDescent="0.25">
      <c r="A228" s="73">
        <v>227</v>
      </c>
      <c r="B228" s="74" t="s">
        <v>1144</v>
      </c>
      <c r="C228" s="74" t="s">
        <v>91</v>
      </c>
      <c r="D228" s="74" t="s">
        <v>1442</v>
      </c>
      <c r="E228" s="74" t="s">
        <v>1443</v>
      </c>
      <c r="F228" s="74" t="s">
        <v>295</v>
      </c>
      <c r="G228" s="74" t="s">
        <v>296</v>
      </c>
      <c r="H228" s="74" t="s">
        <v>572</v>
      </c>
      <c r="I228" s="75" t="s">
        <v>1389</v>
      </c>
    </row>
    <row r="229" spans="1:9" x14ac:dyDescent="0.25">
      <c r="A229" s="76">
        <v>228</v>
      </c>
      <c r="B229" s="77" t="s">
        <v>1446</v>
      </c>
      <c r="C229" s="77" t="s">
        <v>113</v>
      </c>
      <c r="D229" s="77" t="s">
        <v>1447</v>
      </c>
      <c r="E229" s="77" t="s">
        <v>1448</v>
      </c>
      <c r="F229" s="77" t="s">
        <v>158</v>
      </c>
      <c r="G229" s="77" t="s">
        <v>159</v>
      </c>
      <c r="H229" s="77" t="s">
        <v>1367</v>
      </c>
      <c r="I229" s="78" t="s">
        <v>378</v>
      </c>
    </row>
    <row r="230" spans="1:9" x14ac:dyDescent="0.25">
      <c r="A230" s="73">
        <v>229</v>
      </c>
      <c r="B230" s="74" t="s">
        <v>1452</v>
      </c>
      <c r="C230" s="74" t="s">
        <v>525</v>
      </c>
      <c r="D230" s="74" t="s">
        <v>1453</v>
      </c>
      <c r="E230" s="74" t="s">
        <v>1454</v>
      </c>
      <c r="F230" s="74" t="s">
        <v>69</v>
      </c>
      <c r="G230" s="74" t="s">
        <v>70</v>
      </c>
      <c r="H230" s="74" t="s">
        <v>617</v>
      </c>
      <c r="I230" s="75" t="s">
        <v>3536</v>
      </c>
    </row>
    <row r="231" spans="1:9" x14ac:dyDescent="0.25">
      <c r="A231" s="76">
        <v>230</v>
      </c>
      <c r="B231" s="77" t="s">
        <v>1348</v>
      </c>
      <c r="C231" s="77" t="s">
        <v>511</v>
      </c>
      <c r="D231" s="77" t="s">
        <v>1457</v>
      </c>
      <c r="E231" s="77">
        <v>3157522320</v>
      </c>
      <c r="F231" s="77" t="s">
        <v>224</v>
      </c>
      <c r="G231" s="77" t="s">
        <v>225</v>
      </c>
      <c r="H231" s="77" t="s">
        <v>206</v>
      </c>
      <c r="I231" s="78" t="s">
        <v>207</v>
      </c>
    </row>
    <row r="232" spans="1:9" x14ac:dyDescent="0.25">
      <c r="A232" s="73">
        <v>231</v>
      </c>
      <c r="B232" s="74" t="s">
        <v>732</v>
      </c>
      <c r="C232" s="74" t="s">
        <v>481</v>
      </c>
      <c r="D232" s="74" t="s">
        <v>1462</v>
      </c>
      <c r="E232" s="74">
        <v>5150472101</v>
      </c>
      <c r="F232" s="74" t="s">
        <v>142</v>
      </c>
      <c r="G232" s="74" t="s">
        <v>143</v>
      </c>
      <c r="H232" s="74" t="s">
        <v>314</v>
      </c>
      <c r="I232" s="75" t="s">
        <v>3408</v>
      </c>
    </row>
    <row r="233" spans="1:9" x14ac:dyDescent="0.25">
      <c r="A233" s="76">
        <v>232</v>
      </c>
      <c r="B233" s="77" t="s">
        <v>1090</v>
      </c>
      <c r="C233" s="77" t="s">
        <v>282</v>
      </c>
      <c r="D233" s="77" t="s">
        <v>1467</v>
      </c>
      <c r="E233" s="77" t="s">
        <v>1468</v>
      </c>
      <c r="F233" s="77" t="s">
        <v>60</v>
      </c>
      <c r="G233" s="77" t="s">
        <v>61</v>
      </c>
      <c r="H233" s="77" t="s">
        <v>62</v>
      </c>
      <c r="I233" s="78" t="s">
        <v>4153</v>
      </c>
    </row>
    <row r="234" spans="1:9" x14ac:dyDescent="0.25">
      <c r="A234" s="73">
        <v>233</v>
      </c>
      <c r="B234" s="74" t="s">
        <v>90</v>
      </c>
      <c r="C234" s="74" t="s">
        <v>1091</v>
      </c>
      <c r="D234" s="74" t="s">
        <v>1472</v>
      </c>
      <c r="E234" s="74" t="s">
        <v>1473</v>
      </c>
      <c r="F234" s="74" t="s">
        <v>98</v>
      </c>
      <c r="G234" s="74" t="s">
        <v>99</v>
      </c>
      <c r="H234" s="74" t="s">
        <v>285</v>
      </c>
      <c r="I234" s="75" t="s">
        <v>3105</v>
      </c>
    </row>
    <row r="235" spans="1:9" x14ac:dyDescent="0.25">
      <c r="A235" s="76">
        <v>234</v>
      </c>
      <c r="B235" s="77" t="s">
        <v>429</v>
      </c>
      <c r="C235" s="77" t="s">
        <v>289</v>
      </c>
      <c r="D235" s="77" t="s">
        <v>1477</v>
      </c>
      <c r="E235" s="77" t="s">
        <v>1478</v>
      </c>
      <c r="F235" s="77" t="s">
        <v>266</v>
      </c>
      <c r="G235" s="77" t="s">
        <v>267</v>
      </c>
      <c r="H235" s="77" t="s">
        <v>1483</v>
      </c>
      <c r="I235" s="78" t="s">
        <v>3702</v>
      </c>
    </row>
    <row r="236" spans="1:9" x14ac:dyDescent="0.25">
      <c r="A236" s="73">
        <v>235</v>
      </c>
      <c r="B236" s="74" t="s">
        <v>1481</v>
      </c>
      <c r="C236" s="74" t="s">
        <v>80</v>
      </c>
      <c r="D236" s="74" t="s">
        <v>1482</v>
      </c>
      <c r="E236" s="74">
        <v>9005651571</v>
      </c>
      <c r="F236" s="74" t="s">
        <v>69</v>
      </c>
      <c r="G236" s="74" t="s">
        <v>70</v>
      </c>
      <c r="H236" s="74" t="s">
        <v>813</v>
      </c>
      <c r="I236" s="75" t="s">
        <v>3498</v>
      </c>
    </row>
    <row r="237" spans="1:9" x14ac:dyDescent="0.25">
      <c r="A237" s="76">
        <v>236</v>
      </c>
      <c r="B237" s="77" t="s">
        <v>849</v>
      </c>
      <c r="C237" s="77" t="s">
        <v>337</v>
      </c>
      <c r="D237" s="77" t="s">
        <v>1487</v>
      </c>
      <c r="E237" s="77" t="s">
        <v>1488</v>
      </c>
      <c r="F237" s="77" t="s">
        <v>137</v>
      </c>
      <c r="G237" s="77" t="s">
        <v>138</v>
      </c>
      <c r="H237" s="77" t="s">
        <v>793</v>
      </c>
      <c r="I237" s="78" t="s">
        <v>925</v>
      </c>
    </row>
    <row r="238" spans="1:9" x14ac:dyDescent="0.25">
      <c r="A238" s="73">
        <v>237</v>
      </c>
      <c r="B238" s="74" t="s">
        <v>1491</v>
      </c>
      <c r="C238" s="74" t="s">
        <v>80</v>
      </c>
      <c r="D238" s="74" t="s">
        <v>1492</v>
      </c>
      <c r="E238" s="74" t="s">
        <v>1493</v>
      </c>
      <c r="F238" s="74" t="s">
        <v>266</v>
      </c>
      <c r="G238" s="74" t="s">
        <v>267</v>
      </c>
      <c r="H238" s="74" t="s">
        <v>1048</v>
      </c>
      <c r="I238" s="75" t="s">
        <v>3671</v>
      </c>
    </row>
    <row r="239" spans="1:9" x14ac:dyDescent="0.25">
      <c r="A239" s="76">
        <v>238</v>
      </c>
      <c r="B239" s="77" t="s">
        <v>725</v>
      </c>
      <c r="C239" s="77" t="s">
        <v>209</v>
      </c>
      <c r="D239" s="77" t="s">
        <v>1498</v>
      </c>
      <c r="E239" s="77" t="s">
        <v>1499</v>
      </c>
      <c r="F239" s="77" t="s">
        <v>224</v>
      </c>
      <c r="G239" s="77" t="s">
        <v>225</v>
      </c>
      <c r="H239" s="77" t="s">
        <v>799</v>
      </c>
      <c r="I239" s="78" t="s">
        <v>800</v>
      </c>
    </row>
    <row r="240" spans="1:9" x14ac:dyDescent="0.25">
      <c r="A240" s="73">
        <v>239</v>
      </c>
      <c r="B240" s="74" t="s">
        <v>1501</v>
      </c>
      <c r="C240" s="74" t="s">
        <v>675</v>
      </c>
      <c r="D240" s="74" t="s">
        <v>1502</v>
      </c>
      <c r="E240" s="74" t="s">
        <v>1503</v>
      </c>
      <c r="F240" s="74" t="s">
        <v>74</v>
      </c>
      <c r="G240" s="74" t="s">
        <v>75</v>
      </c>
      <c r="H240" s="74" t="s">
        <v>799</v>
      </c>
      <c r="I240" s="75" t="s">
        <v>868</v>
      </c>
    </row>
    <row r="241" spans="1:9" x14ac:dyDescent="0.25">
      <c r="A241" s="76">
        <v>240</v>
      </c>
      <c r="B241" s="77" t="s">
        <v>1505</v>
      </c>
      <c r="C241" s="77" t="s">
        <v>240</v>
      </c>
      <c r="D241" s="77" t="s">
        <v>1506</v>
      </c>
      <c r="E241" s="77">
        <v>9006419236</v>
      </c>
      <c r="F241" s="77" t="s">
        <v>137</v>
      </c>
      <c r="G241" s="77" t="s">
        <v>138</v>
      </c>
      <c r="H241" s="77" t="s">
        <v>2646</v>
      </c>
      <c r="I241" s="78" t="s">
        <v>2647</v>
      </c>
    </row>
    <row r="242" spans="1:9" x14ac:dyDescent="0.25">
      <c r="A242" s="73">
        <v>241</v>
      </c>
      <c r="B242" s="74" t="s">
        <v>849</v>
      </c>
      <c r="C242" s="74" t="s">
        <v>56</v>
      </c>
      <c r="D242" s="74" t="s">
        <v>1510</v>
      </c>
      <c r="E242" s="74">
        <v>8147876662</v>
      </c>
      <c r="F242" s="74" t="s">
        <v>82</v>
      </c>
      <c r="G242" s="74" t="s">
        <v>83</v>
      </c>
      <c r="H242" s="74" t="s">
        <v>443</v>
      </c>
      <c r="I242" s="75" t="s">
        <v>2036</v>
      </c>
    </row>
    <row r="243" spans="1:9" x14ac:dyDescent="0.25">
      <c r="A243" s="76">
        <v>242</v>
      </c>
      <c r="B243" s="77" t="s">
        <v>1514</v>
      </c>
      <c r="C243" s="77" t="s">
        <v>289</v>
      </c>
      <c r="D243" s="77" t="s">
        <v>1515</v>
      </c>
      <c r="E243" s="77" t="s">
        <v>1516</v>
      </c>
      <c r="F243" s="77" t="s">
        <v>163</v>
      </c>
      <c r="G243" s="77" t="s">
        <v>164</v>
      </c>
      <c r="H243" s="77" t="s">
        <v>1412</v>
      </c>
      <c r="I243" s="78" t="s">
        <v>3245</v>
      </c>
    </row>
    <row r="244" spans="1:9" x14ac:dyDescent="0.25">
      <c r="A244" s="73">
        <v>243</v>
      </c>
      <c r="B244" s="74" t="s">
        <v>197</v>
      </c>
      <c r="C244" s="74" t="s">
        <v>617</v>
      </c>
      <c r="D244" s="74" t="s">
        <v>1520</v>
      </c>
      <c r="E244" s="74">
        <v>2188119358</v>
      </c>
      <c r="F244" s="74" t="s">
        <v>128</v>
      </c>
      <c r="G244" s="74" t="s">
        <v>129</v>
      </c>
      <c r="H244" s="74" t="s">
        <v>1871</v>
      </c>
      <c r="I244" s="75" t="s">
        <v>3440</v>
      </c>
    </row>
    <row r="245" spans="1:9" x14ac:dyDescent="0.25">
      <c r="A245" s="76">
        <v>244</v>
      </c>
      <c r="B245" s="77" t="s">
        <v>983</v>
      </c>
      <c r="C245" s="77" t="s">
        <v>485</v>
      </c>
      <c r="D245" s="77" t="s">
        <v>1522</v>
      </c>
      <c r="E245" s="77">
        <v>7184866136</v>
      </c>
      <c r="F245" s="77" t="s">
        <v>98</v>
      </c>
      <c r="G245" s="77" t="s">
        <v>99</v>
      </c>
      <c r="H245" s="77" t="s">
        <v>388</v>
      </c>
      <c r="I245" s="78" t="s">
        <v>2800</v>
      </c>
    </row>
    <row r="246" spans="1:9" x14ac:dyDescent="0.25">
      <c r="A246" s="73">
        <v>245</v>
      </c>
      <c r="B246" s="74" t="s">
        <v>1250</v>
      </c>
      <c r="C246" s="74" t="s">
        <v>56</v>
      </c>
      <c r="D246" s="74" t="s">
        <v>1524</v>
      </c>
      <c r="E246" s="74" t="s">
        <v>1525</v>
      </c>
      <c r="F246" s="74" t="s">
        <v>224</v>
      </c>
      <c r="G246" s="74" t="s">
        <v>225</v>
      </c>
      <c r="H246" s="74" t="s">
        <v>401</v>
      </c>
      <c r="I246" s="75" t="s">
        <v>2296</v>
      </c>
    </row>
    <row r="247" spans="1:9" x14ac:dyDescent="0.25">
      <c r="A247" s="76">
        <v>246</v>
      </c>
      <c r="B247" s="77" t="s">
        <v>623</v>
      </c>
      <c r="C247" s="77" t="s">
        <v>337</v>
      </c>
      <c r="D247" s="77" t="s">
        <v>1530</v>
      </c>
      <c r="E247" s="77" t="s">
        <v>1531</v>
      </c>
      <c r="F247" s="77" t="s">
        <v>419</v>
      </c>
      <c r="G247" s="77" t="s">
        <v>420</v>
      </c>
      <c r="H247" s="77" t="s">
        <v>45</v>
      </c>
      <c r="I247" s="78" t="s">
        <v>1615</v>
      </c>
    </row>
    <row r="248" spans="1:9" x14ac:dyDescent="0.25">
      <c r="A248" s="73">
        <v>247</v>
      </c>
      <c r="B248" s="74" t="s">
        <v>369</v>
      </c>
      <c r="C248" s="74" t="s">
        <v>483</v>
      </c>
      <c r="D248" s="74" t="s">
        <v>1535</v>
      </c>
      <c r="E248" s="74" t="s">
        <v>1536</v>
      </c>
      <c r="F248" s="74" t="s">
        <v>184</v>
      </c>
      <c r="G248" s="74" t="s">
        <v>185</v>
      </c>
      <c r="H248" s="74" t="s">
        <v>443</v>
      </c>
      <c r="I248" s="75" t="s">
        <v>625</v>
      </c>
    </row>
    <row r="249" spans="1:9" x14ac:dyDescent="0.25">
      <c r="A249" s="76">
        <v>248</v>
      </c>
      <c r="B249" s="77" t="s">
        <v>1097</v>
      </c>
      <c r="C249" s="77" t="s">
        <v>312</v>
      </c>
      <c r="D249" s="77" t="s">
        <v>1538</v>
      </c>
      <c r="E249" s="77" t="s">
        <v>1539</v>
      </c>
      <c r="F249" s="77" t="s">
        <v>142</v>
      </c>
      <c r="G249" s="77" t="s">
        <v>143</v>
      </c>
      <c r="H249" s="77" t="s">
        <v>2299</v>
      </c>
      <c r="I249" s="78" t="s">
        <v>3386</v>
      </c>
    </row>
    <row r="250" spans="1:9" x14ac:dyDescent="0.25">
      <c r="A250" s="73">
        <v>249</v>
      </c>
      <c r="B250" s="74" t="s">
        <v>597</v>
      </c>
      <c r="C250" s="74" t="s">
        <v>254</v>
      </c>
      <c r="D250" s="74" t="s">
        <v>1543</v>
      </c>
      <c r="E250" s="74">
        <v>6172050450</v>
      </c>
      <c r="F250" s="74" t="s">
        <v>123</v>
      </c>
      <c r="G250" s="74" t="s">
        <v>124</v>
      </c>
      <c r="H250" s="74" t="s">
        <v>1825</v>
      </c>
      <c r="I250" s="75" t="s">
        <v>2781</v>
      </c>
    </row>
    <row r="251" spans="1:9" x14ac:dyDescent="0.25">
      <c r="A251" s="76">
        <v>250</v>
      </c>
      <c r="B251" s="77" t="s">
        <v>1546</v>
      </c>
      <c r="C251" s="77" t="s">
        <v>273</v>
      </c>
      <c r="D251" s="77" t="s">
        <v>1547</v>
      </c>
      <c r="E251" s="77">
        <v>4143990631</v>
      </c>
      <c r="F251" s="77" t="s">
        <v>137</v>
      </c>
      <c r="G251" s="77" t="s">
        <v>138</v>
      </c>
      <c r="H251" s="77" t="s">
        <v>312</v>
      </c>
      <c r="I251" s="78" t="s">
        <v>1311</v>
      </c>
    </row>
    <row r="252" spans="1:9" x14ac:dyDescent="0.25">
      <c r="A252" s="73">
        <v>251</v>
      </c>
      <c r="B252" s="74" t="s">
        <v>1204</v>
      </c>
      <c r="C252" s="74" t="s">
        <v>289</v>
      </c>
      <c r="D252" s="74" t="s">
        <v>1551</v>
      </c>
      <c r="E252" s="74">
        <v>8101105881</v>
      </c>
      <c r="F252" s="74" t="s">
        <v>163</v>
      </c>
      <c r="G252" s="74" t="s">
        <v>164</v>
      </c>
      <c r="H252" s="74" t="s">
        <v>302</v>
      </c>
      <c r="I252" s="75" t="s">
        <v>4109</v>
      </c>
    </row>
    <row r="253" spans="1:9" x14ac:dyDescent="0.25">
      <c r="A253" s="76">
        <v>252</v>
      </c>
      <c r="B253" s="77" t="s">
        <v>1554</v>
      </c>
      <c r="C253" s="77" t="s">
        <v>687</v>
      </c>
      <c r="D253" s="77" t="s">
        <v>1555</v>
      </c>
      <c r="E253" s="77" t="s">
        <v>1556</v>
      </c>
      <c r="F253" s="77" t="s">
        <v>69</v>
      </c>
      <c r="G253" s="77" t="s">
        <v>70</v>
      </c>
      <c r="H253" s="77" t="s">
        <v>617</v>
      </c>
      <c r="I253" s="78" t="s">
        <v>3537</v>
      </c>
    </row>
    <row r="254" spans="1:9" x14ac:dyDescent="0.25">
      <c r="A254" s="73">
        <v>253</v>
      </c>
      <c r="B254" s="74" t="s">
        <v>649</v>
      </c>
      <c r="C254" s="74" t="s">
        <v>516</v>
      </c>
      <c r="D254" s="74" t="s">
        <v>1560</v>
      </c>
      <c r="E254" s="74" t="s">
        <v>1561</v>
      </c>
      <c r="F254" s="74" t="s">
        <v>395</v>
      </c>
      <c r="G254" s="74" t="s">
        <v>396</v>
      </c>
      <c r="H254" s="74" t="s">
        <v>3860</v>
      </c>
      <c r="I254" s="75" t="s">
        <v>3862</v>
      </c>
    </row>
    <row r="255" spans="1:9" x14ac:dyDescent="0.25">
      <c r="A255" s="76">
        <v>254</v>
      </c>
      <c r="B255" s="77" t="s">
        <v>944</v>
      </c>
      <c r="C255" s="77" t="s">
        <v>153</v>
      </c>
      <c r="D255" s="77" t="s">
        <v>1564</v>
      </c>
      <c r="E255" s="77" t="s">
        <v>1565</v>
      </c>
      <c r="F255" s="77" t="s">
        <v>54</v>
      </c>
      <c r="G255" s="77" t="s">
        <v>55</v>
      </c>
      <c r="H255" s="77" t="s">
        <v>357</v>
      </c>
      <c r="I255" s="78" t="s">
        <v>2914</v>
      </c>
    </row>
    <row r="256" spans="1:9" x14ac:dyDescent="0.25">
      <c r="A256" s="73">
        <v>255</v>
      </c>
      <c r="B256" s="74" t="s">
        <v>90</v>
      </c>
      <c r="C256" s="74" t="s">
        <v>443</v>
      </c>
      <c r="D256" s="74" t="s">
        <v>1569</v>
      </c>
      <c r="E256" s="74" t="s">
        <v>1570</v>
      </c>
      <c r="F256" s="74" t="s">
        <v>54</v>
      </c>
      <c r="G256" s="74" t="s">
        <v>55</v>
      </c>
      <c r="H256" s="74" t="s">
        <v>563</v>
      </c>
      <c r="I256" s="75" t="s">
        <v>1781</v>
      </c>
    </row>
    <row r="257" spans="1:9" x14ac:dyDescent="0.25">
      <c r="A257" s="76">
        <v>256</v>
      </c>
      <c r="B257" s="77" t="s">
        <v>1046</v>
      </c>
      <c r="C257" s="77" t="s">
        <v>113</v>
      </c>
      <c r="D257" s="77" t="s">
        <v>1572</v>
      </c>
      <c r="E257" s="77">
        <v>5005427511</v>
      </c>
      <c r="F257" s="77" t="s">
        <v>224</v>
      </c>
      <c r="G257" s="77" t="s">
        <v>225</v>
      </c>
      <c r="H257" s="77" t="s">
        <v>799</v>
      </c>
      <c r="I257" s="78" t="s">
        <v>868</v>
      </c>
    </row>
    <row r="258" spans="1:9" x14ac:dyDescent="0.25">
      <c r="A258" s="73">
        <v>257</v>
      </c>
      <c r="B258" s="74" t="s">
        <v>1232</v>
      </c>
      <c r="C258" s="74" t="s">
        <v>108</v>
      </c>
      <c r="D258" s="74" t="s">
        <v>1574</v>
      </c>
      <c r="E258" s="74" t="s">
        <v>1575</v>
      </c>
      <c r="F258" s="74" t="s">
        <v>158</v>
      </c>
      <c r="G258" s="74" t="s">
        <v>159</v>
      </c>
      <c r="H258" s="74" t="s">
        <v>1805</v>
      </c>
      <c r="I258" s="75" t="s">
        <v>3907</v>
      </c>
    </row>
    <row r="259" spans="1:9" x14ac:dyDescent="0.25">
      <c r="A259" s="76">
        <v>258</v>
      </c>
      <c r="B259" s="77" t="s">
        <v>849</v>
      </c>
      <c r="C259" s="77" t="s">
        <v>144</v>
      </c>
      <c r="D259" s="77" t="s">
        <v>1579</v>
      </c>
      <c r="E259" s="77" t="s">
        <v>1580</v>
      </c>
      <c r="F259" s="77" t="s">
        <v>93</v>
      </c>
      <c r="G259" s="77" t="s">
        <v>94</v>
      </c>
      <c r="H259" s="77" t="s">
        <v>1610</v>
      </c>
      <c r="I259" s="78" t="s">
        <v>2834</v>
      </c>
    </row>
    <row r="260" spans="1:9" x14ac:dyDescent="0.25">
      <c r="A260" s="73">
        <v>259</v>
      </c>
      <c r="B260" s="74" t="s">
        <v>1582</v>
      </c>
      <c r="C260" s="74" t="s">
        <v>186</v>
      </c>
      <c r="D260" s="74" t="s">
        <v>1583</v>
      </c>
      <c r="E260" s="74" t="s">
        <v>1584</v>
      </c>
      <c r="F260" s="74" t="s">
        <v>158</v>
      </c>
      <c r="G260" s="74" t="s">
        <v>159</v>
      </c>
      <c r="H260" s="74" t="s">
        <v>285</v>
      </c>
      <c r="I260" s="75" t="s">
        <v>286</v>
      </c>
    </row>
    <row r="261" spans="1:9" x14ac:dyDescent="0.25">
      <c r="A261" s="76">
        <v>260</v>
      </c>
      <c r="B261" s="77" t="s">
        <v>698</v>
      </c>
      <c r="C261" s="77" t="s">
        <v>203</v>
      </c>
      <c r="D261" s="77" t="s">
        <v>1588</v>
      </c>
      <c r="E261" s="77">
        <v>4140092889</v>
      </c>
      <c r="F261" s="77" t="s">
        <v>355</v>
      </c>
      <c r="G261" s="77" t="s">
        <v>356</v>
      </c>
      <c r="H261" s="77" t="s">
        <v>1054</v>
      </c>
      <c r="I261" s="78" t="s">
        <v>2901</v>
      </c>
    </row>
    <row r="262" spans="1:9" x14ac:dyDescent="0.25">
      <c r="A262" s="73">
        <v>261</v>
      </c>
      <c r="B262" s="74" t="s">
        <v>922</v>
      </c>
      <c r="C262" s="74" t="s">
        <v>312</v>
      </c>
      <c r="D262" s="74" t="s">
        <v>1591</v>
      </c>
      <c r="E262" s="74">
        <v>5009058029</v>
      </c>
      <c r="F262" s="74" t="s">
        <v>163</v>
      </c>
      <c r="G262" s="74" t="s">
        <v>164</v>
      </c>
      <c r="H262" s="74" t="s">
        <v>165</v>
      </c>
      <c r="I262" s="75" t="s">
        <v>1339</v>
      </c>
    </row>
    <row r="263" spans="1:9" x14ac:dyDescent="0.25">
      <c r="A263" s="76">
        <v>262</v>
      </c>
      <c r="B263" s="77" t="s">
        <v>177</v>
      </c>
      <c r="C263" s="77" t="s">
        <v>976</v>
      </c>
      <c r="D263" s="77" t="s">
        <v>1593</v>
      </c>
      <c r="E263" s="77">
        <v>6148864522</v>
      </c>
      <c r="F263" s="77" t="s">
        <v>184</v>
      </c>
      <c r="G263" s="77" t="s">
        <v>185</v>
      </c>
      <c r="H263" s="77" t="s">
        <v>711</v>
      </c>
      <c r="I263" s="78" t="s">
        <v>904</v>
      </c>
    </row>
    <row r="264" spans="1:9" x14ac:dyDescent="0.25">
      <c r="A264" s="73">
        <v>263</v>
      </c>
      <c r="B264" s="74" t="s">
        <v>875</v>
      </c>
      <c r="C264" s="74" t="s">
        <v>976</v>
      </c>
      <c r="D264" s="74" t="s">
        <v>1597</v>
      </c>
      <c r="E264" s="74" t="s">
        <v>1598</v>
      </c>
      <c r="F264" s="74" t="s">
        <v>82</v>
      </c>
      <c r="G264" s="74" t="s">
        <v>83</v>
      </c>
      <c r="H264" s="74" t="s">
        <v>483</v>
      </c>
      <c r="I264" s="75" t="s">
        <v>3133</v>
      </c>
    </row>
    <row r="265" spans="1:9" x14ac:dyDescent="0.25">
      <c r="A265" s="76">
        <v>264</v>
      </c>
      <c r="B265" s="77" t="s">
        <v>1601</v>
      </c>
      <c r="C265" s="77" t="s">
        <v>91</v>
      </c>
      <c r="D265" s="77" t="s">
        <v>1602</v>
      </c>
      <c r="E265" s="77" t="s">
        <v>1603</v>
      </c>
      <c r="F265" s="77" t="s">
        <v>54</v>
      </c>
      <c r="G265" s="77" t="s">
        <v>55</v>
      </c>
      <c r="H265" s="77" t="s">
        <v>711</v>
      </c>
      <c r="I265" s="78" t="s">
        <v>1851</v>
      </c>
    </row>
    <row r="266" spans="1:9" x14ac:dyDescent="0.25">
      <c r="A266" s="73">
        <v>265</v>
      </c>
      <c r="B266" s="74" t="s">
        <v>779</v>
      </c>
      <c r="C266" s="74" t="s">
        <v>52</v>
      </c>
      <c r="D266" s="74" t="s">
        <v>1608</v>
      </c>
      <c r="E266" s="74">
        <v>8487905532</v>
      </c>
      <c r="F266" s="74" t="s">
        <v>69</v>
      </c>
      <c r="G266" s="74" t="s">
        <v>70</v>
      </c>
      <c r="H266" s="74" t="s">
        <v>784</v>
      </c>
      <c r="I266" s="75" t="s">
        <v>3500</v>
      </c>
    </row>
    <row r="267" spans="1:9" x14ac:dyDescent="0.25">
      <c r="A267" s="76">
        <v>266</v>
      </c>
      <c r="B267" s="77" t="s">
        <v>362</v>
      </c>
      <c r="C267" s="77" t="s">
        <v>443</v>
      </c>
      <c r="D267" s="77" t="s">
        <v>1612</v>
      </c>
      <c r="E267" s="77" t="s">
        <v>1613</v>
      </c>
      <c r="F267" s="77" t="s">
        <v>54</v>
      </c>
      <c r="G267" s="77" t="s">
        <v>55</v>
      </c>
      <c r="H267" s="77" t="s">
        <v>209</v>
      </c>
      <c r="I267" s="78" t="s">
        <v>2838</v>
      </c>
    </row>
    <row r="268" spans="1:9" x14ac:dyDescent="0.25">
      <c r="A268" s="73">
        <v>267</v>
      </c>
      <c r="B268" s="74" t="s">
        <v>1314</v>
      </c>
      <c r="C268" s="74" t="s">
        <v>209</v>
      </c>
      <c r="D268" s="74" t="s">
        <v>1616</v>
      </c>
      <c r="E268" s="74" t="s">
        <v>1617</v>
      </c>
      <c r="F268" s="74" t="s">
        <v>142</v>
      </c>
      <c r="G268" s="74" t="s">
        <v>143</v>
      </c>
      <c r="H268" s="74" t="s">
        <v>1768</v>
      </c>
      <c r="I268" s="75" t="s">
        <v>3398</v>
      </c>
    </row>
    <row r="269" spans="1:9" x14ac:dyDescent="0.25">
      <c r="A269" s="76">
        <v>268</v>
      </c>
      <c r="B269" s="77" t="s">
        <v>1621</v>
      </c>
      <c r="C269" s="77" t="s">
        <v>611</v>
      </c>
      <c r="D269" s="77" t="s">
        <v>1622</v>
      </c>
      <c r="E269" s="77">
        <v>3103127641</v>
      </c>
      <c r="F269" s="77" t="s">
        <v>163</v>
      </c>
      <c r="G269" s="77" t="s">
        <v>164</v>
      </c>
      <c r="H269" s="77" t="s">
        <v>175</v>
      </c>
      <c r="I269" s="78" t="s">
        <v>4097</v>
      </c>
    </row>
    <row r="270" spans="1:9" x14ac:dyDescent="0.25">
      <c r="A270" s="73">
        <v>269</v>
      </c>
      <c r="B270" s="74" t="s">
        <v>1010</v>
      </c>
      <c r="C270" s="74" t="s">
        <v>979</v>
      </c>
      <c r="D270" s="74" t="s">
        <v>1626</v>
      </c>
      <c r="E270" s="74">
        <v>7109360250</v>
      </c>
      <c r="F270" s="74" t="s">
        <v>339</v>
      </c>
      <c r="G270" s="74" t="s">
        <v>340</v>
      </c>
      <c r="H270" s="74" t="s">
        <v>1181</v>
      </c>
      <c r="I270" s="75" t="s">
        <v>1725</v>
      </c>
    </row>
    <row r="271" spans="1:9" x14ac:dyDescent="0.25">
      <c r="A271" s="76">
        <v>270</v>
      </c>
      <c r="B271" s="77" t="s">
        <v>311</v>
      </c>
      <c r="C271" s="77" t="s">
        <v>153</v>
      </c>
      <c r="D271" s="77" t="s">
        <v>1630</v>
      </c>
      <c r="E271" s="77" t="s">
        <v>1631</v>
      </c>
      <c r="F271" s="77" t="s">
        <v>106</v>
      </c>
      <c r="G271" s="77" t="s">
        <v>107</v>
      </c>
      <c r="H271" s="77" t="s">
        <v>468</v>
      </c>
      <c r="I271" s="78" t="s">
        <v>3648</v>
      </c>
    </row>
    <row r="272" spans="1:9" x14ac:dyDescent="0.25">
      <c r="A272" s="73">
        <v>271</v>
      </c>
      <c r="B272" s="74" t="s">
        <v>1309</v>
      </c>
      <c r="C272" s="74" t="s">
        <v>598</v>
      </c>
      <c r="D272" s="74" t="s">
        <v>1635</v>
      </c>
      <c r="E272" s="74" t="s">
        <v>1636</v>
      </c>
      <c r="F272" s="74" t="s">
        <v>317</v>
      </c>
      <c r="G272" s="74" t="s">
        <v>318</v>
      </c>
      <c r="H272" s="74" t="s">
        <v>802</v>
      </c>
      <c r="I272" s="75" t="s">
        <v>737</v>
      </c>
    </row>
    <row r="273" spans="1:9" x14ac:dyDescent="0.25">
      <c r="A273" s="76">
        <v>272</v>
      </c>
      <c r="B273" s="77" t="s">
        <v>456</v>
      </c>
      <c r="C273" s="77" t="s">
        <v>260</v>
      </c>
      <c r="D273" s="77" t="s">
        <v>1639</v>
      </c>
      <c r="E273" s="77" t="s">
        <v>1640</v>
      </c>
      <c r="F273" s="77" t="s">
        <v>339</v>
      </c>
      <c r="G273" s="77" t="s">
        <v>340</v>
      </c>
      <c r="H273" s="77" t="s">
        <v>723</v>
      </c>
      <c r="I273" s="78" t="s">
        <v>3054</v>
      </c>
    </row>
    <row r="274" spans="1:9" x14ac:dyDescent="0.25">
      <c r="A274" s="73">
        <v>273</v>
      </c>
      <c r="B274" s="74" t="s">
        <v>1026</v>
      </c>
      <c r="C274" s="74" t="s">
        <v>598</v>
      </c>
      <c r="D274" s="74" t="s">
        <v>1644</v>
      </c>
      <c r="E274" s="74">
        <v>7199351381</v>
      </c>
      <c r="F274" s="74" t="s">
        <v>93</v>
      </c>
      <c r="G274" s="74" t="s">
        <v>94</v>
      </c>
      <c r="H274" s="74" t="s">
        <v>847</v>
      </c>
      <c r="I274" s="75" t="s">
        <v>2829</v>
      </c>
    </row>
    <row r="275" spans="1:9" x14ac:dyDescent="0.25">
      <c r="A275" s="76">
        <v>274</v>
      </c>
      <c r="B275" s="77" t="s">
        <v>1438</v>
      </c>
      <c r="C275" s="77" t="s">
        <v>1321</v>
      </c>
      <c r="D275" s="77" t="s">
        <v>1648</v>
      </c>
      <c r="E275" s="77">
        <v>3184426816</v>
      </c>
      <c r="F275" s="77" t="s">
        <v>137</v>
      </c>
      <c r="G275" s="77" t="s">
        <v>138</v>
      </c>
      <c r="H275" s="77" t="s">
        <v>150</v>
      </c>
      <c r="I275" s="78" t="s">
        <v>151</v>
      </c>
    </row>
    <row r="276" spans="1:9" x14ac:dyDescent="0.25">
      <c r="A276" s="73">
        <v>275</v>
      </c>
      <c r="B276" s="74" t="s">
        <v>1505</v>
      </c>
      <c r="C276" s="74" t="s">
        <v>71</v>
      </c>
      <c r="D276" s="74" t="s">
        <v>1652</v>
      </c>
      <c r="E276" s="74" t="s">
        <v>1653</v>
      </c>
      <c r="F276" s="74" t="s">
        <v>170</v>
      </c>
      <c r="G276" s="74" t="s">
        <v>171</v>
      </c>
      <c r="H276" s="74" t="s">
        <v>199</v>
      </c>
      <c r="I276" s="75" t="s">
        <v>857</v>
      </c>
    </row>
    <row r="277" spans="1:9" x14ac:dyDescent="0.25">
      <c r="A277" s="76">
        <v>276</v>
      </c>
      <c r="B277" s="77" t="s">
        <v>1657</v>
      </c>
      <c r="C277" s="77" t="s">
        <v>45</v>
      </c>
      <c r="D277" s="77" t="s">
        <v>1658</v>
      </c>
      <c r="E277" s="77">
        <v>1146500930</v>
      </c>
      <c r="F277" s="77" t="s">
        <v>37</v>
      </c>
      <c r="G277" s="77" t="s">
        <v>38</v>
      </c>
      <c r="H277" s="77" t="s">
        <v>528</v>
      </c>
      <c r="I277" s="78" t="s">
        <v>3080</v>
      </c>
    </row>
    <row r="278" spans="1:9" x14ac:dyDescent="0.25">
      <c r="A278" s="73">
        <v>277</v>
      </c>
      <c r="B278" s="74" t="s">
        <v>1662</v>
      </c>
      <c r="C278" s="74" t="s">
        <v>436</v>
      </c>
      <c r="D278" s="74" t="s">
        <v>1663</v>
      </c>
      <c r="E278" s="74" t="s">
        <v>1664</v>
      </c>
      <c r="F278" s="74" t="s">
        <v>295</v>
      </c>
      <c r="G278" s="74" t="s">
        <v>296</v>
      </c>
      <c r="H278" s="74" t="s">
        <v>1230</v>
      </c>
      <c r="I278" s="75" t="s">
        <v>2716</v>
      </c>
    </row>
    <row r="279" spans="1:9" x14ac:dyDescent="0.25">
      <c r="A279" s="76">
        <v>278</v>
      </c>
      <c r="B279" s="77" t="s">
        <v>922</v>
      </c>
      <c r="C279" s="77" t="s">
        <v>598</v>
      </c>
      <c r="D279" s="77" t="s">
        <v>1666</v>
      </c>
      <c r="E279" s="77" t="s">
        <v>1667</v>
      </c>
      <c r="F279" s="77" t="s">
        <v>317</v>
      </c>
      <c r="G279" s="77" t="s">
        <v>318</v>
      </c>
      <c r="H279" s="77" t="s">
        <v>483</v>
      </c>
      <c r="I279" s="78" t="s">
        <v>3137</v>
      </c>
    </row>
    <row r="280" spans="1:9" x14ac:dyDescent="0.25">
      <c r="A280" s="73">
        <v>279</v>
      </c>
      <c r="B280" s="74" t="s">
        <v>786</v>
      </c>
      <c r="C280" s="74" t="s">
        <v>312</v>
      </c>
      <c r="D280" s="74" t="s">
        <v>1670</v>
      </c>
      <c r="E280" s="74">
        <v>5158759356</v>
      </c>
      <c r="F280" s="74" t="s">
        <v>142</v>
      </c>
      <c r="G280" s="74" t="s">
        <v>143</v>
      </c>
      <c r="H280" s="74" t="s">
        <v>2299</v>
      </c>
      <c r="I280" s="75" t="s">
        <v>3386</v>
      </c>
    </row>
    <row r="281" spans="1:9" x14ac:dyDescent="0.25">
      <c r="A281" s="76">
        <v>280</v>
      </c>
      <c r="B281" s="77" t="s">
        <v>1546</v>
      </c>
      <c r="C281" s="77" t="s">
        <v>203</v>
      </c>
      <c r="D281" s="77" t="s">
        <v>1674</v>
      </c>
      <c r="E281" s="77">
        <v>6154714970</v>
      </c>
      <c r="F281" s="77" t="s">
        <v>142</v>
      </c>
      <c r="G281" s="77" t="s">
        <v>143</v>
      </c>
      <c r="H281" s="77" t="s">
        <v>3219</v>
      </c>
      <c r="I281" s="78" t="s">
        <v>3223</v>
      </c>
    </row>
    <row r="282" spans="1:9" x14ac:dyDescent="0.25">
      <c r="A282" s="73">
        <v>281</v>
      </c>
      <c r="B282" s="74" t="s">
        <v>822</v>
      </c>
      <c r="C282" s="74" t="s">
        <v>56</v>
      </c>
      <c r="D282" s="74" t="s">
        <v>1680</v>
      </c>
      <c r="E282" s="74">
        <v>7177835352</v>
      </c>
      <c r="F282" s="74" t="s">
        <v>69</v>
      </c>
      <c r="G282" s="74" t="s">
        <v>70</v>
      </c>
      <c r="H282" s="74" t="s">
        <v>45</v>
      </c>
      <c r="I282" s="75" t="s">
        <v>202</v>
      </c>
    </row>
    <row r="283" spans="1:9" x14ac:dyDescent="0.25">
      <c r="A283" s="76">
        <v>282</v>
      </c>
      <c r="B283" s="77" t="s">
        <v>928</v>
      </c>
      <c r="C283" s="77" t="s">
        <v>1321</v>
      </c>
      <c r="D283" s="77" t="s">
        <v>1682</v>
      </c>
      <c r="E283" s="77">
        <v>8475940192</v>
      </c>
      <c r="F283" s="77" t="s">
        <v>74</v>
      </c>
      <c r="G283" s="77" t="s">
        <v>75</v>
      </c>
      <c r="H283" s="77" t="s">
        <v>245</v>
      </c>
      <c r="I283" s="78" t="s">
        <v>4359</v>
      </c>
    </row>
    <row r="284" spans="1:9" x14ac:dyDescent="0.25">
      <c r="A284" s="73">
        <v>283</v>
      </c>
      <c r="B284" s="74" t="s">
        <v>503</v>
      </c>
      <c r="C284" s="74" t="s">
        <v>168</v>
      </c>
      <c r="D284" s="74" t="s">
        <v>1685</v>
      </c>
      <c r="E284" s="74">
        <v>8163765858</v>
      </c>
      <c r="F284" s="74" t="s">
        <v>295</v>
      </c>
      <c r="G284" s="74" t="s">
        <v>296</v>
      </c>
      <c r="H284" s="74" t="s">
        <v>199</v>
      </c>
      <c r="I284" s="75" t="s">
        <v>2600</v>
      </c>
    </row>
    <row r="285" spans="1:9" x14ac:dyDescent="0.25">
      <c r="A285" s="76">
        <v>284</v>
      </c>
      <c r="B285" s="77" t="s">
        <v>989</v>
      </c>
      <c r="C285" s="77" t="s">
        <v>1091</v>
      </c>
      <c r="D285" s="77" t="s">
        <v>1688</v>
      </c>
      <c r="E285" s="77" t="s">
        <v>1689</v>
      </c>
      <c r="F285" s="77" t="s">
        <v>355</v>
      </c>
      <c r="G285" s="77" t="s">
        <v>356</v>
      </c>
      <c r="H285" s="77" t="s">
        <v>1270</v>
      </c>
      <c r="I285" s="78" t="s">
        <v>2886</v>
      </c>
    </row>
    <row r="286" spans="1:9" x14ac:dyDescent="0.25">
      <c r="A286" s="73">
        <v>285</v>
      </c>
      <c r="B286" s="74" t="s">
        <v>281</v>
      </c>
      <c r="C286" s="74" t="s">
        <v>733</v>
      </c>
      <c r="D286" s="74" t="s">
        <v>1693</v>
      </c>
      <c r="E286" s="74" t="s">
        <v>1694</v>
      </c>
      <c r="F286" s="74" t="s">
        <v>37</v>
      </c>
      <c r="G286" s="74" t="s">
        <v>38</v>
      </c>
      <c r="H286" s="74" t="s">
        <v>273</v>
      </c>
      <c r="I286" s="75" t="s">
        <v>1208</v>
      </c>
    </row>
    <row r="287" spans="1:9" x14ac:dyDescent="0.25">
      <c r="A287" s="76">
        <v>286</v>
      </c>
      <c r="B287" s="77" t="s">
        <v>1260</v>
      </c>
      <c r="C287" s="77" t="s">
        <v>598</v>
      </c>
      <c r="D287" s="77" t="s">
        <v>1699</v>
      </c>
      <c r="E287" s="77" t="s">
        <v>1700</v>
      </c>
      <c r="F287" s="77" t="s">
        <v>54</v>
      </c>
      <c r="G287" s="77" t="s">
        <v>55</v>
      </c>
      <c r="H287" s="77" t="s">
        <v>2211</v>
      </c>
      <c r="I287" s="78" t="s">
        <v>2950</v>
      </c>
    </row>
    <row r="288" spans="1:9" x14ac:dyDescent="0.25">
      <c r="A288" s="73">
        <v>287</v>
      </c>
      <c r="B288" s="74" t="s">
        <v>854</v>
      </c>
      <c r="C288" s="74" t="s">
        <v>638</v>
      </c>
      <c r="D288" s="74" t="s">
        <v>1703</v>
      </c>
      <c r="E288" s="74" t="s">
        <v>1704</v>
      </c>
      <c r="F288" s="74" t="s">
        <v>54</v>
      </c>
      <c r="G288" s="74" t="s">
        <v>55</v>
      </c>
      <c r="H288" s="74" t="s">
        <v>742</v>
      </c>
      <c r="I288" s="75" t="s">
        <v>2986</v>
      </c>
    </row>
    <row r="289" spans="1:9" x14ac:dyDescent="0.25">
      <c r="A289" s="76">
        <v>288</v>
      </c>
      <c r="B289" s="77" t="s">
        <v>213</v>
      </c>
      <c r="C289" s="77" t="s">
        <v>511</v>
      </c>
      <c r="D289" s="77" t="s">
        <v>1707</v>
      </c>
      <c r="E289" s="77" t="s">
        <v>1708</v>
      </c>
      <c r="F289" s="77" t="s">
        <v>184</v>
      </c>
      <c r="G289" s="77" t="s">
        <v>185</v>
      </c>
      <c r="H289" s="77" t="s">
        <v>711</v>
      </c>
      <c r="I289" s="78" t="s">
        <v>1713</v>
      </c>
    </row>
    <row r="290" spans="1:9" x14ac:dyDescent="0.25">
      <c r="A290" s="73">
        <v>289</v>
      </c>
      <c r="B290" s="74" t="s">
        <v>972</v>
      </c>
      <c r="C290" s="74" t="s">
        <v>443</v>
      </c>
      <c r="D290" s="74" t="s">
        <v>1712</v>
      </c>
      <c r="E290" s="74">
        <v>6178722591</v>
      </c>
      <c r="F290" s="74" t="s">
        <v>98</v>
      </c>
      <c r="G290" s="74" t="s">
        <v>99</v>
      </c>
      <c r="H290" s="74" t="s">
        <v>388</v>
      </c>
      <c r="I290" s="75" t="s">
        <v>2802</v>
      </c>
    </row>
    <row r="291" spans="1:9" x14ac:dyDescent="0.25">
      <c r="A291" s="76">
        <v>290</v>
      </c>
      <c r="B291" s="77" t="s">
        <v>1438</v>
      </c>
      <c r="C291" s="77" t="s">
        <v>186</v>
      </c>
      <c r="D291" s="77" t="s">
        <v>1717</v>
      </c>
      <c r="E291" s="77" t="s">
        <v>1718</v>
      </c>
      <c r="F291" s="77" t="s">
        <v>60</v>
      </c>
      <c r="G291" s="77" t="s">
        <v>61</v>
      </c>
      <c r="H291" s="77" t="s">
        <v>586</v>
      </c>
      <c r="I291" s="78" t="s">
        <v>1444</v>
      </c>
    </row>
    <row r="292" spans="1:9" x14ac:dyDescent="0.25">
      <c r="A292" s="73">
        <v>291</v>
      </c>
      <c r="B292" s="74" t="s">
        <v>146</v>
      </c>
      <c r="C292" s="74" t="s">
        <v>667</v>
      </c>
      <c r="D292" s="74" t="s">
        <v>1723</v>
      </c>
      <c r="E292" s="74" t="s">
        <v>1724</v>
      </c>
      <c r="F292" s="74" t="s">
        <v>37</v>
      </c>
      <c r="G292" s="74" t="s">
        <v>38</v>
      </c>
      <c r="H292" s="74" t="s">
        <v>745</v>
      </c>
      <c r="I292" s="75" t="s">
        <v>1687</v>
      </c>
    </row>
    <row r="293" spans="1:9" x14ac:dyDescent="0.25">
      <c r="A293" s="76">
        <v>292</v>
      </c>
      <c r="B293" s="77" t="s">
        <v>861</v>
      </c>
      <c r="C293" s="77" t="s">
        <v>388</v>
      </c>
      <c r="D293" s="77" t="s">
        <v>1728</v>
      </c>
      <c r="E293" s="77">
        <v>3132115871</v>
      </c>
      <c r="F293" s="77" t="s">
        <v>60</v>
      </c>
      <c r="G293" s="77" t="s">
        <v>61</v>
      </c>
      <c r="H293" s="77" t="s">
        <v>2260</v>
      </c>
      <c r="I293" s="78" t="s">
        <v>4212</v>
      </c>
    </row>
    <row r="294" spans="1:9" x14ac:dyDescent="0.25">
      <c r="A294" s="73">
        <v>293</v>
      </c>
      <c r="B294" s="74" t="s">
        <v>1067</v>
      </c>
      <c r="C294" s="74" t="s">
        <v>481</v>
      </c>
      <c r="D294" s="74" t="s">
        <v>1730</v>
      </c>
      <c r="E294" s="74" t="s">
        <v>1731</v>
      </c>
      <c r="F294" s="74" t="s">
        <v>395</v>
      </c>
      <c r="G294" s="74" t="s">
        <v>396</v>
      </c>
      <c r="H294" s="74" t="s">
        <v>232</v>
      </c>
      <c r="I294" s="75" t="s">
        <v>988</v>
      </c>
    </row>
    <row r="295" spans="1:9" x14ac:dyDescent="0.25">
      <c r="A295" s="76">
        <v>294</v>
      </c>
      <c r="B295" s="77" t="s">
        <v>725</v>
      </c>
      <c r="C295" s="77" t="s">
        <v>206</v>
      </c>
      <c r="D295" s="77" t="s">
        <v>1733</v>
      </c>
      <c r="E295" s="77" t="s">
        <v>1734</v>
      </c>
      <c r="F295" s="77" t="s">
        <v>224</v>
      </c>
      <c r="G295" s="77" t="s">
        <v>225</v>
      </c>
      <c r="H295" s="77" t="s">
        <v>401</v>
      </c>
      <c r="I295" s="78" t="s">
        <v>872</v>
      </c>
    </row>
    <row r="296" spans="1:9" x14ac:dyDescent="0.25">
      <c r="A296" s="73">
        <v>295</v>
      </c>
      <c r="B296" s="74" t="s">
        <v>1204</v>
      </c>
      <c r="C296" s="74" t="s">
        <v>189</v>
      </c>
      <c r="D296" s="74" t="s">
        <v>1738</v>
      </c>
      <c r="E296" s="74" t="s">
        <v>1739</v>
      </c>
      <c r="F296" s="74" t="s">
        <v>98</v>
      </c>
      <c r="G296" s="74" t="s">
        <v>99</v>
      </c>
      <c r="H296" s="74" t="s">
        <v>733</v>
      </c>
      <c r="I296" s="75" t="s">
        <v>3297</v>
      </c>
    </row>
    <row r="297" spans="1:9" x14ac:dyDescent="0.25">
      <c r="A297" s="76">
        <v>296</v>
      </c>
      <c r="B297" s="77" t="s">
        <v>1741</v>
      </c>
      <c r="C297" s="77" t="s">
        <v>289</v>
      </c>
      <c r="D297" s="77" t="s">
        <v>1742</v>
      </c>
      <c r="E297" s="77" t="s">
        <v>1743</v>
      </c>
      <c r="F297" s="77" t="s">
        <v>184</v>
      </c>
      <c r="G297" s="77" t="s">
        <v>185</v>
      </c>
      <c r="H297" s="77" t="s">
        <v>312</v>
      </c>
      <c r="I297" s="78" t="s">
        <v>2043</v>
      </c>
    </row>
    <row r="298" spans="1:9" x14ac:dyDescent="0.25">
      <c r="A298" s="73">
        <v>297</v>
      </c>
      <c r="B298" s="74" t="s">
        <v>791</v>
      </c>
      <c r="C298" s="74" t="s">
        <v>370</v>
      </c>
      <c r="D298" s="74" t="s">
        <v>1748</v>
      </c>
      <c r="E298" s="74" t="s">
        <v>1749</v>
      </c>
      <c r="F298" s="74" t="s">
        <v>111</v>
      </c>
      <c r="G298" s="74" t="s">
        <v>112</v>
      </c>
      <c r="H298" s="74" t="s">
        <v>930</v>
      </c>
      <c r="I298" s="75" t="s">
        <v>3780</v>
      </c>
    </row>
    <row r="299" spans="1:9" x14ac:dyDescent="0.25">
      <c r="A299" s="76">
        <v>298</v>
      </c>
      <c r="B299" s="77" t="s">
        <v>1314</v>
      </c>
      <c r="C299" s="77" t="s">
        <v>203</v>
      </c>
      <c r="D299" s="77" t="s">
        <v>1753</v>
      </c>
      <c r="E299" s="77" t="s">
        <v>1754</v>
      </c>
      <c r="F299" s="77" t="s">
        <v>54</v>
      </c>
      <c r="G299" s="77" t="s">
        <v>55</v>
      </c>
      <c r="H299" s="77" t="s">
        <v>3005</v>
      </c>
      <c r="I299" s="78" t="s">
        <v>3010</v>
      </c>
    </row>
    <row r="300" spans="1:9" x14ac:dyDescent="0.25">
      <c r="A300" s="73">
        <v>299</v>
      </c>
      <c r="B300" s="74" t="s">
        <v>905</v>
      </c>
      <c r="C300" s="74" t="s">
        <v>189</v>
      </c>
      <c r="D300" s="74" t="s">
        <v>1759</v>
      </c>
      <c r="E300" s="74" t="s">
        <v>1760</v>
      </c>
      <c r="F300" s="74" t="s">
        <v>419</v>
      </c>
      <c r="G300" s="74" t="s">
        <v>420</v>
      </c>
      <c r="H300" s="74" t="s">
        <v>3975</v>
      </c>
      <c r="I300" s="75" t="s">
        <v>3979</v>
      </c>
    </row>
    <row r="301" spans="1:9" x14ac:dyDescent="0.25">
      <c r="A301" s="76">
        <v>300</v>
      </c>
      <c r="B301" s="77" t="s">
        <v>1764</v>
      </c>
      <c r="C301" s="77" t="s">
        <v>178</v>
      </c>
      <c r="D301" s="77" t="s">
        <v>1765</v>
      </c>
      <c r="E301" s="77">
        <v>2131086170</v>
      </c>
      <c r="F301" s="77" t="s">
        <v>43</v>
      </c>
      <c r="G301" s="77" t="s">
        <v>44</v>
      </c>
      <c r="H301" s="77" t="s">
        <v>1968</v>
      </c>
      <c r="I301" s="78" t="s">
        <v>4383</v>
      </c>
    </row>
    <row r="302" spans="1:9" x14ac:dyDescent="0.25">
      <c r="A302" s="73">
        <v>301</v>
      </c>
      <c r="B302" s="74" t="s">
        <v>1204</v>
      </c>
      <c r="C302" s="74" t="s">
        <v>84</v>
      </c>
      <c r="D302" s="74" t="s">
        <v>1770</v>
      </c>
      <c r="E302" s="74" t="s">
        <v>1771</v>
      </c>
      <c r="F302" s="74" t="s">
        <v>142</v>
      </c>
      <c r="G302" s="74" t="s">
        <v>143</v>
      </c>
      <c r="H302" s="74" t="s">
        <v>2088</v>
      </c>
      <c r="I302" s="75" t="s">
        <v>3356</v>
      </c>
    </row>
    <row r="303" spans="1:9" x14ac:dyDescent="0.25">
      <c r="A303" s="76">
        <v>302</v>
      </c>
      <c r="B303" s="77" t="s">
        <v>400</v>
      </c>
      <c r="C303" s="77" t="s">
        <v>687</v>
      </c>
      <c r="D303" s="77" t="s">
        <v>1774</v>
      </c>
      <c r="E303" s="77" t="s">
        <v>1775</v>
      </c>
      <c r="F303" s="77" t="s">
        <v>317</v>
      </c>
      <c r="G303" s="77" t="s">
        <v>318</v>
      </c>
      <c r="H303" s="77" t="s">
        <v>670</v>
      </c>
      <c r="I303" s="78" t="s">
        <v>671</v>
      </c>
    </row>
    <row r="304" spans="1:9" x14ac:dyDescent="0.25">
      <c r="A304" s="73">
        <v>303</v>
      </c>
      <c r="B304" s="74" t="s">
        <v>1778</v>
      </c>
      <c r="C304" s="74" t="s">
        <v>357</v>
      </c>
      <c r="D304" s="74" t="s">
        <v>1779</v>
      </c>
      <c r="E304" s="74" t="s">
        <v>1780</v>
      </c>
      <c r="F304" s="74" t="s">
        <v>74</v>
      </c>
      <c r="G304" s="74" t="s">
        <v>75</v>
      </c>
      <c r="H304" s="74" t="s">
        <v>4298</v>
      </c>
      <c r="I304" s="75" t="s">
        <v>4302</v>
      </c>
    </row>
    <row r="305" spans="1:9" x14ac:dyDescent="0.25">
      <c r="A305" s="76">
        <v>304</v>
      </c>
      <c r="B305" s="77" t="s">
        <v>881</v>
      </c>
      <c r="C305" s="77" t="s">
        <v>511</v>
      </c>
      <c r="D305" s="77" t="s">
        <v>1785</v>
      </c>
      <c r="E305" s="77" t="s">
        <v>1786</v>
      </c>
      <c r="F305" s="77" t="s">
        <v>266</v>
      </c>
      <c r="G305" s="77" t="s">
        <v>267</v>
      </c>
      <c r="H305" s="77" t="s">
        <v>766</v>
      </c>
      <c r="I305" s="78" t="s">
        <v>1271</v>
      </c>
    </row>
    <row r="306" spans="1:9" x14ac:dyDescent="0.25">
      <c r="A306" s="73">
        <v>305</v>
      </c>
      <c r="B306" s="74" t="s">
        <v>66</v>
      </c>
      <c r="C306" s="74" t="s">
        <v>76</v>
      </c>
      <c r="D306" s="74" t="s">
        <v>1788</v>
      </c>
      <c r="E306" s="74">
        <v>9000696858</v>
      </c>
      <c r="F306" s="74" t="s">
        <v>317</v>
      </c>
      <c r="G306" s="74" t="s">
        <v>318</v>
      </c>
      <c r="H306" s="74" t="s">
        <v>443</v>
      </c>
      <c r="I306" s="75" t="s">
        <v>625</v>
      </c>
    </row>
    <row r="307" spans="1:9" x14ac:dyDescent="0.25">
      <c r="A307" s="76">
        <v>306</v>
      </c>
      <c r="B307" s="77" t="s">
        <v>442</v>
      </c>
      <c r="C307" s="77" t="s">
        <v>560</v>
      </c>
      <c r="D307" s="77" t="s">
        <v>1791</v>
      </c>
      <c r="E307" s="77" t="s">
        <v>1792</v>
      </c>
      <c r="F307" s="77" t="s">
        <v>43</v>
      </c>
      <c r="G307" s="77" t="s">
        <v>44</v>
      </c>
      <c r="H307" s="77" t="s">
        <v>667</v>
      </c>
      <c r="I307" s="78" t="s">
        <v>1960</v>
      </c>
    </row>
    <row r="308" spans="1:9" x14ac:dyDescent="0.25">
      <c r="A308" s="73">
        <v>307</v>
      </c>
      <c r="B308" s="74" t="s">
        <v>1795</v>
      </c>
      <c r="C308" s="74" t="s">
        <v>1225</v>
      </c>
      <c r="D308" s="74" t="s">
        <v>1796</v>
      </c>
      <c r="E308" s="74">
        <v>4109236773</v>
      </c>
      <c r="F308" s="74" t="s">
        <v>37</v>
      </c>
      <c r="G308" s="74" t="s">
        <v>38</v>
      </c>
      <c r="H308" s="74" t="s">
        <v>39</v>
      </c>
      <c r="I308" s="75" t="s">
        <v>2586</v>
      </c>
    </row>
    <row r="309" spans="1:9" x14ac:dyDescent="0.25">
      <c r="A309" s="76">
        <v>308</v>
      </c>
      <c r="B309" s="77" t="s">
        <v>231</v>
      </c>
      <c r="C309" s="77" t="s">
        <v>485</v>
      </c>
      <c r="D309" s="77" t="s">
        <v>1802</v>
      </c>
      <c r="E309" s="77" t="s">
        <v>1803</v>
      </c>
      <c r="F309" s="77" t="s">
        <v>142</v>
      </c>
      <c r="G309" s="77" t="s">
        <v>143</v>
      </c>
      <c r="H309" s="77" t="s">
        <v>516</v>
      </c>
      <c r="I309" s="78" t="s">
        <v>1587</v>
      </c>
    </row>
    <row r="310" spans="1:9" x14ac:dyDescent="0.25">
      <c r="A310" s="73">
        <v>309</v>
      </c>
      <c r="B310" s="74" t="s">
        <v>1163</v>
      </c>
      <c r="C310" s="74" t="s">
        <v>189</v>
      </c>
      <c r="D310" s="74" t="s">
        <v>1807</v>
      </c>
      <c r="E310" s="74" t="s">
        <v>1808</v>
      </c>
      <c r="F310" s="74" t="s">
        <v>69</v>
      </c>
      <c r="G310" s="74" t="s">
        <v>70</v>
      </c>
      <c r="H310" s="74" t="s">
        <v>543</v>
      </c>
      <c r="I310" s="75" t="s">
        <v>3556</v>
      </c>
    </row>
    <row r="311" spans="1:9" x14ac:dyDescent="0.25">
      <c r="A311" s="76">
        <v>310</v>
      </c>
      <c r="B311" s="77" t="s">
        <v>146</v>
      </c>
      <c r="C311" s="77" t="s">
        <v>528</v>
      </c>
      <c r="D311" s="77" t="s">
        <v>1811</v>
      </c>
      <c r="E311" s="77">
        <v>7109108250</v>
      </c>
      <c r="F311" s="77" t="s">
        <v>74</v>
      </c>
      <c r="G311" s="77" t="s">
        <v>75</v>
      </c>
      <c r="H311" s="77" t="s">
        <v>1082</v>
      </c>
      <c r="I311" s="78" t="s">
        <v>4343</v>
      </c>
    </row>
    <row r="312" spans="1:9" x14ac:dyDescent="0.25">
      <c r="A312" s="73">
        <v>311</v>
      </c>
      <c r="B312" s="74" t="s">
        <v>796</v>
      </c>
      <c r="C312" s="74" t="s">
        <v>240</v>
      </c>
      <c r="D312" s="74" t="s">
        <v>1813</v>
      </c>
      <c r="E312" s="74" t="s">
        <v>1814</v>
      </c>
      <c r="F312" s="74" t="s">
        <v>111</v>
      </c>
      <c r="G312" s="74" t="s">
        <v>112</v>
      </c>
      <c r="H312" s="74" t="s">
        <v>582</v>
      </c>
      <c r="I312" s="75" t="s">
        <v>3791</v>
      </c>
    </row>
    <row r="313" spans="1:9" x14ac:dyDescent="0.25">
      <c r="A313" s="76">
        <v>312</v>
      </c>
      <c r="B313" s="77" t="s">
        <v>1819</v>
      </c>
      <c r="C313" s="77" t="s">
        <v>976</v>
      </c>
      <c r="D313" s="77" t="s">
        <v>1820</v>
      </c>
      <c r="E313" s="77" t="s">
        <v>1821</v>
      </c>
      <c r="F313" s="77" t="s">
        <v>82</v>
      </c>
      <c r="G313" s="77" t="s">
        <v>83</v>
      </c>
      <c r="H313" s="77" t="s">
        <v>84</v>
      </c>
      <c r="I313" s="78" t="s">
        <v>569</v>
      </c>
    </row>
    <row r="314" spans="1:9" x14ac:dyDescent="0.25">
      <c r="A314" s="73">
        <v>313</v>
      </c>
      <c r="B314" s="74" t="s">
        <v>1827</v>
      </c>
      <c r="C314" s="74" t="s">
        <v>611</v>
      </c>
      <c r="D314" s="74" t="s">
        <v>1828</v>
      </c>
      <c r="E314" s="74" t="s">
        <v>1829</v>
      </c>
      <c r="F314" s="74" t="s">
        <v>184</v>
      </c>
      <c r="G314" s="74" t="s">
        <v>185</v>
      </c>
      <c r="H314" s="74" t="s">
        <v>2587</v>
      </c>
      <c r="I314" s="75" t="s">
        <v>2588</v>
      </c>
    </row>
    <row r="315" spans="1:9" x14ac:dyDescent="0.25">
      <c r="A315" s="76">
        <v>314</v>
      </c>
      <c r="B315" s="77" t="s">
        <v>167</v>
      </c>
      <c r="C315" s="77" t="s">
        <v>733</v>
      </c>
      <c r="D315" s="77" t="s">
        <v>1831</v>
      </c>
      <c r="E315" s="77" t="s">
        <v>1832</v>
      </c>
      <c r="F315" s="77" t="s">
        <v>82</v>
      </c>
      <c r="G315" s="77" t="s">
        <v>83</v>
      </c>
      <c r="H315" s="77" t="s">
        <v>52</v>
      </c>
      <c r="I315" s="78" t="s">
        <v>2454</v>
      </c>
    </row>
    <row r="316" spans="1:9" x14ac:dyDescent="0.25">
      <c r="A316" s="73">
        <v>315</v>
      </c>
      <c r="B316" s="74" t="s">
        <v>297</v>
      </c>
      <c r="C316" s="74" t="s">
        <v>733</v>
      </c>
      <c r="D316" s="74" t="s">
        <v>1834</v>
      </c>
      <c r="E316" s="74">
        <v>5122916942</v>
      </c>
      <c r="F316" s="74" t="s">
        <v>158</v>
      </c>
      <c r="G316" s="74" t="s">
        <v>159</v>
      </c>
      <c r="H316" s="74" t="s">
        <v>206</v>
      </c>
      <c r="I316" s="75" t="s">
        <v>207</v>
      </c>
    </row>
    <row r="317" spans="1:9" x14ac:dyDescent="0.25">
      <c r="A317" s="76">
        <v>316</v>
      </c>
      <c r="B317" s="77" t="s">
        <v>1260</v>
      </c>
      <c r="C317" s="77" t="s">
        <v>168</v>
      </c>
      <c r="D317" s="77" t="s">
        <v>1837</v>
      </c>
      <c r="E317" s="77">
        <v>5104364526</v>
      </c>
      <c r="F317" s="77" t="s">
        <v>355</v>
      </c>
      <c r="G317" s="77" t="s">
        <v>356</v>
      </c>
      <c r="H317" s="77" t="s">
        <v>667</v>
      </c>
      <c r="I317" s="78" t="s">
        <v>1379</v>
      </c>
    </row>
    <row r="318" spans="1:9" x14ac:dyDescent="0.25">
      <c r="A318" s="73">
        <v>317</v>
      </c>
      <c r="B318" s="74" t="s">
        <v>281</v>
      </c>
      <c r="C318" s="74" t="s">
        <v>240</v>
      </c>
      <c r="D318" s="74" t="s">
        <v>1840</v>
      </c>
      <c r="E318" s="74" t="s">
        <v>1841</v>
      </c>
      <c r="F318" s="74" t="s">
        <v>170</v>
      </c>
      <c r="G318" s="74" t="s">
        <v>171</v>
      </c>
      <c r="H318" s="74" t="s">
        <v>172</v>
      </c>
      <c r="I318" s="75" t="s">
        <v>173</v>
      </c>
    </row>
    <row r="319" spans="1:9" x14ac:dyDescent="0.25">
      <c r="A319" s="76">
        <v>318</v>
      </c>
      <c r="B319" s="77" t="s">
        <v>1843</v>
      </c>
      <c r="C319" s="77" t="s">
        <v>178</v>
      </c>
      <c r="D319" s="77" t="s">
        <v>1844</v>
      </c>
      <c r="E319" s="77" t="s">
        <v>1845</v>
      </c>
      <c r="F319" s="77" t="s">
        <v>98</v>
      </c>
      <c r="G319" s="77" t="s">
        <v>99</v>
      </c>
      <c r="H319" s="77" t="s">
        <v>134</v>
      </c>
      <c r="I319" s="78" t="s">
        <v>832</v>
      </c>
    </row>
    <row r="320" spans="1:9" x14ac:dyDescent="0.25">
      <c r="A320" s="73">
        <v>319</v>
      </c>
      <c r="B320" s="74" t="s">
        <v>1304</v>
      </c>
      <c r="C320" s="74" t="s">
        <v>560</v>
      </c>
      <c r="D320" s="74" t="s">
        <v>1849</v>
      </c>
      <c r="E320" s="74" t="s">
        <v>1850</v>
      </c>
      <c r="F320" s="74" t="s">
        <v>317</v>
      </c>
      <c r="G320" s="74" t="s">
        <v>318</v>
      </c>
      <c r="H320" s="74" t="s">
        <v>1159</v>
      </c>
      <c r="I320" s="75" t="s">
        <v>4022</v>
      </c>
    </row>
    <row r="321" spans="1:9" x14ac:dyDescent="0.25">
      <c r="A321" s="76">
        <v>320</v>
      </c>
      <c r="B321" s="77" t="s">
        <v>1051</v>
      </c>
      <c r="C321" s="77" t="s">
        <v>1091</v>
      </c>
      <c r="D321" s="77" t="s">
        <v>1854</v>
      </c>
      <c r="E321" s="77" t="s">
        <v>1855</v>
      </c>
      <c r="F321" s="77" t="s">
        <v>184</v>
      </c>
      <c r="G321" s="77" t="s">
        <v>185</v>
      </c>
      <c r="H321" s="77" t="s">
        <v>1577</v>
      </c>
      <c r="I321" s="78" t="s">
        <v>2595</v>
      </c>
    </row>
    <row r="322" spans="1:9" x14ac:dyDescent="0.25">
      <c r="A322" s="73">
        <v>321</v>
      </c>
      <c r="B322" s="74" t="s">
        <v>725</v>
      </c>
      <c r="C322" s="74" t="s">
        <v>45</v>
      </c>
      <c r="D322" s="74" t="s">
        <v>1858</v>
      </c>
      <c r="E322" s="74" t="s">
        <v>1859</v>
      </c>
      <c r="F322" s="74" t="s">
        <v>317</v>
      </c>
      <c r="G322" s="74" t="s">
        <v>318</v>
      </c>
      <c r="H322" s="74" t="s">
        <v>689</v>
      </c>
      <c r="I322" s="75" t="s">
        <v>1507</v>
      </c>
    </row>
    <row r="323" spans="1:9" x14ac:dyDescent="0.25">
      <c r="A323" s="76">
        <v>322</v>
      </c>
      <c r="B323" s="77" t="s">
        <v>133</v>
      </c>
      <c r="C323" s="77" t="s">
        <v>103</v>
      </c>
      <c r="D323" s="77" t="s">
        <v>1861</v>
      </c>
      <c r="E323" s="77">
        <v>3176913801</v>
      </c>
      <c r="F323" s="77" t="s">
        <v>137</v>
      </c>
      <c r="G323" s="77" t="s">
        <v>138</v>
      </c>
      <c r="H323" s="77" t="s">
        <v>1152</v>
      </c>
      <c r="I323" s="78" t="s">
        <v>2662</v>
      </c>
    </row>
    <row r="324" spans="1:9" x14ac:dyDescent="0.25">
      <c r="A324" s="73">
        <v>323</v>
      </c>
      <c r="B324" s="74" t="s">
        <v>779</v>
      </c>
      <c r="C324" s="74" t="s">
        <v>260</v>
      </c>
      <c r="D324" s="74" t="s">
        <v>1864</v>
      </c>
      <c r="E324" s="74">
        <v>7108813716</v>
      </c>
      <c r="F324" s="74" t="s">
        <v>54</v>
      </c>
      <c r="G324" s="74" t="s">
        <v>55</v>
      </c>
      <c r="H324" s="74" t="s">
        <v>3005</v>
      </c>
      <c r="I324" s="75" t="s">
        <v>3011</v>
      </c>
    </row>
    <row r="325" spans="1:9" x14ac:dyDescent="0.25">
      <c r="A325" s="76">
        <v>324</v>
      </c>
      <c r="B325" s="77" t="s">
        <v>732</v>
      </c>
      <c r="C325" s="77" t="s">
        <v>206</v>
      </c>
      <c r="D325" s="77" t="s">
        <v>1869</v>
      </c>
      <c r="E325" s="77" t="s">
        <v>1870</v>
      </c>
      <c r="F325" s="77" t="s">
        <v>295</v>
      </c>
      <c r="G325" s="77" t="s">
        <v>296</v>
      </c>
      <c r="H325" s="77" t="s">
        <v>912</v>
      </c>
      <c r="I325" s="78" t="s">
        <v>913</v>
      </c>
    </row>
    <row r="326" spans="1:9" x14ac:dyDescent="0.25">
      <c r="A326" s="73">
        <v>325</v>
      </c>
      <c r="B326" s="74" t="s">
        <v>1176</v>
      </c>
      <c r="C326" s="74" t="s">
        <v>189</v>
      </c>
      <c r="D326" s="74" t="s">
        <v>1874</v>
      </c>
      <c r="E326" s="74" t="s">
        <v>1875</v>
      </c>
      <c r="F326" s="74" t="s">
        <v>37</v>
      </c>
      <c r="G326" s="74" t="s">
        <v>38</v>
      </c>
      <c r="H326" s="74" t="s">
        <v>1091</v>
      </c>
      <c r="I326" s="75" t="s">
        <v>3209</v>
      </c>
    </row>
    <row r="327" spans="1:9" x14ac:dyDescent="0.25">
      <c r="A327" s="76">
        <v>326</v>
      </c>
      <c r="B327" s="77" t="s">
        <v>854</v>
      </c>
      <c r="C327" s="77" t="s">
        <v>144</v>
      </c>
      <c r="D327" s="77" t="s">
        <v>1880</v>
      </c>
      <c r="E327" s="77" t="s">
        <v>1881</v>
      </c>
      <c r="F327" s="77" t="s">
        <v>93</v>
      </c>
      <c r="G327" s="77" t="s">
        <v>94</v>
      </c>
      <c r="H327" s="77" t="s">
        <v>156</v>
      </c>
      <c r="I327" s="78" t="s">
        <v>2841</v>
      </c>
    </row>
    <row r="328" spans="1:9" x14ac:dyDescent="0.25">
      <c r="A328" s="73">
        <v>327</v>
      </c>
      <c r="B328" s="74" t="s">
        <v>1741</v>
      </c>
      <c r="C328" s="74" t="s">
        <v>95</v>
      </c>
      <c r="D328" s="74" t="s">
        <v>1884</v>
      </c>
      <c r="E328" s="74" t="s">
        <v>1885</v>
      </c>
      <c r="F328" s="74" t="s">
        <v>60</v>
      </c>
      <c r="G328" s="74" t="s">
        <v>61</v>
      </c>
      <c r="H328" s="74" t="s">
        <v>506</v>
      </c>
      <c r="I328" s="75" t="s">
        <v>4148</v>
      </c>
    </row>
    <row r="329" spans="1:9" x14ac:dyDescent="0.25">
      <c r="A329" s="76">
        <v>328</v>
      </c>
      <c r="B329" s="77" t="s">
        <v>1888</v>
      </c>
      <c r="C329" s="77" t="s">
        <v>134</v>
      </c>
      <c r="D329" s="77" t="s">
        <v>1889</v>
      </c>
      <c r="E329" s="77">
        <v>6109685800</v>
      </c>
      <c r="F329" s="77" t="s">
        <v>106</v>
      </c>
      <c r="G329" s="77" t="s">
        <v>107</v>
      </c>
      <c r="H329" s="77" t="s">
        <v>156</v>
      </c>
      <c r="I329" s="78" t="s">
        <v>2843</v>
      </c>
    </row>
    <row r="330" spans="1:9" x14ac:dyDescent="0.25">
      <c r="A330" s="73">
        <v>329</v>
      </c>
      <c r="B330" s="74" t="s">
        <v>584</v>
      </c>
      <c r="C330" s="74" t="s">
        <v>979</v>
      </c>
      <c r="D330" s="74" t="s">
        <v>1893</v>
      </c>
      <c r="E330" s="74" t="s">
        <v>1894</v>
      </c>
      <c r="F330" s="74" t="s">
        <v>142</v>
      </c>
      <c r="G330" s="74" t="s">
        <v>143</v>
      </c>
      <c r="H330" s="74" t="s">
        <v>144</v>
      </c>
      <c r="I330" s="75" t="s">
        <v>2652</v>
      </c>
    </row>
    <row r="331" spans="1:9" x14ac:dyDescent="0.25">
      <c r="A331" s="76">
        <v>330</v>
      </c>
      <c r="B331" s="77" t="s">
        <v>1897</v>
      </c>
      <c r="C331" s="77" t="s">
        <v>370</v>
      </c>
      <c r="D331" s="77" t="s">
        <v>1898</v>
      </c>
      <c r="E331" s="77" t="s">
        <v>1899</v>
      </c>
      <c r="F331" s="77" t="s">
        <v>339</v>
      </c>
      <c r="G331" s="77" t="s">
        <v>340</v>
      </c>
      <c r="H331" s="77" t="s">
        <v>240</v>
      </c>
      <c r="I331" s="78" t="s">
        <v>956</v>
      </c>
    </row>
    <row r="332" spans="1:9" x14ac:dyDescent="0.25">
      <c r="A332" s="73">
        <v>331</v>
      </c>
      <c r="B332" s="74" t="s">
        <v>1764</v>
      </c>
      <c r="C332" s="74" t="s">
        <v>206</v>
      </c>
      <c r="D332" s="74" t="s">
        <v>1901</v>
      </c>
      <c r="E332" s="74" t="s">
        <v>1902</v>
      </c>
      <c r="F332" s="74" t="s">
        <v>137</v>
      </c>
      <c r="G332" s="74" t="s">
        <v>138</v>
      </c>
      <c r="H332" s="74" t="s">
        <v>799</v>
      </c>
      <c r="I332" s="75" t="s">
        <v>868</v>
      </c>
    </row>
    <row r="333" spans="1:9" x14ac:dyDescent="0.25">
      <c r="A333" s="76">
        <v>332</v>
      </c>
      <c r="B333" s="77" t="s">
        <v>983</v>
      </c>
      <c r="C333" s="77" t="s">
        <v>667</v>
      </c>
      <c r="D333" s="77" t="s">
        <v>1907</v>
      </c>
      <c r="E333" s="77" t="s">
        <v>1908</v>
      </c>
      <c r="F333" s="77" t="s">
        <v>98</v>
      </c>
      <c r="G333" s="77" t="s">
        <v>99</v>
      </c>
      <c r="H333" s="77" t="s">
        <v>276</v>
      </c>
      <c r="I333" s="78" t="s">
        <v>277</v>
      </c>
    </row>
    <row r="334" spans="1:9" x14ac:dyDescent="0.25">
      <c r="A334" s="73">
        <v>333</v>
      </c>
      <c r="B334" s="74" t="s">
        <v>1910</v>
      </c>
      <c r="C334" s="74" t="s">
        <v>134</v>
      </c>
      <c r="D334" s="74" t="s">
        <v>1911</v>
      </c>
      <c r="E334" s="74" t="s">
        <v>1912</v>
      </c>
      <c r="F334" s="74" t="s">
        <v>106</v>
      </c>
      <c r="G334" s="74" t="s">
        <v>107</v>
      </c>
      <c r="H334" s="74" t="s">
        <v>206</v>
      </c>
      <c r="I334" s="75" t="s">
        <v>3144</v>
      </c>
    </row>
    <row r="335" spans="1:9" x14ac:dyDescent="0.25">
      <c r="A335" s="76">
        <v>334</v>
      </c>
      <c r="B335" s="77" t="s">
        <v>456</v>
      </c>
      <c r="C335" s="77" t="s">
        <v>611</v>
      </c>
      <c r="D335" s="77" t="s">
        <v>1916</v>
      </c>
      <c r="E335" s="77" t="s">
        <v>1917</v>
      </c>
      <c r="F335" s="77" t="s">
        <v>137</v>
      </c>
      <c r="G335" s="77" t="s">
        <v>138</v>
      </c>
      <c r="H335" s="77" t="s">
        <v>687</v>
      </c>
      <c r="I335" s="78" t="s">
        <v>479</v>
      </c>
    </row>
    <row r="336" spans="1:9" x14ac:dyDescent="0.25">
      <c r="A336" s="73">
        <v>335</v>
      </c>
      <c r="B336" s="74" t="s">
        <v>1546</v>
      </c>
      <c r="C336" s="74" t="s">
        <v>80</v>
      </c>
      <c r="D336" s="74" t="s">
        <v>1920</v>
      </c>
      <c r="E336" s="74" t="s">
        <v>1921</v>
      </c>
      <c r="F336" s="74" t="s">
        <v>170</v>
      </c>
      <c r="G336" s="74" t="s">
        <v>171</v>
      </c>
      <c r="H336" s="74" t="s">
        <v>1951</v>
      </c>
      <c r="I336" s="75" t="s">
        <v>4250</v>
      </c>
    </row>
    <row r="337" spans="1:9" x14ac:dyDescent="0.25">
      <c r="A337" s="76">
        <v>336</v>
      </c>
      <c r="B337" s="77" t="s">
        <v>1154</v>
      </c>
      <c r="C337" s="77" t="s">
        <v>667</v>
      </c>
      <c r="D337" s="77" t="s">
        <v>1924</v>
      </c>
      <c r="E337" s="77" t="s">
        <v>1925</v>
      </c>
      <c r="F337" s="77" t="s">
        <v>395</v>
      </c>
      <c r="G337" s="77" t="s">
        <v>396</v>
      </c>
      <c r="H337" s="77" t="s">
        <v>289</v>
      </c>
      <c r="I337" s="78" t="s">
        <v>1476</v>
      </c>
    </row>
    <row r="338" spans="1:9" x14ac:dyDescent="0.25">
      <c r="A338" s="73">
        <v>337</v>
      </c>
      <c r="B338" s="74" t="s">
        <v>362</v>
      </c>
      <c r="C338" s="74" t="s">
        <v>481</v>
      </c>
      <c r="D338" s="74" t="s">
        <v>1927</v>
      </c>
      <c r="E338" s="74" t="s">
        <v>1928</v>
      </c>
      <c r="F338" s="74" t="s">
        <v>37</v>
      </c>
      <c r="G338" s="74" t="s">
        <v>38</v>
      </c>
      <c r="H338" s="74" t="s">
        <v>39</v>
      </c>
      <c r="I338" s="75" t="s">
        <v>40</v>
      </c>
    </row>
    <row r="339" spans="1:9" x14ac:dyDescent="0.25">
      <c r="A339" s="76">
        <v>338</v>
      </c>
      <c r="B339" s="77" t="s">
        <v>1931</v>
      </c>
      <c r="C339" s="77" t="s">
        <v>745</v>
      </c>
      <c r="D339" s="77" t="s">
        <v>1932</v>
      </c>
      <c r="E339" s="77" t="s">
        <v>1933</v>
      </c>
      <c r="F339" s="77" t="s">
        <v>355</v>
      </c>
      <c r="G339" s="77" t="s">
        <v>356</v>
      </c>
      <c r="H339" s="77" t="s">
        <v>481</v>
      </c>
      <c r="I339" s="78" t="s">
        <v>596</v>
      </c>
    </row>
    <row r="340" spans="1:9" x14ac:dyDescent="0.25">
      <c r="A340" s="73">
        <v>339</v>
      </c>
      <c r="B340" s="74" t="s">
        <v>119</v>
      </c>
      <c r="C340" s="74" t="s">
        <v>103</v>
      </c>
      <c r="D340" s="74" t="s">
        <v>1937</v>
      </c>
      <c r="E340" s="74" t="s">
        <v>1938</v>
      </c>
      <c r="F340" s="74" t="s">
        <v>69</v>
      </c>
      <c r="G340" s="74" t="s">
        <v>70</v>
      </c>
      <c r="H340" s="74" t="s">
        <v>687</v>
      </c>
      <c r="I340" s="75" t="s">
        <v>2680</v>
      </c>
    </row>
    <row r="341" spans="1:9" x14ac:dyDescent="0.25">
      <c r="A341" s="76">
        <v>340</v>
      </c>
      <c r="B341" s="77" t="s">
        <v>1051</v>
      </c>
      <c r="C341" s="77" t="s">
        <v>108</v>
      </c>
      <c r="D341" s="77" t="s">
        <v>1942</v>
      </c>
      <c r="E341" s="77" t="s">
        <v>1943</v>
      </c>
      <c r="F341" s="77" t="s">
        <v>224</v>
      </c>
      <c r="G341" s="77" t="s">
        <v>225</v>
      </c>
      <c r="H341" s="77" t="s">
        <v>56</v>
      </c>
      <c r="I341" s="78" t="s">
        <v>2939</v>
      </c>
    </row>
    <row r="342" spans="1:9" x14ac:dyDescent="0.25">
      <c r="A342" s="73">
        <v>341</v>
      </c>
      <c r="B342" s="74" t="s">
        <v>1342</v>
      </c>
      <c r="C342" s="74" t="s">
        <v>432</v>
      </c>
      <c r="D342" s="74" t="s">
        <v>1948</v>
      </c>
      <c r="E342" s="74" t="s">
        <v>1949</v>
      </c>
      <c r="F342" s="74" t="s">
        <v>184</v>
      </c>
      <c r="G342" s="74" t="s">
        <v>185</v>
      </c>
      <c r="H342" s="74" t="s">
        <v>443</v>
      </c>
      <c r="I342" s="75" t="s">
        <v>740</v>
      </c>
    </row>
    <row r="343" spans="1:9" x14ac:dyDescent="0.25">
      <c r="A343" s="76">
        <v>342</v>
      </c>
      <c r="B343" s="77" t="s">
        <v>822</v>
      </c>
      <c r="C343" s="77" t="s">
        <v>186</v>
      </c>
      <c r="D343" s="77" t="s">
        <v>1953</v>
      </c>
      <c r="E343" s="77" t="s">
        <v>1954</v>
      </c>
      <c r="F343" s="77" t="s">
        <v>224</v>
      </c>
      <c r="G343" s="77" t="s">
        <v>225</v>
      </c>
      <c r="H343" s="77" t="s">
        <v>285</v>
      </c>
      <c r="I343" s="78" t="s">
        <v>448</v>
      </c>
    </row>
    <row r="344" spans="1:9" x14ac:dyDescent="0.25">
      <c r="A344" s="73">
        <v>343</v>
      </c>
      <c r="B344" s="74" t="s">
        <v>1957</v>
      </c>
      <c r="C344" s="74" t="s">
        <v>80</v>
      </c>
      <c r="D344" s="74" t="s">
        <v>1958</v>
      </c>
      <c r="E344" s="74" t="s">
        <v>1959</v>
      </c>
      <c r="F344" s="74" t="s">
        <v>295</v>
      </c>
      <c r="G344" s="74" t="s">
        <v>296</v>
      </c>
      <c r="H344" s="74" t="s">
        <v>203</v>
      </c>
      <c r="I344" s="75" t="s">
        <v>1769</v>
      </c>
    </row>
    <row r="345" spans="1:9" x14ac:dyDescent="0.25">
      <c r="A345" s="76">
        <v>344</v>
      </c>
      <c r="B345" s="77" t="s">
        <v>409</v>
      </c>
      <c r="C345" s="77" t="s">
        <v>39</v>
      </c>
      <c r="D345" s="77" t="s">
        <v>1963</v>
      </c>
      <c r="E345" s="77" t="s">
        <v>1964</v>
      </c>
      <c r="F345" s="77" t="s">
        <v>69</v>
      </c>
      <c r="G345" s="77" t="s">
        <v>70</v>
      </c>
      <c r="H345" s="77" t="s">
        <v>45</v>
      </c>
      <c r="I345" s="78" t="s">
        <v>1615</v>
      </c>
    </row>
    <row r="346" spans="1:9" x14ac:dyDescent="0.25">
      <c r="A346" s="73">
        <v>345</v>
      </c>
      <c r="B346" s="74" t="s">
        <v>188</v>
      </c>
      <c r="C346" s="74" t="s">
        <v>617</v>
      </c>
      <c r="D346" s="74" t="s">
        <v>1970</v>
      </c>
      <c r="E346" s="74">
        <v>5130627525</v>
      </c>
      <c r="F346" s="74" t="s">
        <v>43</v>
      </c>
      <c r="G346" s="74" t="s">
        <v>44</v>
      </c>
      <c r="H346" s="74" t="s">
        <v>4409</v>
      </c>
      <c r="I346" s="75" t="s">
        <v>4411</v>
      </c>
    </row>
    <row r="347" spans="1:9" x14ac:dyDescent="0.25">
      <c r="A347" s="76">
        <v>346</v>
      </c>
      <c r="B347" s="77" t="s">
        <v>796</v>
      </c>
      <c r="C347" s="77" t="s">
        <v>45</v>
      </c>
      <c r="D347" s="77" t="s">
        <v>1976</v>
      </c>
      <c r="E347" s="77" t="s">
        <v>1977</v>
      </c>
      <c r="F347" s="77" t="s">
        <v>37</v>
      </c>
      <c r="G347" s="77" t="s">
        <v>38</v>
      </c>
      <c r="H347" s="77" t="s">
        <v>39</v>
      </c>
      <c r="I347" s="78" t="s">
        <v>2052</v>
      </c>
    </row>
    <row r="348" spans="1:9" x14ac:dyDescent="0.25">
      <c r="A348" s="73">
        <v>347</v>
      </c>
      <c r="B348" s="74" t="s">
        <v>231</v>
      </c>
      <c r="C348" s="74" t="s">
        <v>84</v>
      </c>
      <c r="D348" s="74" t="s">
        <v>1979</v>
      </c>
      <c r="E348" s="74" t="s">
        <v>1980</v>
      </c>
      <c r="F348" s="74" t="s">
        <v>142</v>
      </c>
      <c r="G348" s="74" t="s">
        <v>143</v>
      </c>
      <c r="H348" s="74" t="s">
        <v>525</v>
      </c>
      <c r="I348" s="75" t="s">
        <v>1274</v>
      </c>
    </row>
    <row r="349" spans="1:9" x14ac:dyDescent="0.25">
      <c r="A349" s="76">
        <v>348</v>
      </c>
      <c r="B349" s="77" t="s">
        <v>463</v>
      </c>
      <c r="C349" s="77" t="s">
        <v>209</v>
      </c>
      <c r="D349" s="77" t="s">
        <v>1985</v>
      </c>
      <c r="E349" s="77" t="s">
        <v>1986</v>
      </c>
      <c r="F349" s="77" t="s">
        <v>98</v>
      </c>
      <c r="G349" s="77" t="s">
        <v>99</v>
      </c>
      <c r="H349" s="77" t="s">
        <v>951</v>
      </c>
      <c r="I349" s="78" t="s">
        <v>3321</v>
      </c>
    </row>
    <row r="350" spans="1:9" x14ac:dyDescent="0.25">
      <c r="A350" s="73">
        <v>349</v>
      </c>
      <c r="B350" s="74" t="s">
        <v>649</v>
      </c>
      <c r="C350" s="74" t="s">
        <v>189</v>
      </c>
      <c r="D350" s="74" t="s">
        <v>1990</v>
      </c>
      <c r="E350" s="74" t="s">
        <v>1991</v>
      </c>
      <c r="F350" s="74" t="s">
        <v>69</v>
      </c>
      <c r="G350" s="74" t="s">
        <v>70</v>
      </c>
      <c r="H350" s="74" t="s">
        <v>1091</v>
      </c>
      <c r="I350" s="75" t="s">
        <v>3208</v>
      </c>
    </row>
    <row r="351" spans="1:9" x14ac:dyDescent="0.25">
      <c r="A351" s="76">
        <v>350</v>
      </c>
      <c r="B351" s="77" t="s">
        <v>1993</v>
      </c>
      <c r="C351" s="77" t="s">
        <v>103</v>
      </c>
      <c r="D351" s="77" t="s">
        <v>1994</v>
      </c>
      <c r="E351" s="77" t="s">
        <v>1995</v>
      </c>
      <c r="F351" s="77" t="s">
        <v>74</v>
      </c>
      <c r="G351" s="77" t="s">
        <v>75</v>
      </c>
      <c r="H351" s="77" t="s">
        <v>799</v>
      </c>
      <c r="I351" s="78" t="s">
        <v>800</v>
      </c>
    </row>
    <row r="352" spans="1:9" x14ac:dyDescent="0.25">
      <c r="A352" s="73">
        <v>351</v>
      </c>
      <c r="B352" s="74" t="s">
        <v>1741</v>
      </c>
      <c r="C352" s="74" t="s">
        <v>144</v>
      </c>
      <c r="D352" s="74" t="s">
        <v>1999</v>
      </c>
      <c r="E352" s="74" t="s">
        <v>2000</v>
      </c>
      <c r="F352" s="74" t="s">
        <v>137</v>
      </c>
      <c r="G352" s="74" t="s">
        <v>138</v>
      </c>
      <c r="H352" s="74" t="s">
        <v>165</v>
      </c>
      <c r="I352" s="75" t="s">
        <v>827</v>
      </c>
    </row>
    <row r="353" spans="1:9" x14ac:dyDescent="0.25">
      <c r="A353" s="76">
        <v>352</v>
      </c>
      <c r="B353" s="77" t="s">
        <v>1438</v>
      </c>
      <c r="C353" s="77" t="s">
        <v>1321</v>
      </c>
      <c r="D353" s="77" t="s">
        <v>2005</v>
      </c>
      <c r="E353" s="77" t="s">
        <v>2006</v>
      </c>
      <c r="F353" s="77" t="s">
        <v>419</v>
      </c>
      <c r="G353" s="77" t="s">
        <v>420</v>
      </c>
      <c r="H353" s="77" t="s">
        <v>2343</v>
      </c>
      <c r="I353" s="78" t="s">
        <v>2345</v>
      </c>
    </row>
    <row r="354" spans="1:9" x14ac:dyDescent="0.25">
      <c r="A354" s="73">
        <v>353</v>
      </c>
      <c r="B354" s="74" t="s">
        <v>524</v>
      </c>
      <c r="C354" s="74" t="s">
        <v>52</v>
      </c>
      <c r="D354" s="74" t="s">
        <v>2010</v>
      </c>
      <c r="E354" s="74" t="s">
        <v>2011</v>
      </c>
      <c r="F354" s="74" t="s">
        <v>355</v>
      </c>
      <c r="G354" s="74" t="s">
        <v>356</v>
      </c>
      <c r="H354" s="74" t="s">
        <v>1013</v>
      </c>
      <c r="I354" s="75" t="s">
        <v>962</v>
      </c>
    </row>
    <row r="355" spans="1:9" x14ac:dyDescent="0.25">
      <c r="A355" s="76">
        <v>354</v>
      </c>
      <c r="B355" s="77" t="s">
        <v>1601</v>
      </c>
      <c r="C355" s="77" t="s">
        <v>1091</v>
      </c>
      <c r="D355" s="77" t="s">
        <v>2015</v>
      </c>
      <c r="E355" s="77">
        <v>8454784686</v>
      </c>
      <c r="F355" s="77" t="s">
        <v>137</v>
      </c>
      <c r="G355" s="77" t="s">
        <v>138</v>
      </c>
      <c r="H355" s="77" t="s">
        <v>687</v>
      </c>
      <c r="I355" s="78" t="s">
        <v>479</v>
      </c>
    </row>
    <row r="356" spans="1:9" x14ac:dyDescent="0.25">
      <c r="A356" s="73">
        <v>355</v>
      </c>
      <c r="B356" s="74" t="s">
        <v>524</v>
      </c>
      <c r="C356" s="74" t="s">
        <v>95</v>
      </c>
      <c r="D356" s="74" t="s">
        <v>2018</v>
      </c>
      <c r="E356" s="74">
        <v>6131575390</v>
      </c>
      <c r="F356" s="74" t="s">
        <v>158</v>
      </c>
      <c r="G356" s="74" t="s">
        <v>159</v>
      </c>
      <c r="H356" s="74" t="s">
        <v>203</v>
      </c>
      <c r="I356" s="75" t="s">
        <v>2752</v>
      </c>
    </row>
    <row r="357" spans="1:9" x14ac:dyDescent="0.25">
      <c r="A357" s="76">
        <v>356</v>
      </c>
      <c r="B357" s="77" t="s">
        <v>442</v>
      </c>
      <c r="C357" s="77" t="s">
        <v>113</v>
      </c>
      <c r="D357" s="77" t="s">
        <v>2020</v>
      </c>
      <c r="E357" s="77">
        <v>1123672156</v>
      </c>
      <c r="F357" s="77" t="s">
        <v>170</v>
      </c>
      <c r="G357" s="77" t="s">
        <v>171</v>
      </c>
      <c r="H357" s="77" t="s">
        <v>427</v>
      </c>
      <c r="I357" s="78" t="s">
        <v>2585</v>
      </c>
    </row>
    <row r="358" spans="1:9" x14ac:dyDescent="0.25">
      <c r="A358" s="73">
        <v>357</v>
      </c>
      <c r="B358" s="74" t="s">
        <v>336</v>
      </c>
      <c r="C358" s="74" t="s">
        <v>103</v>
      </c>
      <c r="D358" s="74" t="s">
        <v>2022</v>
      </c>
      <c r="E358" s="74">
        <v>4173675908</v>
      </c>
      <c r="F358" s="74" t="s">
        <v>395</v>
      </c>
      <c r="G358" s="74" t="s">
        <v>396</v>
      </c>
      <c r="H358" s="74" t="s">
        <v>659</v>
      </c>
      <c r="I358" s="75" t="s">
        <v>3858</v>
      </c>
    </row>
    <row r="359" spans="1:9" x14ac:dyDescent="0.25">
      <c r="A359" s="76">
        <v>358</v>
      </c>
      <c r="B359" s="77" t="s">
        <v>944</v>
      </c>
      <c r="C359" s="77" t="s">
        <v>289</v>
      </c>
      <c r="D359" s="77" t="s">
        <v>2024</v>
      </c>
      <c r="E359" s="77" t="s">
        <v>2025</v>
      </c>
      <c r="F359" s="77" t="s">
        <v>82</v>
      </c>
      <c r="G359" s="77" t="s">
        <v>83</v>
      </c>
      <c r="H359" s="77" t="s">
        <v>45</v>
      </c>
      <c r="I359" s="78" t="s">
        <v>632</v>
      </c>
    </row>
    <row r="360" spans="1:9" x14ac:dyDescent="0.25">
      <c r="A360" s="73">
        <v>359</v>
      </c>
      <c r="B360" s="74" t="s">
        <v>2028</v>
      </c>
      <c r="C360" s="74" t="s">
        <v>113</v>
      </c>
      <c r="D360" s="74" t="s">
        <v>2029</v>
      </c>
      <c r="E360" s="74" t="s">
        <v>2030</v>
      </c>
      <c r="F360" s="74" t="s">
        <v>395</v>
      </c>
      <c r="G360" s="74" t="s">
        <v>396</v>
      </c>
      <c r="H360" s="74" t="s">
        <v>45</v>
      </c>
      <c r="I360" s="75" t="s">
        <v>2605</v>
      </c>
    </row>
    <row r="361" spans="1:9" x14ac:dyDescent="0.25">
      <c r="A361" s="76">
        <v>360</v>
      </c>
      <c r="B361" s="77" t="s">
        <v>1087</v>
      </c>
      <c r="C361" s="77" t="s">
        <v>979</v>
      </c>
      <c r="D361" s="77" t="s">
        <v>2033</v>
      </c>
      <c r="E361" s="77">
        <v>3008063646</v>
      </c>
      <c r="F361" s="77" t="s">
        <v>74</v>
      </c>
      <c r="G361" s="77" t="s">
        <v>75</v>
      </c>
      <c r="H361" s="77" t="s">
        <v>452</v>
      </c>
      <c r="I361" s="78" t="s">
        <v>2551</v>
      </c>
    </row>
    <row r="362" spans="1:9" x14ac:dyDescent="0.25">
      <c r="A362" s="73">
        <v>361</v>
      </c>
      <c r="B362" s="74" t="s">
        <v>2037</v>
      </c>
      <c r="C362" s="74" t="s">
        <v>232</v>
      </c>
      <c r="D362" s="74" t="s">
        <v>2038</v>
      </c>
      <c r="E362" s="74">
        <v>5109251716</v>
      </c>
      <c r="F362" s="74" t="s">
        <v>93</v>
      </c>
      <c r="G362" s="74" t="s">
        <v>94</v>
      </c>
      <c r="H362" s="74" t="s">
        <v>1878</v>
      </c>
      <c r="I362" s="75" t="s">
        <v>1879</v>
      </c>
    </row>
    <row r="363" spans="1:9" x14ac:dyDescent="0.25">
      <c r="A363" s="76">
        <v>362</v>
      </c>
      <c r="B363" s="77" t="s">
        <v>944</v>
      </c>
      <c r="C363" s="77" t="s">
        <v>168</v>
      </c>
      <c r="D363" s="77" t="s">
        <v>2041</v>
      </c>
      <c r="E363" s="77">
        <v>6182442010</v>
      </c>
      <c r="F363" s="77" t="s">
        <v>69</v>
      </c>
      <c r="G363" s="77" t="s">
        <v>70</v>
      </c>
      <c r="H363" s="77" t="s">
        <v>516</v>
      </c>
      <c r="I363" s="78" t="s">
        <v>3395</v>
      </c>
    </row>
    <row r="364" spans="1:9" x14ac:dyDescent="0.25">
      <c r="A364" s="73">
        <v>363</v>
      </c>
      <c r="B364" s="74" t="s">
        <v>2044</v>
      </c>
      <c r="C364" s="74" t="s">
        <v>91</v>
      </c>
      <c r="D364" s="74" t="s">
        <v>2045</v>
      </c>
      <c r="E364" s="74" t="s">
        <v>2046</v>
      </c>
      <c r="F364" s="74" t="s">
        <v>170</v>
      </c>
      <c r="G364" s="74" t="s">
        <v>171</v>
      </c>
      <c r="H364" s="74" t="s">
        <v>755</v>
      </c>
      <c r="I364" s="75" t="s">
        <v>3205</v>
      </c>
    </row>
    <row r="365" spans="1:9" x14ac:dyDescent="0.25">
      <c r="A365" s="76">
        <v>364</v>
      </c>
      <c r="B365" s="77" t="s">
        <v>2049</v>
      </c>
      <c r="C365" s="77" t="s">
        <v>254</v>
      </c>
      <c r="D365" s="77" t="s">
        <v>2050</v>
      </c>
      <c r="E365" s="77" t="s">
        <v>2051</v>
      </c>
      <c r="F365" s="77" t="s">
        <v>317</v>
      </c>
      <c r="G365" s="77" t="s">
        <v>318</v>
      </c>
      <c r="H365" s="77" t="s">
        <v>2240</v>
      </c>
      <c r="I365" s="78" t="s">
        <v>2241</v>
      </c>
    </row>
    <row r="366" spans="1:9" x14ac:dyDescent="0.25">
      <c r="A366" s="73">
        <v>365</v>
      </c>
      <c r="B366" s="74" t="s">
        <v>239</v>
      </c>
      <c r="C366" s="74" t="s">
        <v>598</v>
      </c>
      <c r="D366" s="74" t="s">
        <v>2054</v>
      </c>
      <c r="E366" s="74" t="s">
        <v>2055</v>
      </c>
      <c r="F366" s="74" t="s">
        <v>355</v>
      </c>
      <c r="G366" s="74" t="s">
        <v>356</v>
      </c>
      <c r="H366" s="74" t="s">
        <v>357</v>
      </c>
      <c r="I366" s="75" t="s">
        <v>1766</v>
      </c>
    </row>
    <row r="367" spans="1:9" x14ac:dyDescent="0.25">
      <c r="A367" s="76">
        <v>366</v>
      </c>
      <c r="B367" s="77" t="s">
        <v>2057</v>
      </c>
      <c r="C367" s="77" t="s">
        <v>203</v>
      </c>
      <c r="D367" s="77" t="s">
        <v>2058</v>
      </c>
      <c r="E367" s="77">
        <v>5189649305</v>
      </c>
      <c r="F367" s="77" t="s">
        <v>98</v>
      </c>
      <c r="G367" s="77" t="s">
        <v>99</v>
      </c>
      <c r="H367" s="77" t="s">
        <v>76</v>
      </c>
      <c r="I367" s="78" t="s">
        <v>2666</v>
      </c>
    </row>
    <row r="368" spans="1:9" x14ac:dyDescent="0.25">
      <c r="A368" s="73">
        <v>367</v>
      </c>
      <c r="B368" s="74" t="s">
        <v>51</v>
      </c>
      <c r="C368" s="74" t="s">
        <v>34</v>
      </c>
      <c r="D368" s="74" t="s">
        <v>2060</v>
      </c>
      <c r="E368" s="74">
        <v>4120335356</v>
      </c>
      <c r="F368" s="74" t="s">
        <v>395</v>
      </c>
      <c r="G368" s="74" t="s">
        <v>396</v>
      </c>
      <c r="H368" s="74" t="s">
        <v>91</v>
      </c>
      <c r="I368" s="75" t="s">
        <v>3570</v>
      </c>
    </row>
    <row r="369" spans="1:9" x14ac:dyDescent="0.25">
      <c r="A369" s="76">
        <v>368</v>
      </c>
      <c r="B369" s="77" t="s">
        <v>2063</v>
      </c>
      <c r="C369" s="77" t="s">
        <v>84</v>
      </c>
      <c r="D369" s="77" t="s">
        <v>2064</v>
      </c>
      <c r="E369" s="77" t="s">
        <v>2065</v>
      </c>
      <c r="F369" s="77" t="s">
        <v>163</v>
      </c>
      <c r="G369" s="77" t="s">
        <v>164</v>
      </c>
      <c r="H369" s="77" t="s">
        <v>165</v>
      </c>
      <c r="I369" s="78" t="s">
        <v>596</v>
      </c>
    </row>
    <row r="370" spans="1:9" x14ac:dyDescent="0.25">
      <c r="A370" s="73">
        <v>369</v>
      </c>
      <c r="B370" s="74" t="s">
        <v>849</v>
      </c>
      <c r="C370" s="74" t="s">
        <v>56</v>
      </c>
      <c r="D370" s="74" t="s">
        <v>2067</v>
      </c>
      <c r="E370" s="74">
        <v>2165459003</v>
      </c>
      <c r="F370" s="74" t="s">
        <v>123</v>
      </c>
      <c r="G370" s="74" t="s">
        <v>124</v>
      </c>
      <c r="H370" s="74" t="s">
        <v>113</v>
      </c>
      <c r="I370" s="75" t="s">
        <v>555</v>
      </c>
    </row>
    <row r="371" spans="1:9" x14ac:dyDescent="0.25">
      <c r="A371" s="76">
        <v>370</v>
      </c>
      <c r="B371" s="77" t="s">
        <v>442</v>
      </c>
      <c r="C371" s="77" t="s">
        <v>147</v>
      </c>
      <c r="D371" s="77" t="s">
        <v>2071</v>
      </c>
      <c r="E371" s="77">
        <v>8000294093</v>
      </c>
      <c r="F371" s="77" t="s">
        <v>142</v>
      </c>
      <c r="G371" s="77" t="s">
        <v>143</v>
      </c>
      <c r="H371" s="77" t="s">
        <v>292</v>
      </c>
      <c r="I371" s="78" t="s">
        <v>3383</v>
      </c>
    </row>
    <row r="372" spans="1:9" x14ac:dyDescent="0.25">
      <c r="A372" s="73">
        <v>371</v>
      </c>
      <c r="B372" s="74" t="s">
        <v>725</v>
      </c>
      <c r="C372" s="74" t="s">
        <v>979</v>
      </c>
      <c r="D372" s="74" t="s">
        <v>2073</v>
      </c>
      <c r="E372" s="74" t="s">
        <v>2074</v>
      </c>
      <c r="F372" s="74" t="s">
        <v>266</v>
      </c>
      <c r="G372" s="74" t="s">
        <v>267</v>
      </c>
      <c r="H372" s="74" t="s">
        <v>766</v>
      </c>
      <c r="I372" s="75" t="s">
        <v>1589</v>
      </c>
    </row>
    <row r="373" spans="1:9" x14ac:dyDescent="0.25">
      <c r="A373" s="76">
        <v>372</v>
      </c>
      <c r="B373" s="77" t="s">
        <v>1993</v>
      </c>
      <c r="C373" s="77" t="s">
        <v>976</v>
      </c>
      <c r="D373" s="77" t="s">
        <v>2077</v>
      </c>
      <c r="E373" s="77">
        <v>2150235876</v>
      </c>
      <c r="F373" s="77" t="s">
        <v>395</v>
      </c>
      <c r="G373" s="77" t="s">
        <v>396</v>
      </c>
      <c r="H373" s="77" t="s">
        <v>289</v>
      </c>
      <c r="I373" s="78" t="s">
        <v>2017</v>
      </c>
    </row>
    <row r="374" spans="1:9" x14ac:dyDescent="0.25">
      <c r="A374" s="73">
        <v>373</v>
      </c>
      <c r="B374" s="74" t="s">
        <v>786</v>
      </c>
      <c r="C374" s="74" t="s">
        <v>168</v>
      </c>
      <c r="D374" s="74" t="s">
        <v>2080</v>
      </c>
      <c r="E374" s="74">
        <v>5158909888</v>
      </c>
      <c r="F374" s="74" t="s">
        <v>170</v>
      </c>
      <c r="G374" s="74" t="s">
        <v>171</v>
      </c>
      <c r="H374" s="74" t="s">
        <v>761</v>
      </c>
      <c r="I374" s="75" t="s">
        <v>2904</v>
      </c>
    </row>
    <row r="375" spans="1:9" x14ac:dyDescent="0.25">
      <c r="A375" s="76">
        <v>374</v>
      </c>
      <c r="B375" s="77" t="s">
        <v>643</v>
      </c>
      <c r="C375" s="77" t="s">
        <v>432</v>
      </c>
      <c r="D375" s="77" t="s">
        <v>2085</v>
      </c>
      <c r="E375" s="77" t="s">
        <v>2086</v>
      </c>
      <c r="F375" s="77" t="s">
        <v>339</v>
      </c>
      <c r="G375" s="77" t="s">
        <v>340</v>
      </c>
      <c r="H375" s="77" t="s">
        <v>1181</v>
      </c>
      <c r="I375" s="78" t="s">
        <v>3016</v>
      </c>
    </row>
    <row r="376" spans="1:9" x14ac:dyDescent="0.25">
      <c r="A376" s="73">
        <v>375</v>
      </c>
      <c r="B376" s="74" t="s">
        <v>1601</v>
      </c>
      <c r="C376" s="74" t="s">
        <v>34</v>
      </c>
      <c r="D376" s="74" t="s">
        <v>2090</v>
      </c>
      <c r="E376" s="74" t="s">
        <v>2091</v>
      </c>
      <c r="F376" s="74" t="s">
        <v>339</v>
      </c>
      <c r="G376" s="74" t="s">
        <v>340</v>
      </c>
      <c r="H376" s="74" t="s">
        <v>538</v>
      </c>
      <c r="I376" s="75" t="s">
        <v>2714</v>
      </c>
    </row>
    <row r="377" spans="1:9" x14ac:dyDescent="0.25">
      <c r="A377" s="76">
        <v>376</v>
      </c>
      <c r="B377" s="77" t="s">
        <v>79</v>
      </c>
      <c r="C377" s="77" t="s">
        <v>108</v>
      </c>
      <c r="D377" s="77" t="s">
        <v>2095</v>
      </c>
      <c r="E377" s="77" t="s">
        <v>2096</v>
      </c>
      <c r="F377" s="77" t="s">
        <v>266</v>
      </c>
      <c r="G377" s="77" t="s">
        <v>267</v>
      </c>
      <c r="H377" s="77" t="s">
        <v>1237</v>
      </c>
      <c r="I377" s="78" t="s">
        <v>2524</v>
      </c>
    </row>
    <row r="378" spans="1:9" x14ac:dyDescent="0.25">
      <c r="A378" s="73">
        <v>377</v>
      </c>
      <c r="B378" s="74" t="s">
        <v>409</v>
      </c>
      <c r="C378" s="74" t="s">
        <v>209</v>
      </c>
      <c r="D378" s="74" t="s">
        <v>2098</v>
      </c>
      <c r="E378" s="74">
        <v>1103682853</v>
      </c>
      <c r="F378" s="74" t="s">
        <v>266</v>
      </c>
      <c r="G378" s="74" t="s">
        <v>267</v>
      </c>
      <c r="H378" s="74" t="s">
        <v>2191</v>
      </c>
      <c r="I378" s="75" t="s">
        <v>2117</v>
      </c>
    </row>
    <row r="379" spans="1:9" x14ac:dyDescent="0.25">
      <c r="A379" s="76">
        <v>378</v>
      </c>
      <c r="B379" s="77" t="s">
        <v>409</v>
      </c>
      <c r="C379" s="77" t="s">
        <v>337</v>
      </c>
      <c r="D379" s="77" t="s">
        <v>2102</v>
      </c>
      <c r="E379" s="77" t="s">
        <v>2103</v>
      </c>
      <c r="F379" s="77" t="s">
        <v>128</v>
      </c>
      <c r="G379" s="77" t="s">
        <v>129</v>
      </c>
      <c r="H379" s="77" t="s">
        <v>813</v>
      </c>
      <c r="I379" s="78" t="s">
        <v>3498</v>
      </c>
    </row>
    <row r="380" spans="1:9" x14ac:dyDescent="0.25">
      <c r="A380" s="73">
        <v>379</v>
      </c>
      <c r="B380" s="74" t="s">
        <v>1163</v>
      </c>
      <c r="C380" s="74" t="s">
        <v>511</v>
      </c>
      <c r="D380" s="74" t="s">
        <v>2106</v>
      </c>
      <c r="E380" s="74" t="s">
        <v>2107</v>
      </c>
      <c r="F380" s="74" t="s">
        <v>158</v>
      </c>
      <c r="G380" s="74" t="s">
        <v>159</v>
      </c>
      <c r="H380" s="74" t="s">
        <v>76</v>
      </c>
      <c r="I380" s="75" t="s">
        <v>2665</v>
      </c>
    </row>
    <row r="381" spans="1:9" x14ac:dyDescent="0.25">
      <c r="A381" s="76">
        <v>380</v>
      </c>
      <c r="B381" s="77" t="s">
        <v>1426</v>
      </c>
      <c r="C381" s="77" t="s">
        <v>95</v>
      </c>
      <c r="D381" s="77" t="s">
        <v>2110</v>
      </c>
      <c r="E381" s="77" t="s">
        <v>2111</v>
      </c>
      <c r="F381" s="77" t="s">
        <v>224</v>
      </c>
      <c r="G381" s="77" t="s">
        <v>225</v>
      </c>
      <c r="H381" s="77" t="s">
        <v>1929</v>
      </c>
      <c r="I381" s="78" t="s">
        <v>3170</v>
      </c>
    </row>
    <row r="382" spans="1:9" x14ac:dyDescent="0.25">
      <c r="A382" s="73">
        <v>381</v>
      </c>
      <c r="B382" s="74" t="s">
        <v>2114</v>
      </c>
      <c r="C382" s="74" t="s">
        <v>516</v>
      </c>
      <c r="D382" s="74" t="s">
        <v>2115</v>
      </c>
      <c r="E382" s="74">
        <v>5195807060</v>
      </c>
      <c r="F382" s="74" t="s">
        <v>74</v>
      </c>
      <c r="G382" s="74" t="s">
        <v>75</v>
      </c>
      <c r="H382" s="74" t="s">
        <v>634</v>
      </c>
      <c r="I382" s="75" t="s">
        <v>2398</v>
      </c>
    </row>
    <row r="383" spans="1:9" x14ac:dyDescent="0.25">
      <c r="A383" s="76">
        <v>382</v>
      </c>
      <c r="B383" s="77" t="s">
        <v>972</v>
      </c>
      <c r="C383" s="77" t="s">
        <v>153</v>
      </c>
      <c r="D383" s="77" t="s">
        <v>2118</v>
      </c>
      <c r="E383" s="77">
        <v>8453777892</v>
      </c>
      <c r="F383" s="77" t="s">
        <v>111</v>
      </c>
      <c r="G383" s="77" t="s">
        <v>112</v>
      </c>
      <c r="H383" s="77" t="s">
        <v>165</v>
      </c>
      <c r="I383" s="78" t="s">
        <v>1136</v>
      </c>
    </row>
    <row r="384" spans="1:9" x14ac:dyDescent="0.25">
      <c r="A384" s="73">
        <v>383</v>
      </c>
      <c r="B384" s="74" t="s">
        <v>597</v>
      </c>
      <c r="C384" s="74" t="s">
        <v>153</v>
      </c>
      <c r="D384" s="74" t="s">
        <v>2122</v>
      </c>
      <c r="E384" s="74" t="s">
        <v>2123</v>
      </c>
      <c r="F384" s="74" t="s">
        <v>111</v>
      </c>
      <c r="G384" s="74" t="s">
        <v>112</v>
      </c>
      <c r="H384" s="74" t="s">
        <v>206</v>
      </c>
      <c r="I384" s="75" t="s">
        <v>2576</v>
      </c>
    </row>
    <row r="385" spans="1:9" x14ac:dyDescent="0.25">
      <c r="A385" s="76">
        <v>384</v>
      </c>
      <c r="B385" s="77" t="s">
        <v>2127</v>
      </c>
      <c r="C385" s="77" t="s">
        <v>766</v>
      </c>
      <c r="D385" s="77" t="s">
        <v>2128</v>
      </c>
      <c r="E385" s="77" t="s">
        <v>2129</v>
      </c>
      <c r="F385" s="77" t="s">
        <v>419</v>
      </c>
      <c r="G385" s="77" t="s">
        <v>420</v>
      </c>
      <c r="H385" s="77" t="s">
        <v>1242</v>
      </c>
      <c r="I385" s="78" t="s">
        <v>3960</v>
      </c>
    </row>
    <row r="386" spans="1:9" x14ac:dyDescent="0.25">
      <c r="A386" s="73">
        <v>385</v>
      </c>
      <c r="B386" s="74" t="s">
        <v>2133</v>
      </c>
      <c r="C386" s="74" t="s">
        <v>598</v>
      </c>
      <c r="D386" s="74" t="s">
        <v>2134</v>
      </c>
      <c r="E386" s="74" t="s">
        <v>2135</v>
      </c>
      <c r="F386" s="74" t="s">
        <v>163</v>
      </c>
      <c r="G386" s="74" t="s">
        <v>164</v>
      </c>
      <c r="H386" s="74" t="s">
        <v>95</v>
      </c>
      <c r="I386" s="75" t="s">
        <v>852</v>
      </c>
    </row>
    <row r="387" spans="1:9" x14ac:dyDescent="0.25">
      <c r="A387" s="76">
        <v>386</v>
      </c>
      <c r="B387" s="77" t="s">
        <v>763</v>
      </c>
      <c r="C387" s="77" t="s">
        <v>168</v>
      </c>
      <c r="D387" s="77" t="s">
        <v>2138</v>
      </c>
      <c r="E387" s="77" t="s">
        <v>2139</v>
      </c>
      <c r="F387" s="77" t="s">
        <v>355</v>
      </c>
      <c r="G387" s="77" t="s">
        <v>356</v>
      </c>
      <c r="H387" s="77" t="s">
        <v>761</v>
      </c>
      <c r="I387" s="78" t="s">
        <v>2904</v>
      </c>
    </row>
    <row r="388" spans="1:9" x14ac:dyDescent="0.25">
      <c r="A388" s="73">
        <v>387</v>
      </c>
      <c r="B388" s="74" t="s">
        <v>2142</v>
      </c>
      <c r="C388" s="74" t="s">
        <v>134</v>
      </c>
      <c r="D388" s="74" t="s">
        <v>2143</v>
      </c>
      <c r="E388" s="74" t="s">
        <v>2144</v>
      </c>
      <c r="F388" s="74" t="s">
        <v>37</v>
      </c>
      <c r="G388" s="74" t="s">
        <v>38</v>
      </c>
      <c r="H388" s="74" t="s">
        <v>334</v>
      </c>
      <c r="I388" s="75" t="s">
        <v>335</v>
      </c>
    </row>
    <row r="389" spans="1:9" x14ac:dyDescent="0.25">
      <c r="A389" s="76">
        <v>388</v>
      </c>
      <c r="B389" s="77" t="s">
        <v>1224</v>
      </c>
      <c r="C389" s="77" t="s">
        <v>39</v>
      </c>
      <c r="D389" s="77" t="s">
        <v>2147</v>
      </c>
      <c r="E389" s="77" t="s">
        <v>2148</v>
      </c>
      <c r="F389" s="77" t="s">
        <v>43</v>
      </c>
      <c r="G389" s="77" t="s">
        <v>44</v>
      </c>
      <c r="H389" s="77" t="s">
        <v>273</v>
      </c>
      <c r="I389" s="78" t="s">
        <v>2879</v>
      </c>
    </row>
    <row r="390" spans="1:9" x14ac:dyDescent="0.25">
      <c r="A390" s="73">
        <v>389</v>
      </c>
      <c r="B390" s="74" t="s">
        <v>442</v>
      </c>
      <c r="C390" s="74" t="s">
        <v>95</v>
      </c>
      <c r="D390" s="74" t="s">
        <v>2151</v>
      </c>
      <c r="E390" s="74">
        <v>2127476413</v>
      </c>
      <c r="F390" s="74" t="s">
        <v>419</v>
      </c>
      <c r="G390" s="74" t="s">
        <v>420</v>
      </c>
      <c r="H390" s="74" t="s">
        <v>551</v>
      </c>
      <c r="I390" s="75" t="s">
        <v>3998</v>
      </c>
    </row>
    <row r="391" spans="1:9" x14ac:dyDescent="0.25">
      <c r="A391" s="76">
        <v>390</v>
      </c>
      <c r="B391" s="77" t="s">
        <v>2155</v>
      </c>
      <c r="C391" s="77" t="s">
        <v>357</v>
      </c>
      <c r="D391" s="77" t="s">
        <v>2156</v>
      </c>
      <c r="E391" s="77" t="s">
        <v>2157</v>
      </c>
      <c r="F391" s="77" t="s">
        <v>69</v>
      </c>
      <c r="G391" s="77" t="s">
        <v>70</v>
      </c>
      <c r="H391" s="77" t="s">
        <v>1420</v>
      </c>
      <c r="I391" s="78" t="s">
        <v>3572</v>
      </c>
    </row>
    <row r="392" spans="1:9" x14ac:dyDescent="0.25">
      <c r="A392" s="73">
        <v>391</v>
      </c>
      <c r="B392" s="74" t="s">
        <v>944</v>
      </c>
      <c r="C392" s="74" t="s">
        <v>516</v>
      </c>
      <c r="D392" s="74" t="s">
        <v>2161</v>
      </c>
      <c r="E392" s="74" t="s">
        <v>2162</v>
      </c>
      <c r="F392" s="74" t="s">
        <v>158</v>
      </c>
      <c r="G392" s="74" t="s">
        <v>159</v>
      </c>
      <c r="H392" s="74" t="s">
        <v>203</v>
      </c>
      <c r="I392" s="75" t="s">
        <v>2751</v>
      </c>
    </row>
    <row r="393" spans="1:9" x14ac:dyDescent="0.25">
      <c r="A393" s="76">
        <v>392</v>
      </c>
      <c r="B393" s="77" t="s">
        <v>2037</v>
      </c>
      <c r="C393" s="77" t="s">
        <v>240</v>
      </c>
      <c r="D393" s="77" t="s">
        <v>2164</v>
      </c>
      <c r="E393" s="77" t="s">
        <v>2165</v>
      </c>
      <c r="F393" s="77" t="s">
        <v>123</v>
      </c>
      <c r="G393" s="77" t="s">
        <v>124</v>
      </c>
      <c r="H393" s="77" t="s">
        <v>2785</v>
      </c>
      <c r="I393" s="78" t="s">
        <v>1826</v>
      </c>
    </row>
    <row r="394" spans="1:9" x14ac:dyDescent="0.25">
      <c r="A394" s="73">
        <v>393</v>
      </c>
      <c r="B394" s="74" t="s">
        <v>33</v>
      </c>
      <c r="C394" s="74" t="s">
        <v>611</v>
      </c>
      <c r="D394" s="74" t="s">
        <v>2169</v>
      </c>
      <c r="E394" s="74">
        <v>5112494974</v>
      </c>
      <c r="F394" s="74" t="s">
        <v>69</v>
      </c>
      <c r="G394" s="74" t="s">
        <v>70</v>
      </c>
      <c r="H394" s="74" t="s">
        <v>45</v>
      </c>
      <c r="I394" s="75" t="s">
        <v>2605</v>
      </c>
    </row>
    <row r="395" spans="1:9" x14ac:dyDescent="0.25">
      <c r="A395" s="76">
        <v>394</v>
      </c>
      <c r="B395" s="77" t="s">
        <v>786</v>
      </c>
      <c r="C395" s="77" t="s">
        <v>168</v>
      </c>
      <c r="D395" s="77" t="s">
        <v>2172</v>
      </c>
      <c r="E395" s="77" t="s">
        <v>2173</v>
      </c>
      <c r="F395" s="77" t="s">
        <v>158</v>
      </c>
      <c r="G395" s="77" t="s">
        <v>159</v>
      </c>
      <c r="H395" s="77" t="s">
        <v>134</v>
      </c>
      <c r="I395" s="78" t="s">
        <v>1529</v>
      </c>
    </row>
    <row r="396" spans="1:9" x14ac:dyDescent="0.25">
      <c r="A396" s="73">
        <v>395</v>
      </c>
      <c r="B396" s="74" t="s">
        <v>1260</v>
      </c>
      <c r="C396" s="74" t="s">
        <v>282</v>
      </c>
      <c r="D396" s="74" t="s">
        <v>2175</v>
      </c>
      <c r="E396" s="74" t="s">
        <v>2176</v>
      </c>
      <c r="F396" s="74" t="s">
        <v>111</v>
      </c>
      <c r="G396" s="74" t="s">
        <v>112</v>
      </c>
      <c r="H396" s="74" t="s">
        <v>331</v>
      </c>
      <c r="I396" s="75" t="s">
        <v>931</v>
      </c>
    </row>
    <row r="397" spans="1:9" x14ac:dyDescent="0.25">
      <c r="A397" s="76">
        <v>396</v>
      </c>
      <c r="B397" s="77" t="s">
        <v>524</v>
      </c>
      <c r="C397" s="77" t="s">
        <v>113</v>
      </c>
      <c r="D397" s="77" t="s">
        <v>2180</v>
      </c>
      <c r="E397" s="77" t="s">
        <v>2181</v>
      </c>
      <c r="F397" s="77" t="s">
        <v>184</v>
      </c>
      <c r="G397" s="77" t="s">
        <v>185</v>
      </c>
      <c r="H397" s="77" t="s">
        <v>186</v>
      </c>
      <c r="I397" s="78" t="s">
        <v>589</v>
      </c>
    </row>
    <row r="398" spans="1:9" x14ac:dyDescent="0.25">
      <c r="A398" s="73">
        <v>397</v>
      </c>
      <c r="B398" s="74" t="s">
        <v>1481</v>
      </c>
      <c r="C398" s="74" t="s">
        <v>1225</v>
      </c>
      <c r="D398" s="74" t="s">
        <v>2184</v>
      </c>
      <c r="E398" s="74" t="s">
        <v>2185</v>
      </c>
      <c r="F398" s="74" t="s">
        <v>60</v>
      </c>
      <c r="G398" s="74" t="s">
        <v>61</v>
      </c>
      <c r="H398" s="74" t="s">
        <v>1695</v>
      </c>
      <c r="I398" s="75" t="s">
        <v>4164</v>
      </c>
    </row>
    <row r="399" spans="1:9" x14ac:dyDescent="0.25">
      <c r="A399" s="76">
        <v>398</v>
      </c>
      <c r="B399" s="77" t="s">
        <v>972</v>
      </c>
      <c r="C399" s="77" t="s">
        <v>525</v>
      </c>
      <c r="D399" s="77" t="s">
        <v>2187</v>
      </c>
      <c r="E399" s="77" t="s">
        <v>2188</v>
      </c>
      <c r="F399" s="77" t="s">
        <v>224</v>
      </c>
      <c r="G399" s="77" t="s">
        <v>225</v>
      </c>
      <c r="H399" s="77" t="s">
        <v>206</v>
      </c>
      <c r="I399" s="78" t="s">
        <v>514</v>
      </c>
    </row>
    <row r="400" spans="1:9" x14ac:dyDescent="0.25">
      <c r="A400" s="73">
        <v>399</v>
      </c>
      <c r="B400" s="74" t="s">
        <v>311</v>
      </c>
      <c r="C400" s="74" t="s">
        <v>189</v>
      </c>
      <c r="D400" s="74" t="s">
        <v>2193</v>
      </c>
      <c r="E400" s="74" t="s">
        <v>2194</v>
      </c>
      <c r="F400" s="74" t="s">
        <v>69</v>
      </c>
      <c r="G400" s="74" t="s">
        <v>70</v>
      </c>
      <c r="H400" s="74" t="s">
        <v>1407</v>
      </c>
      <c r="I400" s="75" t="s">
        <v>1692</v>
      </c>
    </row>
    <row r="401" spans="1:9" x14ac:dyDescent="0.25">
      <c r="A401" s="76">
        <v>400</v>
      </c>
      <c r="B401" s="77" t="s">
        <v>1501</v>
      </c>
      <c r="C401" s="77" t="s">
        <v>560</v>
      </c>
      <c r="D401" s="77" t="s">
        <v>2197</v>
      </c>
      <c r="E401" s="77" t="s">
        <v>2198</v>
      </c>
      <c r="F401" s="77" t="s">
        <v>142</v>
      </c>
      <c r="G401" s="77" t="s">
        <v>143</v>
      </c>
      <c r="H401" s="77" t="s">
        <v>2088</v>
      </c>
      <c r="I401" s="78" t="s">
        <v>2089</v>
      </c>
    </row>
    <row r="402" spans="1:9" x14ac:dyDescent="0.25">
      <c r="A402" s="73">
        <v>401</v>
      </c>
      <c r="B402" s="74" t="s">
        <v>416</v>
      </c>
      <c r="C402" s="74" t="s">
        <v>1225</v>
      </c>
      <c r="D402" s="74" t="s">
        <v>2201</v>
      </c>
      <c r="E402" s="74" t="s">
        <v>2202</v>
      </c>
      <c r="F402" s="74" t="s">
        <v>266</v>
      </c>
      <c r="G402" s="74" t="s">
        <v>267</v>
      </c>
      <c r="H402" s="74" t="s">
        <v>52</v>
      </c>
      <c r="I402" s="75" t="s">
        <v>2678</v>
      </c>
    </row>
    <row r="403" spans="1:9" x14ac:dyDescent="0.25">
      <c r="A403" s="76">
        <v>402</v>
      </c>
      <c r="B403" s="77" t="s">
        <v>2037</v>
      </c>
      <c r="C403" s="77" t="s">
        <v>611</v>
      </c>
      <c r="D403" s="77" t="s">
        <v>2205</v>
      </c>
      <c r="E403" s="77" t="s">
        <v>2206</v>
      </c>
      <c r="F403" s="77" t="s">
        <v>163</v>
      </c>
      <c r="G403" s="77" t="s">
        <v>164</v>
      </c>
      <c r="H403" s="77" t="s">
        <v>2001</v>
      </c>
      <c r="I403" s="78" t="s">
        <v>4085</v>
      </c>
    </row>
    <row r="404" spans="1:9" x14ac:dyDescent="0.25">
      <c r="A404" s="73">
        <v>403</v>
      </c>
      <c r="B404" s="74" t="s">
        <v>1250</v>
      </c>
      <c r="C404" s="74" t="s">
        <v>733</v>
      </c>
      <c r="D404" s="74" t="s">
        <v>2208</v>
      </c>
      <c r="E404" s="74">
        <v>1185320426</v>
      </c>
      <c r="F404" s="74" t="s">
        <v>82</v>
      </c>
      <c r="G404" s="74" t="s">
        <v>83</v>
      </c>
      <c r="H404" s="74" t="s">
        <v>347</v>
      </c>
      <c r="I404" s="75" t="s">
        <v>3127</v>
      </c>
    </row>
    <row r="405" spans="1:9" x14ac:dyDescent="0.25">
      <c r="A405" s="76">
        <v>404</v>
      </c>
      <c r="B405" s="77" t="s">
        <v>1176</v>
      </c>
      <c r="C405" s="77" t="s">
        <v>240</v>
      </c>
      <c r="D405" s="77" t="s">
        <v>2213</v>
      </c>
      <c r="E405" s="77" t="s">
        <v>2214</v>
      </c>
      <c r="F405" s="77" t="s">
        <v>43</v>
      </c>
      <c r="G405" s="77" t="s">
        <v>44</v>
      </c>
      <c r="H405" s="77" t="s">
        <v>398</v>
      </c>
      <c r="I405" s="78" t="s">
        <v>4361</v>
      </c>
    </row>
    <row r="406" spans="1:9" x14ac:dyDescent="0.25">
      <c r="A406" s="73">
        <v>405</v>
      </c>
      <c r="B406" s="74" t="s">
        <v>2049</v>
      </c>
      <c r="C406" s="74" t="s">
        <v>481</v>
      </c>
      <c r="D406" s="74" t="s">
        <v>2217</v>
      </c>
      <c r="E406" s="74" t="s">
        <v>2218</v>
      </c>
      <c r="F406" s="74" t="s">
        <v>317</v>
      </c>
      <c r="G406" s="74" t="s">
        <v>318</v>
      </c>
      <c r="H406" s="74" t="s">
        <v>56</v>
      </c>
      <c r="I406" s="75" t="s">
        <v>2939</v>
      </c>
    </row>
    <row r="407" spans="1:9" x14ac:dyDescent="0.25">
      <c r="A407" s="76">
        <v>406</v>
      </c>
      <c r="B407" s="77" t="s">
        <v>1426</v>
      </c>
      <c r="C407" s="77" t="s">
        <v>516</v>
      </c>
      <c r="D407" s="77" t="s">
        <v>2220</v>
      </c>
      <c r="E407" s="77" t="s">
        <v>2221</v>
      </c>
      <c r="F407" s="77" t="s">
        <v>395</v>
      </c>
      <c r="G407" s="77" t="s">
        <v>396</v>
      </c>
      <c r="H407" s="77" t="s">
        <v>84</v>
      </c>
      <c r="I407" s="78" t="s">
        <v>569</v>
      </c>
    </row>
    <row r="408" spans="1:9" x14ac:dyDescent="0.25">
      <c r="A408" s="73">
        <v>407</v>
      </c>
      <c r="B408" s="74" t="s">
        <v>1897</v>
      </c>
      <c r="C408" s="74" t="s">
        <v>401</v>
      </c>
      <c r="D408" s="74" t="s">
        <v>2224</v>
      </c>
      <c r="E408" s="74" t="s">
        <v>2225</v>
      </c>
      <c r="F408" s="74" t="s">
        <v>98</v>
      </c>
      <c r="G408" s="74" t="s">
        <v>99</v>
      </c>
      <c r="H408" s="74" t="s">
        <v>888</v>
      </c>
      <c r="I408" s="75" t="s">
        <v>3300</v>
      </c>
    </row>
    <row r="409" spans="1:9" x14ac:dyDescent="0.25">
      <c r="A409" s="76">
        <v>408</v>
      </c>
      <c r="B409" s="77" t="s">
        <v>822</v>
      </c>
      <c r="C409" s="77" t="s">
        <v>443</v>
      </c>
      <c r="D409" s="77" t="s">
        <v>2229</v>
      </c>
      <c r="E409" s="77" t="s">
        <v>2230</v>
      </c>
      <c r="F409" s="77" t="s">
        <v>266</v>
      </c>
      <c r="G409" s="77" t="s">
        <v>267</v>
      </c>
      <c r="H409" s="77" t="s">
        <v>2081</v>
      </c>
      <c r="I409" s="78" t="s">
        <v>2082</v>
      </c>
    </row>
    <row r="410" spans="1:9" x14ac:dyDescent="0.25">
      <c r="A410" s="73">
        <v>409</v>
      </c>
      <c r="B410" s="74" t="s">
        <v>1491</v>
      </c>
      <c r="C410" s="74" t="s">
        <v>289</v>
      </c>
      <c r="D410" s="74" t="s">
        <v>2233</v>
      </c>
      <c r="E410" s="74" t="s">
        <v>2234</v>
      </c>
      <c r="F410" s="74" t="s">
        <v>43</v>
      </c>
      <c r="G410" s="74" t="s">
        <v>44</v>
      </c>
      <c r="H410" s="74" t="s">
        <v>45</v>
      </c>
      <c r="I410" s="75" t="s">
        <v>202</v>
      </c>
    </row>
    <row r="411" spans="1:9" x14ac:dyDescent="0.25">
      <c r="A411" s="76">
        <v>410</v>
      </c>
      <c r="B411" s="77" t="s">
        <v>849</v>
      </c>
      <c r="C411" s="77" t="s">
        <v>254</v>
      </c>
      <c r="D411" s="77" t="s">
        <v>2238</v>
      </c>
      <c r="E411" s="77" t="s">
        <v>2239</v>
      </c>
      <c r="F411" s="77" t="s">
        <v>317</v>
      </c>
      <c r="G411" s="77" t="s">
        <v>318</v>
      </c>
      <c r="H411" s="77" t="s">
        <v>495</v>
      </c>
      <c r="I411" s="78" t="s">
        <v>4069</v>
      </c>
    </row>
    <row r="412" spans="1:9" x14ac:dyDescent="0.25">
      <c r="A412" s="73">
        <v>411</v>
      </c>
      <c r="B412" s="74" t="s">
        <v>79</v>
      </c>
      <c r="C412" s="74" t="s">
        <v>282</v>
      </c>
      <c r="D412" s="74" t="s">
        <v>2243</v>
      </c>
      <c r="E412" s="74" t="s">
        <v>2244</v>
      </c>
      <c r="F412" s="74" t="s">
        <v>339</v>
      </c>
      <c r="G412" s="74" t="s">
        <v>340</v>
      </c>
      <c r="H412" s="74" t="s">
        <v>1181</v>
      </c>
      <c r="I412" s="75" t="s">
        <v>3015</v>
      </c>
    </row>
    <row r="413" spans="1:9" x14ac:dyDescent="0.25">
      <c r="A413" s="76">
        <v>412</v>
      </c>
      <c r="B413" s="77" t="s">
        <v>590</v>
      </c>
      <c r="C413" s="77" t="s">
        <v>432</v>
      </c>
      <c r="D413" s="77" t="s">
        <v>2246</v>
      </c>
      <c r="E413" s="77" t="s">
        <v>2247</v>
      </c>
      <c r="F413" s="77" t="s">
        <v>158</v>
      </c>
      <c r="G413" s="77" t="s">
        <v>159</v>
      </c>
      <c r="H413" s="77" t="s">
        <v>84</v>
      </c>
      <c r="I413" s="78" t="s">
        <v>3106</v>
      </c>
    </row>
    <row r="414" spans="1:9" x14ac:dyDescent="0.25">
      <c r="A414" s="73">
        <v>413</v>
      </c>
      <c r="B414" s="74" t="s">
        <v>2249</v>
      </c>
      <c r="C414" s="74" t="s">
        <v>483</v>
      </c>
      <c r="D414" s="74" t="s">
        <v>2250</v>
      </c>
      <c r="E414" s="74" t="s">
        <v>2251</v>
      </c>
      <c r="F414" s="74" t="s">
        <v>98</v>
      </c>
      <c r="G414" s="74" t="s">
        <v>99</v>
      </c>
      <c r="H414" s="74" t="s">
        <v>232</v>
      </c>
      <c r="I414" s="75" t="s">
        <v>3159</v>
      </c>
    </row>
    <row r="415" spans="1:9" x14ac:dyDescent="0.25">
      <c r="A415" s="76">
        <v>414</v>
      </c>
      <c r="B415" s="77" t="s">
        <v>674</v>
      </c>
      <c r="C415" s="77" t="s">
        <v>337</v>
      </c>
      <c r="D415" s="77" t="s">
        <v>2253</v>
      </c>
      <c r="E415" s="77" t="s">
        <v>2254</v>
      </c>
      <c r="F415" s="77" t="s">
        <v>111</v>
      </c>
      <c r="G415" s="77" t="s">
        <v>112</v>
      </c>
      <c r="H415" s="77" t="s">
        <v>181</v>
      </c>
      <c r="I415" s="78" t="s">
        <v>2780</v>
      </c>
    </row>
    <row r="416" spans="1:9" x14ac:dyDescent="0.25">
      <c r="A416" s="73">
        <v>415</v>
      </c>
      <c r="B416" s="74" t="s">
        <v>786</v>
      </c>
      <c r="C416" s="74" t="s">
        <v>84</v>
      </c>
      <c r="D416" s="74" t="s">
        <v>2256</v>
      </c>
      <c r="E416" s="74" t="s">
        <v>2257</v>
      </c>
      <c r="F416" s="74" t="s">
        <v>60</v>
      </c>
      <c r="G416" s="74" t="s">
        <v>61</v>
      </c>
      <c r="H416" s="74" t="s">
        <v>153</v>
      </c>
      <c r="I416" s="75" t="s">
        <v>3405</v>
      </c>
    </row>
    <row r="417" spans="1:9" x14ac:dyDescent="0.25">
      <c r="A417" s="76">
        <v>416</v>
      </c>
      <c r="B417" s="77" t="s">
        <v>146</v>
      </c>
      <c r="C417" s="77" t="s">
        <v>71</v>
      </c>
      <c r="D417" s="77" t="s">
        <v>2262</v>
      </c>
      <c r="E417" s="77" t="s">
        <v>2263</v>
      </c>
      <c r="F417" s="77" t="s">
        <v>295</v>
      </c>
      <c r="G417" s="77" t="s">
        <v>296</v>
      </c>
      <c r="H417" s="77" t="s">
        <v>1230</v>
      </c>
      <c r="I417" s="78" t="s">
        <v>2714</v>
      </c>
    </row>
    <row r="418" spans="1:9" x14ac:dyDescent="0.25">
      <c r="A418" s="73">
        <v>417</v>
      </c>
      <c r="B418" s="74" t="s">
        <v>680</v>
      </c>
      <c r="C418" s="74" t="s">
        <v>516</v>
      </c>
      <c r="D418" s="74" t="s">
        <v>2265</v>
      </c>
      <c r="E418" s="74" t="s">
        <v>2266</v>
      </c>
      <c r="F418" s="74" t="s">
        <v>184</v>
      </c>
      <c r="G418" s="74" t="s">
        <v>185</v>
      </c>
      <c r="H418" s="74" t="s">
        <v>186</v>
      </c>
      <c r="I418" s="75" t="s">
        <v>2596</v>
      </c>
    </row>
    <row r="419" spans="1:9" x14ac:dyDescent="0.25">
      <c r="A419" s="76">
        <v>418</v>
      </c>
      <c r="B419" s="77" t="s">
        <v>231</v>
      </c>
      <c r="C419" s="77" t="s">
        <v>240</v>
      </c>
      <c r="D419" s="77" t="s">
        <v>2269</v>
      </c>
      <c r="E419" s="77">
        <v>5157215261</v>
      </c>
      <c r="F419" s="77" t="s">
        <v>317</v>
      </c>
      <c r="G419" s="77" t="s">
        <v>318</v>
      </c>
      <c r="H419" s="77" t="s">
        <v>1719</v>
      </c>
      <c r="I419" s="78" t="s">
        <v>1720</v>
      </c>
    </row>
    <row r="420" spans="1:9" x14ac:dyDescent="0.25">
      <c r="A420" s="73">
        <v>419</v>
      </c>
      <c r="B420" s="74" t="s">
        <v>2273</v>
      </c>
      <c r="C420" s="74" t="s">
        <v>733</v>
      </c>
      <c r="D420" s="74" t="s">
        <v>2274</v>
      </c>
      <c r="E420" s="74" t="s">
        <v>2275</v>
      </c>
      <c r="F420" s="74" t="s">
        <v>163</v>
      </c>
      <c r="G420" s="74" t="s">
        <v>164</v>
      </c>
      <c r="H420" s="74" t="s">
        <v>711</v>
      </c>
      <c r="I420" s="75" t="s">
        <v>712</v>
      </c>
    </row>
    <row r="421" spans="1:9" x14ac:dyDescent="0.25">
      <c r="A421" s="76">
        <v>420</v>
      </c>
      <c r="B421" s="77" t="s">
        <v>470</v>
      </c>
      <c r="C421" s="77" t="s">
        <v>168</v>
      </c>
      <c r="D421" s="77" t="s">
        <v>2279</v>
      </c>
      <c r="E421" s="77">
        <v>8120028880</v>
      </c>
      <c r="F421" s="77" t="s">
        <v>60</v>
      </c>
      <c r="G421" s="77" t="s">
        <v>61</v>
      </c>
      <c r="H421" s="77" t="s">
        <v>799</v>
      </c>
      <c r="I421" s="78" t="s">
        <v>2679</v>
      </c>
    </row>
    <row r="422" spans="1:9" x14ac:dyDescent="0.25">
      <c r="A422" s="73">
        <v>421</v>
      </c>
      <c r="B422" s="74" t="s">
        <v>1250</v>
      </c>
      <c r="C422" s="74" t="s">
        <v>108</v>
      </c>
      <c r="D422" s="74" t="s">
        <v>2281</v>
      </c>
      <c r="E422" s="74" t="s">
        <v>2282</v>
      </c>
      <c r="F422" s="74" t="s">
        <v>163</v>
      </c>
      <c r="G422" s="74" t="s">
        <v>164</v>
      </c>
      <c r="H422" s="74" t="s">
        <v>1412</v>
      </c>
      <c r="I422" s="75" t="s">
        <v>3245</v>
      </c>
    </row>
    <row r="423" spans="1:9" x14ac:dyDescent="0.25">
      <c r="A423" s="76">
        <v>422</v>
      </c>
      <c r="B423" s="77" t="s">
        <v>1246</v>
      </c>
      <c r="C423" s="77" t="s">
        <v>206</v>
      </c>
      <c r="D423" s="77" t="s">
        <v>2285</v>
      </c>
      <c r="E423" s="77" t="s">
        <v>2286</v>
      </c>
      <c r="F423" s="77" t="s">
        <v>170</v>
      </c>
      <c r="G423" s="77" t="s">
        <v>171</v>
      </c>
      <c r="H423" s="77" t="s">
        <v>199</v>
      </c>
      <c r="I423" s="78" t="s">
        <v>2599</v>
      </c>
    </row>
    <row r="424" spans="1:9" x14ac:dyDescent="0.25">
      <c r="A424" s="73">
        <v>423</v>
      </c>
      <c r="B424" s="74" t="s">
        <v>2289</v>
      </c>
      <c r="C424" s="74" t="s">
        <v>189</v>
      </c>
      <c r="D424" s="74" t="s">
        <v>2290</v>
      </c>
      <c r="E424" s="74" t="s">
        <v>2291</v>
      </c>
      <c r="F424" s="74" t="s">
        <v>106</v>
      </c>
      <c r="G424" s="74" t="s">
        <v>107</v>
      </c>
      <c r="H424" s="74" t="s">
        <v>108</v>
      </c>
      <c r="I424" s="75" t="s">
        <v>1758</v>
      </c>
    </row>
    <row r="425" spans="1:9" x14ac:dyDescent="0.25">
      <c r="A425" s="76">
        <v>424</v>
      </c>
      <c r="B425" s="77" t="s">
        <v>442</v>
      </c>
      <c r="C425" s="77" t="s">
        <v>186</v>
      </c>
      <c r="D425" s="77" t="s">
        <v>2294</v>
      </c>
      <c r="E425" s="77">
        <v>6154852420</v>
      </c>
      <c r="F425" s="77" t="s">
        <v>295</v>
      </c>
      <c r="G425" s="77" t="s">
        <v>296</v>
      </c>
      <c r="H425" s="77" t="s">
        <v>2766</v>
      </c>
      <c r="I425" s="78" t="s">
        <v>2770</v>
      </c>
    </row>
    <row r="426" spans="1:9" x14ac:dyDescent="0.25">
      <c r="A426" s="73">
        <v>425</v>
      </c>
      <c r="B426" s="74" t="s">
        <v>1546</v>
      </c>
      <c r="C426" s="74" t="s">
        <v>45</v>
      </c>
      <c r="D426" s="74" t="s">
        <v>2297</v>
      </c>
      <c r="E426" s="74" t="s">
        <v>2298</v>
      </c>
      <c r="F426" s="74" t="s">
        <v>128</v>
      </c>
      <c r="G426" s="74" t="s">
        <v>129</v>
      </c>
      <c r="H426" s="74" t="s">
        <v>235</v>
      </c>
      <c r="I426" s="75" t="s">
        <v>3449</v>
      </c>
    </row>
    <row r="427" spans="1:9" x14ac:dyDescent="0.25">
      <c r="A427" s="76">
        <v>426</v>
      </c>
      <c r="B427" s="77" t="s">
        <v>1383</v>
      </c>
      <c r="C427" s="77" t="s">
        <v>206</v>
      </c>
      <c r="D427" s="77" t="s">
        <v>2303</v>
      </c>
      <c r="E427" s="77">
        <v>1104072032</v>
      </c>
      <c r="F427" s="77" t="s">
        <v>355</v>
      </c>
      <c r="G427" s="77" t="s">
        <v>356</v>
      </c>
      <c r="H427" s="77" t="s">
        <v>260</v>
      </c>
      <c r="I427" s="78" t="s">
        <v>2938</v>
      </c>
    </row>
    <row r="428" spans="1:9" x14ac:dyDescent="0.25">
      <c r="A428" s="73">
        <v>427</v>
      </c>
      <c r="B428" s="74" t="s">
        <v>231</v>
      </c>
      <c r="C428" s="74" t="s">
        <v>516</v>
      </c>
      <c r="D428" s="74" t="s">
        <v>2306</v>
      </c>
      <c r="E428" s="74" t="s">
        <v>2307</v>
      </c>
      <c r="F428" s="74" t="s">
        <v>317</v>
      </c>
      <c r="G428" s="74" t="s">
        <v>318</v>
      </c>
      <c r="H428" s="74" t="s">
        <v>401</v>
      </c>
      <c r="I428" s="75" t="s">
        <v>2296</v>
      </c>
    </row>
    <row r="429" spans="1:9" x14ac:dyDescent="0.25">
      <c r="A429" s="76">
        <v>428</v>
      </c>
      <c r="B429" s="77" t="s">
        <v>1304</v>
      </c>
      <c r="C429" s="77" t="s">
        <v>153</v>
      </c>
      <c r="D429" s="77" t="s">
        <v>2311</v>
      </c>
      <c r="E429" s="77" t="s">
        <v>2312</v>
      </c>
      <c r="F429" s="77" t="s">
        <v>142</v>
      </c>
      <c r="G429" s="77" t="s">
        <v>143</v>
      </c>
      <c r="H429" s="77" t="s">
        <v>232</v>
      </c>
      <c r="I429" s="78" t="s">
        <v>3159</v>
      </c>
    </row>
    <row r="430" spans="1:9" x14ac:dyDescent="0.25">
      <c r="A430" s="73">
        <v>429</v>
      </c>
      <c r="B430" s="74" t="s">
        <v>400</v>
      </c>
      <c r="C430" s="74" t="s">
        <v>443</v>
      </c>
      <c r="D430" s="74" t="s">
        <v>2316</v>
      </c>
      <c r="E430" s="74" t="s">
        <v>2317</v>
      </c>
      <c r="F430" s="74" t="s">
        <v>74</v>
      </c>
      <c r="G430" s="74" t="s">
        <v>75</v>
      </c>
      <c r="H430" s="74" t="s">
        <v>195</v>
      </c>
      <c r="I430" s="75" t="s">
        <v>2782</v>
      </c>
    </row>
    <row r="431" spans="1:9" x14ac:dyDescent="0.25">
      <c r="A431" s="76">
        <v>430</v>
      </c>
      <c r="B431" s="77" t="s">
        <v>1148</v>
      </c>
      <c r="C431" s="77" t="s">
        <v>432</v>
      </c>
      <c r="D431" s="77" t="s">
        <v>2319</v>
      </c>
      <c r="E431" s="77" t="s">
        <v>2320</v>
      </c>
      <c r="F431" s="77" t="s">
        <v>74</v>
      </c>
      <c r="G431" s="77" t="s">
        <v>75</v>
      </c>
      <c r="H431" s="77" t="s">
        <v>528</v>
      </c>
      <c r="I431" s="78" t="s">
        <v>1109</v>
      </c>
    </row>
    <row r="432" spans="1:9" x14ac:dyDescent="0.25">
      <c r="A432" s="73">
        <v>431</v>
      </c>
      <c r="B432" s="74" t="s">
        <v>155</v>
      </c>
      <c r="C432" s="74" t="s">
        <v>80</v>
      </c>
      <c r="D432" s="74" t="s">
        <v>2322</v>
      </c>
      <c r="E432" s="74" t="s">
        <v>2323</v>
      </c>
      <c r="F432" s="74" t="s">
        <v>93</v>
      </c>
      <c r="G432" s="74" t="s">
        <v>94</v>
      </c>
      <c r="H432" s="74" t="s">
        <v>95</v>
      </c>
      <c r="I432" s="75" t="s">
        <v>390</v>
      </c>
    </row>
    <row r="433" spans="1:9" x14ac:dyDescent="0.25">
      <c r="A433" s="76">
        <v>432</v>
      </c>
      <c r="B433" s="77" t="s">
        <v>1309</v>
      </c>
      <c r="C433" s="77" t="s">
        <v>260</v>
      </c>
      <c r="D433" s="77" t="s">
        <v>2326</v>
      </c>
      <c r="E433" s="77" t="s">
        <v>2327</v>
      </c>
      <c r="F433" s="77" t="s">
        <v>419</v>
      </c>
      <c r="G433" s="77" t="s">
        <v>420</v>
      </c>
      <c r="H433" s="77" t="s">
        <v>160</v>
      </c>
      <c r="I433" s="78" t="s">
        <v>3952</v>
      </c>
    </row>
    <row r="434" spans="1:9" x14ac:dyDescent="0.25">
      <c r="A434" s="73">
        <v>433</v>
      </c>
      <c r="B434" s="74" t="s">
        <v>2133</v>
      </c>
      <c r="C434" s="74" t="s">
        <v>120</v>
      </c>
      <c r="D434" s="74" t="s">
        <v>2330</v>
      </c>
      <c r="E434" s="74">
        <v>5008518639</v>
      </c>
      <c r="F434" s="74" t="s">
        <v>224</v>
      </c>
      <c r="G434" s="74" t="s">
        <v>225</v>
      </c>
      <c r="H434" s="74" t="s">
        <v>285</v>
      </c>
      <c r="I434" s="75" t="s">
        <v>448</v>
      </c>
    </row>
    <row r="435" spans="1:9" x14ac:dyDescent="0.25">
      <c r="A435" s="76">
        <v>434</v>
      </c>
      <c r="B435" s="77" t="s">
        <v>2333</v>
      </c>
      <c r="C435" s="77" t="s">
        <v>733</v>
      </c>
      <c r="D435" s="77" t="s">
        <v>2334</v>
      </c>
      <c r="E435" s="77" t="s">
        <v>2335</v>
      </c>
      <c r="F435" s="77" t="s">
        <v>170</v>
      </c>
      <c r="G435" s="77" t="s">
        <v>171</v>
      </c>
      <c r="H435" s="77" t="s">
        <v>260</v>
      </c>
      <c r="I435" s="78" t="s">
        <v>2149</v>
      </c>
    </row>
    <row r="436" spans="1:9" x14ac:dyDescent="0.25">
      <c r="A436" s="73">
        <v>435</v>
      </c>
      <c r="B436" s="74" t="s">
        <v>409</v>
      </c>
      <c r="C436" s="74" t="s">
        <v>168</v>
      </c>
      <c r="D436" s="74" t="s">
        <v>2337</v>
      </c>
      <c r="E436" s="74" t="s">
        <v>2338</v>
      </c>
      <c r="F436" s="74" t="s">
        <v>317</v>
      </c>
      <c r="G436" s="74" t="s">
        <v>318</v>
      </c>
      <c r="H436" s="74" t="s">
        <v>483</v>
      </c>
      <c r="I436" s="75" t="s">
        <v>3134</v>
      </c>
    </row>
    <row r="437" spans="1:9" x14ac:dyDescent="0.25">
      <c r="A437" s="76">
        <v>436</v>
      </c>
      <c r="B437" s="77" t="s">
        <v>750</v>
      </c>
      <c r="C437" s="77" t="s">
        <v>285</v>
      </c>
      <c r="D437" s="77" t="s">
        <v>2340</v>
      </c>
      <c r="E437" s="77" t="s">
        <v>2341</v>
      </c>
      <c r="F437" s="77" t="s">
        <v>163</v>
      </c>
      <c r="G437" s="77" t="s">
        <v>164</v>
      </c>
      <c r="H437" s="77" t="s">
        <v>401</v>
      </c>
      <c r="I437" s="78" t="s">
        <v>3060</v>
      </c>
    </row>
    <row r="438" spans="1:9" x14ac:dyDescent="0.25">
      <c r="A438" s="73">
        <v>437</v>
      </c>
      <c r="B438" s="74" t="s">
        <v>815</v>
      </c>
      <c r="C438" s="74" t="s">
        <v>249</v>
      </c>
      <c r="D438" s="74" t="s">
        <v>2344</v>
      </c>
      <c r="E438" s="74">
        <v>7140360841</v>
      </c>
      <c r="F438" s="74" t="s">
        <v>74</v>
      </c>
      <c r="G438" s="74" t="s">
        <v>75</v>
      </c>
      <c r="H438" s="74" t="s">
        <v>216</v>
      </c>
      <c r="I438" s="75" t="s">
        <v>4331</v>
      </c>
    </row>
    <row r="439" spans="1:9" x14ac:dyDescent="0.25">
      <c r="A439" s="76">
        <v>438</v>
      </c>
      <c r="B439" s="77" t="s">
        <v>686</v>
      </c>
      <c r="C439" s="77" t="s">
        <v>401</v>
      </c>
      <c r="D439" s="77" t="s">
        <v>2348</v>
      </c>
      <c r="E439" s="77" t="s">
        <v>2349</v>
      </c>
      <c r="F439" s="77" t="s">
        <v>142</v>
      </c>
      <c r="G439" s="77" t="s">
        <v>143</v>
      </c>
      <c r="H439" s="77" t="s">
        <v>240</v>
      </c>
      <c r="I439" s="78" t="s">
        <v>288</v>
      </c>
    </row>
    <row r="440" spans="1:9" x14ac:dyDescent="0.25">
      <c r="A440" s="73">
        <v>439</v>
      </c>
      <c r="B440" s="74" t="s">
        <v>686</v>
      </c>
      <c r="C440" s="74" t="s">
        <v>282</v>
      </c>
      <c r="D440" s="74" t="s">
        <v>2353</v>
      </c>
      <c r="E440" s="74">
        <v>6155892487</v>
      </c>
      <c r="F440" s="74" t="s">
        <v>142</v>
      </c>
      <c r="G440" s="74" t="s">
        <v>143</v>
      </c>
      <c r="H440" s="74" t="s">
        <v>232</v>
      </c>
      <c r="I440" s="75" t="s">
        <v>373</v>
      </c>
    </row>
    <row r="441" spans="1:9" x14ac:dyDescent="0.25">
      <c r="A441" s="76">
        <v>440</v>
      </c>
      <c r="B441" s="77" t="s">
        <v>1176</v>
      </c>
      <c r="C441" s="77" t="s">
        <v>481</v>
      </c>
      <c r="D441" s="77" t="s">
        <v>2355</v>
      </c>
      <c r="E441" s="77" t="s">
        <v>2356</v>
      </c>
      <c r="F441" s="77" t="s">
        <v>43</v>
      </c>
      <c r="G441" s="77" t="s">
        <v>44</v>
      </c>
      <c r="H441" s="77" t="s">
        <v>45</v>
      </c>
      <c r="I441" s="78" t="s">
        <v>2605</v>
      </c>
    </row>
    <row r="442" spans="1:9" x14ac:dyDescent="0.25">
      <c r="A442" s="73">
        <v>441</v>
      </c>
      <c r="B442" s="74" t="s">
        <v>1046</v>
      </c>
      <c r="C442" s="74" t="s">
        <v>733</v>
      </c>
      <c r="D442" s="74" t="s">
        <v>2359</v>
      </c>
      <c r="E442" s="74" t="s">
        <v>2360</v>
      </c>
      <c r="F442" s="74" t="s">
        <v>111</v>
      </c>
      <c r="G442" s="74" t="s">
        <v>112</v>
      </c>
      <c r="H442" s="74" t="s">
        <v>485</v>
      </c>
      <c r="I442" s="75" t="s">
        <v>907</v>
      </c>
    </row>
    <row r="443" spans="1:9" x14ac:dyDescent="0.25">
      <c r="A443" s="76">
        <v>442</v>
      </c>
      <c r="B443" s="77" t="s">
        <v>304</v>
      </c>
      <c r="C443" s="77" t="s">
        <v>45</v>
      </c>
      <c r="D443" s="77" t="s">
        <v>2363</v>
      </c>
      <c r="E443" s="77" t="s">
        <v>2364</v>
      </c>
      <c r="F443" s="77" t="s">
        <v>69</v>
      </c>
      <c r="G443" s="77" t="s">
        <v>70</v>
      </c>
      <c r="H443" s="77" t="s">
        <v>687</v>
      </c>
      <c r="I443" s="78" t="s">
        <v>567</v>
      </c>
    </row>
    <row r="444" spans="1:9" x14ac:dyDescent="0.25">
      <c r="A444" s="73">
        <v>443</v>
      </c>
      <c r="B444" s="74" t="s">
        <v>79</v>
      </c>
      <c r="C444" s="74" t="s">
        <v>766</v>
      </c>
      <c r="D444" s="74" t="s">
        <v>2367</v>
      </c>
      <c r="E444" s="74">
        <v>5004864029</v>
      </c>
      <c r="F444" s="74" t="s">
        <v>43</v>
      </c>
      <c r="G444" s="74" t="s">
        <v>44</v>
      </c>
      <c r="H444" s="74" t="s">
        <v>45</v>
      </c>
      <c r="I444" s="75" t="s">
        <v>1615</v>
      </c>
    </row>
    <row r="445" spans="1:9" x14ac:dyDescent="0.25">
      <c r="A445" s="76">
        <v>444</v>
      </c>
      <c r="B445" s="77" t="s">
        <v>674</v>
      </c>
      <c r="C445" s="77" t="s">
        <v>485</v>
      </c>
      <c r="D445" s="77" t="s">
        <v>2371</v>
      </c>
      <c r="E445" s="77">
        <v>8181774808</v>
      </c>
      <c r="F445" s="77" t="s">
        <v>317</v>
      </c>
      <c r="G445" s="77" t="s">
        <v>318</v>
      </c>
      <c r="H445" s="77" t="s">
        <v>443</v>
      </c>
      <c r="I445" s="78" t="s">
        <v>2513</v>
      </c>
    </row>
    <row r="446" spans="1:9" x14ac:dyDescent="0.25">
      <c r="A446" s="73">
        <v>445</v>
      </c>
      <c r="B446" s="74" t="s">
        <v>2373</v>
      </c>
      <c r="C446" s="74" t="s">
        <v>675</v>
      </c>
      <c r="D446" s="74" t="s">
        <v>2374</v>
      </c>
      <c r="E446" s="74">
        <v>8131798475</v>
      </c>
      <c r="F446" s="74" t="s">
        <v>395</v>
      </c>
      <c r="G446" s="74" t="s">
        <v>396</v>
      </c>
      <c r="H446" s="74" t="s">
        <v>289</v>
      </c>
      <c r="I446" s="75" t="s">
        <v>421</v>
      </c>
    </row>
    <row r="447" spans="1:9" x14ac:dyDescent="0.25">
      <c r="A447" s="76">
        <v>446</v>
      </c>
      <c r="B447" s="77" t="s">
        <v>90</v>
      </c>
      <c r="C447" s="77" t="s">
        <v>432</v>
      </c>
      <c r="D447" s="77" t="s">
        <v>2376</v>
      </c>
      <c r="E447" s="77">
        <v>8420407796</v>
      </c>
      <c r="F447" s="77" t="s">
        <v>163</v>
      </c>
      <c r="G447" s="77" t="s">
        <v>164</v>
      </c>
      <c r="H447" s="77" t="s">
        <v>711</v>
      </c>
      <c r="I447" s="78" t="s">
        <v>904</v>
      </c>
    </row>
    <row r="448" spans="1:9" x14ac:dyDescent="0.25">
      <c r="A448" s="73">
        <v>447</v>
      </c>
      <c r="B448" s="74" t="s">
        <v>297</v>
      </c>
      <c r="C448" s="74" t="s">
        <v>282</v>
      </c>
      <c r="D448" s="74" t="s">
        <v>2379</v>
      </c>
      <c r="E448" s="74">
        <v>2180485087</v>
      </c>
      <c r="F448" s="74" t="s">
        <v>395</v>
      </c>
      <c r="G448" s="74" t="s">
        <v>396</v>
      </c>
      <c r="H448" s="74" t="s">
        <v>659</v>
      </c>
      <c r="I448" s="75" t="s">
        <v>3858</v>
      </c>
    </row>
    <row r="449" spans="1:9" x14ac:dyDescent="0.25">
      <c r="A449" s="76">
        <v>448</v>
      </c>
      <c r="B449" s="77" t="s">
        <v>2381</v>
      </c>
      <c r="C449" s="77" t="s">
        <v>401</v>
      </c>
      <c r="D449" s="77" t="s">
        <v>2382</v>
      </c>
      <c r="E449" s="77">
        <v>6145051892</v>
      </c>
      <c r="F449" s="77" t="s">
        <v>128</v>
      </c>
      <c r="G449" s="77" t="s">
        <v>129</v>
      </c>
      <c r="H449" s="77" t="s">
        <v>472</v>
      </c>
      <c r="I449" s="78" t="s">
        <v>3462</v>
      </c>
    </row>
    <row r="450" spans="1:9" x14ac:dyDescent="0.25">
      <c r="A450" s="73">
        <v>449</v>
      </c>
      <c r="B450" s="74" t="s">
        <v>1320</v>
      </c>
      <c r="C450" s="74" t="s">
        <v>598</v>
      </c>
      <c r="D450" s="74" t="s">
        <v>2386</v>
      </c>
      <c r="E450" s="74" t="s">
        <v>2387</v>
      </c>
      <c r="F450" s="74" t="s">
        <v>106</v>
      </c>
      <c r="G450" s="74" t="s">
        <v>107</v>
      </c>
      <c r="H450" s="74" t="s">
        <v>1974</v>
      </c>
      <c r="I450" s="75" t="s">
        <v>3592</v>
      </c>
    </row>
    <row r="451" spans="1:9" x14ac:dyDescent="0.25">
      <c r="A451" s="76">
        <v>450</v>
      </c>
      <c r="B451" s="77" t="s">
        <v>656</v>
      </c>
      <c r="C451" s="77" t="s">
        <v>979</v>
      </c>
      <c r="D451" s="77" t="s">
        <v>2389</v>
      </c>
      <c r="E451" s="77">
        <v>2183466471</v>
      </c>
      <c r="F451" s="77" t="s">
        <v>98</v>
      </c>
      <c r="G451" s="77" t="s">
        <v>99</v>
      </c>
      <c r="H451" s="77" t="s">
        <v>638</v>
      </c>
      <c r="I451" s="78" t="s">
        <v>639</v>
      </c>
    </row>
    <row r="452" spans="1:9" x14ac:dyDescent="0.25">
      <c r="A452" s="73">
        <v>451</v>
      </c>
      <c r="B452" s="74" t="s">
        <v>725</v>
      </c>
      <c r="C452" s="74" t="s">
        <v>401</v>
      </c>
      <c r="D452" s="74" t="s">
        <v>2392</v>
      </c>
      <c r="E452" s="74" t="s">
        <v>2393</v>
      </c>
      <c r="F452" s="74" t="s">
        <v>142</v>
      </c>
      <c r="G452" s="74" t="s">
        <v>143</v>
      </c>
      <c r="H452" s="74" t="s">
        <v>144</v>
      </c>
      <c r="I452" s="75" t="s">
        <v>365</v>
      </c>
    </row>
    <row r="453" spans="1:9" x14ac:dyDescent="0.25">
      <c r="A453" s="76">
        <v>452</v>
      </c>
      <c r="B453" s="77" t="s">
        <v>1224</v>
      </c>
      <c r="C453" s="77" t="s">
        <v>485</v>
      </c>
      <c r="D453" s="77" t="s">
        <v>2395</v>
      </c>
      <c r="E453" s="77" t="s">
        <v>2396</v>
      </c>
      <c r="F453" s="77" t="s">
        <v>98</v>
      </c>
      <c r="G453" s="77" t="s">
        <v>99</v>
      </c>
      <c r="H453" s="77" t="s">
        <v>203</v>
      </c>
      <c r="I453" s="78" t="s">
        <v>2752</v>
      </c>
    </row>
    <row r="454" spans="1:9" x14ac:dyDescent="0.25">
      <c r="A454" s="73">
        <v>453</v>
      </c>
      <c r="B454" s="74" t="s">
        <v>2399</v>
      </c>
      <c r="C454" s="74" t="s">
        <v>667</v>
      </c>
      <c r="D454" s="74" t="s">
        <v>2400</v>
      </c>
      <c r="E454" s="74">
        <v>4150903804</v>
      </c>
      <c r="F454" s="74" t="s">
        <v>158</v>
      </c>
      <c r="G454" s="74" t="s">
        <v>159</v>
      </c>
      <c r="H454" s="74" t="s">
        <v>3874</v>
      </c>
      <c r="I454" s="75" t="s">
        <v>3877</v>
      </c>
    </row>
    <row r="455" spans="1:9" x14ac:dyDescent="0.25">
      <c r="A455" s="76">
        <v>454</v>
      </c>
      <c r="B455" s="77" t="s">
        <v>1260</v>
      </c>
      <c r="C455" s="77" t="s">
        <v>511</v>
      </c>
      <c r="D455" s="77" t="s">
        <v>2405</v>
      </c>
      <c r="E455" s="77" t="s">
        <v>2406</v>
      </c>
      <c r="F455" s="77" t="s">
        <v>123</v>
      </c>
      <c r="G455" s="77" t="s">
        <v>124</v>
      </c>
      <c r="H455" s="77" t="s">
        <v>820</v>
      </c>
      <c r="I455" s="78" t="s">
        <v>2774</v>
      </c>
    </row>
    <row r="456" spans="1:9" x14ac:dyDescent="0.25">
      <c r="A456" s="73">
        <v>455</v>
      </c>
      <c r="B456" s="74" t="s">
        <v>643</v>
      </c>
      <c r="C456" s="74" t="s">
        <v>282</v>
      </c>
      <c r="D456" s="74" t="s">
        <v>2408</v>
      </c>
      <c r="E456" s="74" t="s">
        <v>2409</v>
      </c>
      <c r="F456" s="74" t="s">
        <v>74</v>
      </c>
      <c r="G456" s="74" t="s">
        <v>75</v>
      </c>
      <c r="H456" s="74" t="s">
        <v>76</v>
      </c>
      <c r="I456" s="75" t="s">
        <v>2666</v>
      </c>
    </row>
    <row r="457" spans="1:9" x14ac:dyDescent="0.25">
      <c r="A457" s="76">
        <v>456</v>
      </c>
      <c r="B457" s="77" t="s">
        <v>546</v>
      </c>
      <c r="C457" s="77" t="s">
        <v>745</v>
      </c>
      <c r="D457" s="77" t="s">
        <v>2411</v>
      </c>
      <c r="E457" s="77" t="s">
        <v>2412</v>
      </c>
      <c r="F457" s="77" t="s">
        <v>317</v>
      </c>
      <c r="G457" s="77" t="s">
        <v>318</v>
      </c>
      <c r="H457" s="77" t="s">
        <v>689</v>
      </c>
      <c r="I457" s="78" t="s">
        <v>4036</v>
      </c>
    </row>
    <row r="458" spans="1:9" x14ac:dyDescent="0.25">
      <c r="A458" s="73">
        <v>457</v>
      </c>
      <c r="B458" s="74" t="s">
        <v>822</v>
      </c>
      <c r="C458" s="74" t="s">
        <v>611</v>
      </c>
      <c r="D458" s="74" t="s">
        <v>2414</v>
      </c>
      <c r="E458" s="74">
        <v>8005788626</v>
      </c>
      <c r="F458" s="74" t="s">
        <v>419</v>
      </c>
      <c r="G458" s="74" t="s">
        <v>420</v>
      </c>
      <c r="H458" s="74" t="s">
        <v>45</v>
      </c>
      <c r="I458" s="75" t="s">
        <v>202</v>
      </c>
    </row>
    <row r="459" spans="1:9" x14ac:dyDescent="0.25">
      <c r="A459" s="76">
        <v>458</v>
      </c>
      <c r="B459" s="77" t="s">
        <v>584</v>
      </c>
      <c r="C459" s="77" t="s">
        <v>80</v>
      </c>
      <c r="D459" s="77" t="s">
        <v>2416</v>
      </c>
      <c r="E459" s="77" t="s">
        <v>2417</v>
      </c>
      <c r="F459" s="77" t="s">
        <v>106</v>
      </c>
      <c r="G459" s="77" t="s">
        <v>107</v>
      </c>
      <c r="H459" s="77" t="s">
        <v>113</v>
      </c>
      <c r="I459" s="78" t="s">
        <v>933</v>
      </c>
    </row>
    <row r="460" spans="1:9" x14ac:dyDescent="0.25">
      <c r="A460" s="73">
        <v>459</v>
      </c>
      <c r="B460" s="74" t="s">
        <v>1250</v>
      </c>
      <c r="C460" s="74" t="s">
        <v>401</v>
      </c>
      <c r="D460" s="74" t="s">
        <v>2420</v>
      </c>
      <c r="E460" s="74">
        <v>2167004353</v>
      </c>
      <c r="F460" s="74" t="s">
        <v>137</v>
      </c>
      <c r="G460" s="74" t="s">
        <v>138</v>
      </c>
      <c r="H460" s="74" t="s">
        <v>611</v>
      </c>
      <c r="I460" s="75" t="s">
        <v>2706</v>
      </c>
    </row>
    <row r="461" spans="1:9" x14ac:dyDescent="0.25">
      <c r="A461" s="76">
        <v>460</v>
      </c>
      <c r="B461" s="77" t="s">
        <v>304</v>
      </c>
      <c r="C461" s="77" t="s">
        <v>120</v>
      </c>
      <c r="D461" s="77" t="s">
        <v>2424</v>
      </c>
      <c r="E461" s="77" t="s">
        <v>2425</v>
      </c>
      <c r="F461" s="77" t="s">
        <v>98</v>
      </c>
      <c r="G461" s="77" t="s">
        <v>99</v>
      </c>
      <c r="H461" s="77" t="s">
        <v>134</v>
      </c>
      <c r="I461" s="78" t="s">
        <v>3284</v>
      </c>
    </row>
    <row r="462" spans="1:9" x14ac:dyDescent="0.25">
      <c r="A462" s="73">
        <v>461</v>
      </c>
      <c r="B462" s="74" t="s">
        <v>757</v>
      </c>
      <c r="C462" s="74" t="s">
        <v>56</v>
      </c>
      <c r="D462" s="74" t="s">
        <v>2429</v>
      </c>
      <c r="E462" s="74" t="s">
        <v>2430</v>
      </c>
      <c r="F462" s="74" t="s">
        <v>419</v>
      </c>
      <c r="G462" s="74" t="s">
        <v>420</v>
      </c>
      <c r="H462" s="74" t="s">
        <v>3975</v>
      </c>
      <c r="I462" s="75" t="s">
        <v>1972</v>
      </c>
    </row>
    <row r="463" spans="1:9" x14ac:dyDescent="0.25">
      <c r="A463" s="76">
        <v>462</v>
      </c>
      <c r="B463" s="77" t="s">
        <v>320</v>
      </c>
      <c r="C463" s="77" t="s">
        <v>687</v>
      </c>
      <c r="D463" s="77" t="s">
        <v>2432</v>
      </c>
      <c r="E463" s="77" t="s">
        <v>2433</v>
      </c>
      <c r="F463" s="77" t="s">
        <v>74</v>
      </c>
      <c r="G463" s="77" t="s">
        <v>75</v>
      </c>
      <c r="H463" s="77" t="s">
        <v>216</v>
      </c>
      <c r="I463" s="78" t="s">
        <v>4332</v>
      </c>
    </row>
    <row r="464" spans="1:9" x14ac:dyDescent="0.25">
      <c r="A464" s="73">
        <v>463</v>
      </c>
      <c r="B464" s="74" t="s">
        <v>1144</v>
      </c>
      <c r="C464" s="74" t="s">
        <v>667</v>
      </c>
      <c r="D464" s="74" t="s">
        <v>2436</v>
      </c>
      <c r="E464" s="74" t="s">
        <v>2437</v>
      </c>
      <c r="F464" s="74" t="s">
        <v>60</v>
      </c>
      <c r="G464" s="74" t="s">
        <v>61</v>
      </c>
      <c r="H464" s="74" t="s">
        <v>506</v>
      </c>
      <c r="I464" s="75" t="s">
        <v>4149</v>
      </c>
    </row>
    <row r="465" spans="1:9" x14ac:dyDescent="0.25">
      <c r="A465" s="76">
        <v>464</v>
      </c>
      <c r="B465" s="77" t="s">
        <v>1276</v>
      </c>
      <c r="C465" s="77" t="s">
        <v>39</v>
      </c>
      <c r="D465" s="77" t="s">
        <v>2442</v>
      </c>
      <c r="E465" s="77" t="s">
        <v>2443</v>
      </c>
      <c r="F465" s="77" t="s">
        <v>128</v>
      </c>
      <c r="G465" s="77" t="s">
        <v>129</v>
      </c>
      <c r="H465" s="77" t="s">
        <v>717</v>
      </c>
      <c r="I465" s="78" t="s">
        <v>3486</v>
      </c>
    </row>
    <row r="466" spans="1:9" x14ac:dyDescent="0.25">
      <c r="A466" s="73">
        <v>465</v>
      </c>
      <c r="B466" s="74" t="s">
        <v>1888</v>
      </c>
      <c r="C466" s="74" t="s">
        <v>254</v>
      </c>
      <c r="D466" s="74" t="s">
        <v>2446</v>
      </c>
      <c r="E466" s="74" t="s">
        <v>2447</v>
      </c>
      <c r="F466" s="74" t="s">
        <v>69</v>
      </c>
      <c r="G466" s="74" t="s">
        <v>70</v>
      </c>
      <c r="H466" s="74" t="s">
        <v>543</v>
      </c>
      <c r="I466" s="75" t="s">
        <v>3557</v>
      </c>
    </row>
    <row r="467" spans="1:9" x14ac:dyDescent="0.25">
      <c r="A467" s="76">
        <v>466</v>
      </c>
      <c r="B467" s="77" t="s">
        <v>900</v>
      </c>
      <c r="C467" s="77" t="s">
        <v>45</v>
      </c>
      <c r="D467" s="77" t="s">
        <v>2450</v>
      </c>
      <c r="E467" s="77" t="s">
        <v>2451</v>
      </c>
      <c r="F467" s="77" t="s">
        <v>111</v>
      </c>
      <c r="G467" s="77" t="s">
        <v>112</v>
      </c>
      <c r="H467" s="77" t="s">
        <v>3726</v>
      </c>
      <c r="I467" s="78" t="s">
        <v>3730</v>
      </c>
    </row>
    <row r="468" spans="1:9" x14ac:dyDescent="0.25">
      <c r="A468" s="73">
        <v>467</v>
      </c>
      <c r="B468" s="74" t="s">
        <v>33</v>
      </c>
      <c r="C468" s="74" t="s">
        <v>357</v>
      </c>
      <c r="D468" s="74" t="s">
        <v>2455</v>
      </c>
      <c r="E468" s="74">
        <v>8471548081</v>
      </c>
      <c r="F468" s="74" t="s">
        <v>142</v>
      </c>
      <c r="G468" s="74" t="s">
        <v>143</v>
      </c>
      <c r="H468" s="74" t="s">
        <v>516</v>
      </c>
      <c r="I468" s="75" t="s">
        <v>1752</v>
      </c>
    </row>
    <row r="469" spans="1:9" x14ac:dyDescent="0.25">
      <c r="A469" s="76">
        <v>468</v>
      </c>
      <c r="B469" s="77" t="s">
        <v>2457</v>
      </c>
      <c r="C469" s="77" t="s">
        <v>84</v>
      </c>
      <c r="D469" s="77" t="s">
        <v>2458</v>
      </c>
      <c r="E469" s="77" t="s">
        <v>2459</v>
      </c>
      <c r="F469" s="77" t="s">
        <v>54</v>
      </c>
      <c r="G469" s="77" t="s">
        <v>55</v>
      </c>
      <c r="H469" s="77" t="s">
        <v>199</v>
      </c>
      <c r="I469" s="78" t="s">
        <v>2599</v>
      </c>
    </row>
    <row r="470" spans="1:9" x14ac:dyDescent="0.25">
      <c r="A470" s="73">
        <v>469</v>
      </c>
      <c r="B470" s="74" t="s">
        <v>786</v>
      </c>
      <c r="C470" s="74" t="s">
        <v>56</v>
      </c>
      <c r="D470" s="74" t="s">
        <v>2462</v>
      </c>
      <c r="E470" s="74" t="s">
        <v>2463</v>
      </c>
      <c r="F470" s="74" t="s">
        <v>295</v>
      </c>
      <c r="G470" s="74" t="s">
        <v>296</v>
      </c>
      <c r="H470" s="74" t="s">
        <v>2720</v>
      </c>
      <c r="I470" s="75" t="s">
        <v>2725</v>
      </c>
    </row>
    <row r="471" spans="1:9" x14ac:dyDescent="0.25">
      <c r="A471" s="76">
        <v>470</v>
      </c>
      <c r="B471" s="77" t="s">
        <v>1795</v>
      </c>
      <c r="C471" s="77" t="s">
        <v>232</v>
      </c>
      <c r="D471" s="77" t="s">
        <v>2467</v>
      </c>
      <c r="E471" s="77" t="s">
        <v>2468</v>
      </c>
      <c r="F471" s="77" t="s">
        <v>43</v>
      </c>
      <c r="G471" s="77" t="s">
        <v>44</v>
      </c>
      <c r="H471" s="77" t="s">
        <v>350</v>
      </c>
      <c r="I471" s="78" t="s">
        <v>351</v>
      </c>
    </row>
    <row r="472" spans="1:9" x14ac:dyDescent="0.25">
      <c r="A472" s="73">
        <v>471</v>
      </c>
      <c r="B472" s="74" t="s">
        <v>2457</v>
      </c>
      <c r="C472" s="74" t="s">
        <v>976</v>
      </c>
      <c r="D472" s="74" t="s">
        <v>2470</v>
      </c>
      <c r="E472" s="74" t="s">
        <v>2471</v>
      </c>
      <c r="F472" s="74" t="s">
        <v>106</v>
      </c>
      <c r="G472" s="74" t="s">
        <v>107</v>
      </c>
      <c r="H472" s="74" t="s">
        <v>34</v>
      </c>
      <c r="I472" s="75" t="s">
        <v>3013</v>
      </c>
    </row>
    <row r="473" spans="1:9" x14ac:dyDescent="0.25">
      <c r="A473" s="76">
        <v>472</v>
      </c>
      <c r="B473" s="77" t="s">
        <v>1452</v>
      </c>
      <c r="C473" s="77" t="s">
        <v>39</v>
      </c>
      <c r="D473" s="77" t="s">
        <v>2475</v>
      </c>
      <c r="E473" s="77" t="s">
        <v>2476</v>
      </c>
      <c r="F473" s="77" t="s">
        <v>317</v>
      </c>
      <c r="G473" s="77" t="s">
        <v>318</v>
      </c>
      <c r="H473" s="77" t="s">
        <v>689</v>
      </c>
      <c r="I473" s="78" t="s">
        <v>3921</v>
      </c>
    </row>
    <row r="474" spans="1:9" x14ac:dyDescent="0.25">
      <c r="A474" s="73">
        <v>473</v>
      </c>
      <c r="B474" s="74" t="s">
        <v>2044</v>
      </c>
      <c r="C474" s="74" t="s">
        <v>443</v>
      </c>
      <c r="D474" s="74" t="s">
        <v>2478</v>
      </c>
      <c r="E474" s="74">
        <v>5165397329</v>
      </c>
      <c r="F474" s="74" t="s">
        <v>93</v>
      </c>
      <c r="G474" s="74" t="s">
        <v>94</v>
      </c>
      <c r="H474" s="74" t="s">
        <v>1610</v>
      </c>
      <c r="I474" s="75" t="s">
        <v>1919</v>
      </c>
    </row>
    <row r="475" spans="1:9" x14ac:dyDescent="0.25">
      <c r="A475" s="76">
        <v>474</v>
      </c>
      <c r="B475" s="77" t="s">
        <v>1144</v>
      </c>
      <c r="C475" s="77" t="s">
        <v>178</v>
      </c>
      <c r="D475" s="77" t="s">
        <v>2480</v>
      </c>
      <c r="E475" s="77" t="s">
        <v>2481</v>
      </c>
      <c r="F475" s="77" t="s">
        <v>317</v>
      </c>
      <c r="G475" s="77" t="s">
        <v>318</v>
      </c>
      <c r="H475" s="77" t="s">
        <v>2240</v>
      </c>
      <c r="I475" s="78" t="s">
        <v>4033</v>
      </c>
    </row>
    <row r="476" spans="1:9" x14ac:dyDescent="0.25">
      <c r="A476" s="73">
        <v>475</v>
      </c>
      <c r="B476" s="74" t="s">
        <v>779</v>
      </c>
      <c r="C476" s="74" t="s">
        <v>56</v>
      </c>
      <c r="D476" s="74" t="s">
        <v>2484</v>
      </c>
      <c r="E476" s="74" t="s">
        <v>2485</v>
      </c>
      <c r="F476" s="74" t="s">
        <v>54</v>
      </c>
      <c r="G476" s="74" t="s">
        <v>55</v>
      </c>
      <c r="H476" s="74" t="s">
        <v>2211</v>
      </c>
      <c r="I476" s="75" t="s">
        <v>2212</v>
      </c>
    </row>
    <row r="477" spans="1:9" x14ac:dyDescent="0.25">
      <c r="A477" s="76">
        <v>476</v>
      </c>
      <c r="B477" s="77" t="s">
        <v>456</v>
      </c>
      <c r="C477" s="77" t="s">
        <v>254</v>
      </c>
      <c r="D477" s="77" t="s">
        <v>2487</v>
      </c>
      <c r="E477" s="77">
        <v>8004122997</v>
      </c>
      <c r="F477" s="77" t="s">
        <v>395</v>
      </c>
      <c r="G477" s="77" t="s">
        <v>396</v>
      </c>
      <c r="H477" s="77" t="s">
        <v>289</v>
      </c>
      <c r="I477" s="78" t="s">
        <v>1221</v>
      </c>
    </row>
    <row r="478" spans="1:9" x14ac:dyDescent="0.25">
      <c r="A478" s="73">
        <v>477</v>
      </c>
      <c r="B478" s="74" t="s">
        <v>1446</v>
      </c>
      <c r="C478" s="74" t="s">
        <v>144</v>
      </c>
      <c r="D478" s="74" t="s">
        <v>2489</v>
      </c>
      <c r="E478" s="74" t="s">
        <v>2490</v>
      </c>
      <c r="F478" s="74" t="s">
        <v>224</v>
      </c>
      <c r="G478" s="74" t="s">
        <v>225</v>
      </c>
      <c r="H478" s="74" t="s">
        <v>206</v>
      </c>
      <c r="I478" s="75" t="s">
        <v>2576</v>
      </c>
    </row>
    <row r="479" spans="1:9" x14ac:dyDescent="0.25">
      <c r="A479" s="76">
        <v>478</v>
      </c>
      <c r="B479" s="77" t="s">
        <v>1342</v>
      </c>
      <c r="C479" s="77" t="s">
        <v>432</v>
      </c>
      <c r="D479" s="77" t="s">
        <v>2492</v>
      </c>
      <c r="E479" s="77">
        <v>3008784842</v>
      </c>
      <c r="F479" s="77" t="s">
        <v>355</v>
      </c>
      <c r="G479" s="77" t="s">
        <v>356</v>
      </c>
      <c r="H479" s="77" t="s">
        <v>1800</v>
      </c>
      <c r="I479" s="78" t="s">
        <v>2928</v>
      </c>
    </row>
    <row r="480" spans="1:9" x14ac:dyDescent="0.25">
      <c r="A480" s="73">
        <v>479</v>
      </c>
      <c r="B480" s="74" t="s">
        <v>263</v>
      </c>
      <c r="C480" s="74" t="s">
        <v>103</v>
      </c>
      <c r="D480" s="74" t="s">
        <v>2494</v>
      </c>
      <c r="E480" s="74" t="s">
        <v>2495</v>
      </c>
      <c r="F480" s="74" t="s">
        <v>158</v>
      </c>
      <c r="G480" s="74" t="s">
        <v>159</v>
      </c>
      <c r="H480" s="74" t="s">
        <v>1367</v>
      </c>
      <c r="I480" s="75" t="s">
        <v>3892</v>
      </c>
    </row>
    <row r="481" spans="1:9" x14ac:dyDescent="0.25">
      <c r="A481" s="76">
        <v>480</v>
      </c>
      <c r="B481" s="77" t="s">
        <v>1260</v>
      </c>
      <c r="C481" s="77" t="s">
        <v>370</v>
      </c>
      <c r="D481" s="77" t="s">
        <v>2499</v>
      </c>
      <c r="E481" s="77" t="s">
        <v>2500</v>
      </c>
      <c r="F481" s="77" t="s">
        <v>123</v>
      </c>
      <c r="G481" s="77" t="s">
        <v>124</v>
      </c>
      <c r="H481" s="77" t="s">
        <v>113</v>
      </c>
      <c r="I481" s="78" t="s">
        <v>555</v>
      </c>
    </row>
    <row r="482" spans="1:9" x14ac:dyDescent="0.25">
      <c r="A482" s="73">
        <v>481</v>
      </c>
      <c r="B482" s="74" t="s">
        <v>435</v>
      </c>
      <c r="C482" s="74" t="s">
        <v>103</v>
      </c>
      <c r="D482" s="74" t="s">
        <v>2504</v>
      </c>
      <c r="E482" s="74" t="s">
        <v>2505</v>
      </c>
      <c r="F482" s="74" t="s">
        <v>106</v>
      </c>
      <c r="G482" s="74" t="s">
        <v>107</v>
      </c>
      <c r="H482" s="74" t="s">
        <v>206</v>
      </c>
      <c r="I482" s="75" t="s">
        <v>3145</v>
      </c>
    </row>
    <row r="483" spans="1:9" x14ac:dyDescent="0.25">
      <c r="A483" s="76">
        <v>482</v>
      </c>
      <c r="B483" s="77" t="s">
        <v>629</v>
      </c>
      <c r="C483" s="77" t="s">
        <v>687</v>
      </c>
      <c r="D483" s="77" t="s">
        <v>2508</v>
      </c>
      <c r="E483" s="77" t="s">
        <v>2509</v>
      </c>
      <c r="F483" s="77" t="s">
        <v>170</v>
      </c>
      <c r="G483" s="77" t="s">
        <v>171</v>
      </c>
      <c r="H483" s="77" t="s">
        <v>1112</v>
      </c>
      <c r="I483" s="78" t="s">
        <v>1456</v>
      </c>
    </row>
    <row r="484" spans="1:9" x14ac:dyDescent="0.25">
      <c r="A484" s="73">
        <v>483</v>
      </c>
      <c r="B484" s="74" t="s">
        <v>2457</v>
      </c>
      <c r="C484" s="74" t="s">
        <v>186</v>
      </c>
      <c r="D484" s="74" t="s">
        <v>2511</v>
      </c>
      <c r="E484" s="74">
        <v>4183527441</v>
      </c>
      <c r="F484" s="74" t="s">
        <v>355</v>
      </c>
      <c r="G484" s="74" t="s">
        <v>356</v>
      </c>
      <c r="H484" s="74" t="s">
        <v>240</v>
      </c>
      <c r="I484" s="75" t="s">
        <v>288</v>
      </c>
    </row>
    <row r="485" spans="1:9" x14ac:dyDescent="0.25">
      <c r="A485" s="76">
        <v>484</v>
      </c>
      <c r="B485" s="77" t="s">
        <v>1741</v>
      </c>
      <c r="C485" s="77" t="s">
        <v>76</v>
      </c>
      <c r="D485" s="77" t="s">
        <v>2514</v>
      </c>
      <c r="E485" s="77" t="s">
        <v>2515</v>
      </c>
      <c r="F485" s="77" t="s">
        <v>128</v>
      </c>
      <c r="G485" s="77" t="s">
        <v>129</v>
      </c>
      <c r="H485" s="77" t="s">
        <v>52</v>
      </c>
      <c r="I485" s="78" t="s">
        <v>673</v>
      </c>
    </row>
    <row r="486" spans="1:9" x14ac:dyDescent="0.25">
      <c r="A486" s="73">
        <v>485</v>
      </c>
      <c r="B486" s="74" t="s">
        <v>297</v>
      </c>
      <c r="C486" s="74" t="s">
        <v>203</v>
      </c>
      <c r="D486" s="74" t="s">
        <v>2518</v>
      </c>
      <c r="E486" s="74">
        <v>8005458482</v>
      </c>
      <c r="F486" s="74" t="s">
        <v>137</v>
      </c>
      <c r="G486" s="74" t="s">
        <v>138</v>
      </c>
      <c r="H486" s="74" t="s">
        <v>687</v>
      </c>
      <c r="I486" s="75" t="s">
        <v>479</v>
      </c>
    </row>
    <row r="487" spans="1:9" x14ac:dyDescent="0.25">
      <c r="A487" s="76">
        <v>486</v>
      </c>
      <c r="B487" s="77" t="s">
        <v>231</v>
      </c>
      <c r="C487" s="77" t="s">
        <v>209</v>
      </c>
      <c r="D487" s="77" t="s">
        <v>2522</v>
      </c>
      <c r="E487" s="77" t="s">
        <v>2523</v>
      </c>
      <c r="F487" s="77" t="s">
        <v>224</v>
      </c>
      <c r="G487" s="77" t="s">
        <v>225</v>
      </c>
      <c r="H487" s="77" t="s">
        <v>443</v>
      </c>
      <c r="I487" s="78" t="s">
        <v>2036</v>
      </c>
    </row>
    <row r="488" spans="1:9" x14ac:dyDescent="0.25">
      <c r="A488" s="73">
        <v>487</v>
      </c>
      <c r="B488" s="74" t="s">
        <v>409</v>
      </c>
      <c r="C488" s="74" t="s">
        <v>203</v>
      </c>
      <c r="D488" s="74" t="s">
        <v>2526</v>
      </c>
      <c r="E488" s="74">
        <v>2193141968</v>
      </c>
      <c r="F488" s="74" t="s">
        <v>295</v>
      </c>
      <c r="G488" s="74" t="s">
        <v>296</v>
      </c>
      <c r="H488" s="74" t="s">
        <v>1218</v>
      </c>
      <c r="I488" s="75" t="s">
        <v>1550</v>
      </c>
    </row>
    <row r="489" spans="1:9" x14ac:dyDescent="0.25">
      <c r="A489" s="76">
        <v>488</v>
      </c>
      <c r="B489" s="77" t="s">
        <v>875</v>
      </c>
      <c r="C489" s="77" t="s">
        <v>443</v>
      </c>
      <c r="D489" s="77" t="s">
        <v>2528</v>
      </c>
      <c r="E489" s="77">
        <v>4161345485</v>
      </c>
      <c r="F489" s="77" t="s">
        <v>317</v>
      </c>
      <c r="G489" s="77" t="s">
        <v>318</v>
      </c>
      <c r="H489" s="77" t="s">
        <v>56</v>
      </c>
      <c r="I489" s="78" t="s">
        <v>319</v>
      </c>
    </row>
    <row r="490" spans="1:9" x14ac:dyDescent="0.25">
      <c r="A490" s="73">
        <v>489</v>
      </c>
      <c r="B490" s="74" t="s">
        <v>409</v>
      </c>
      <c r="C490" s="74" t="s">
        <v>260</v>
      </c>
      <c r="D490" s="74" t="s">
        <v>2530</v>
      </c>
      <c r="E490" s="74" t="s">
        <v>2531</v>
      </c>
      <c r="F490" s="74" t="s">
        <v>158</v>
      </c>
      <c r="G490" s="74" t="s">
        <v>159</v>
      </c>
      <c r="H490" s="74" t="s">
        <v>206</v>
      </c>
      <c r="I490" s="75" t="s">
        <v>3144</v>
      </c>
    </row>
    <row r="491" spans="1:9" x14ac:dyDescent="0.25">
      <c r="A491" s="76">
        <v>490</v>
      </c>
      <c r="B491" s="77" t="s">
        <v>796</v>
      </c>
      <c r="C491" s="77" t="s">
        <v>168</v>
      </c>
      <c r="D491" s="77" t="s">
        <v>2535</v>
      </c>
      <c r="E491" s="77" t="s">
        <v>2536</v>
      </c>
      <c r="F491" s="77" t="s">
        <v>137</v>
      </c>
      <c r="G491" s="77" t="s">
        <v>138</v>
      </c>
      <c r="H491" s="77" t="s">
        <v>481</v>
      </c>
      <c r="I491" s="78" t="s">
        <v>596</v>
      </c>
    </row>
    <row r="492" spans="1:9" x14ac:dyDescent="0.25">
      <c r="A492" s="73">
        <v>491</v>
      </c>
      <c r="B492" s="74" t="s">
        <v>559</v>
      </c>
      <c r="C492" s="74" t="s">
        <v>733</v>
      </c>
      <c r="D492" s="74" t="s">
        <v>2539</v>
      </c>
      <c r="E492" s="74">
        <v>5198433589</v>
      </c>
      <c r="F492" s="74" t="s">
        <v>74</v>
      </c>
      <c r="G492" s="74" t="s">
        <v>75</v>
      </c>
      <c r="H492" s="74" t="s">
        <v>528</v>
      </c>
      <c r="I492" s="75" t="s">
        <v>1109</v>
      </c>
    </row>
    <row r="493" spans="1:9" x14ac:dyDescent="0.25">
      <c r="A493" s="76">
        <v>492</v>
      </c>
      <c r="B493" s="77" t="s">
        <v>1481</v>
      </c>
      <c r="C493" s="77" t="s">
        <v>254</v>
      </c>
      <c r="D493" s="77" t="s">
        <v>2541</v>
      </c>
      <c r="E493" s="77">
        <v>2107120144</v>
      </c>
      <c r="F493" s="77" t="s">
        <v>123</v>
      </c>
      <c r="G493" s="77" t="s">
        <v>124</v>
      </c>
      <c r="H493" s="77" t="s">
        <v>360</v>
      </c>
      <c r="I493" s="78" t="s">
        <v>361</v>
      </c>
    </row>
    <row r="494" spans="1:9" x14ac:dyDescent="0.25">
      <c r="A494" s="73">
        <v>493</v>
      </c>
      <c r="B494" s="74" t="s">
        <v>320</v>
      </c>
      <c r="C494" s="74" t="s">
        <v>485</v>
      </c>
      <c r="D494" s="74" t="s">
        <v>2544</v>
      </c>
      <c r="E494" s="74" t="s">
        <v>2545</v>
      </c>
      <c r="F494" s="74" t="s">
        <v>158</v>
      </c>
      <c r="G494" s="74" t="s">
        <v>159</v>
      </c>
      <c r="H494" s="74" t="s">
        <v>76</v>
      </c>
      <c r="I494" s="75" t="s">
        <v>1169</v>
      </c>
    </row>
    <row r="495" spans="1:9" x14ac:dyDescent="0.25">
      <c r="A495" s="76">
        <v>494</v>
      </c>
      <c r="B495" s="77" t="s">
        <v>1348</v>
      </c>
      <c r="C495" s="77" t="s">
        <v>91</v>
      </c>
      <c r="D495" s="77" t="s">
        <v>2549</v>
      </c>
      <c r="E495" s="77" t="s">
        <v>2550</v>
      </c>
      <c r="F495" s="77" t="s">
        <v>82</v>
      </c>
      <c r="G495" s="77" t="s">
        <v>83</v>
      </c>
      <c r="H495" s="77" t="s">
        <v>181</v>
      </c>
      <c r="I495" s="78" t="s">
        <v>1223</v>
      </c>
    </row>
    <row r="496" spans="1:9" x14ac:dyDescent="0.25">
      <c r="A496" s="73">
        <v>495</v>
      </c>
      <c r="B496" s="74" t="s">
        <v>2044</v>
      </c>
      <c r="C496" s="74" t="s">
        <v>285</v>
      </c>
      <c r="D496" s="74" t="s">
        <v>2554</v>
      </c>
      <c r="E496" s="74" t="s">
        <v>2555</v>
      </c>
      <c r="F496" s="74" t="s">
        <v>106</v>
      </c>
      <c r="G496" s="74" t="s">
        <v>107</v>
      </c>
      <c r="H496" s="74" t="s">
        <v>1761</v>
      </c>
      <c r="I496" s="75" t="s">
        <v>3616</v>
      </c>
    </row>
    <row r="497" spans="1:9" x14ac:dyDescent="0.25">
      <c r="A497" s="76">
        <v>496</v>
      </c>
      <c r="B497" s="77" t="s">
        <v>1491</v>
      </c>
      <c r="C497" s="77" t="s">
        <v>401</v>
      </c>
      <c r="D497" s="77" t="s">
        <v>2559</v>
      </c>
      <c r="E497" s="77" t="s">
        <v>2560</v>
      </c>
      <c r="F497" s="77" t="s">
        <v>93</v>
      </c>
      <c r="G497" s="77" t="s">
        <v>94</v>
      </c>
      <c r="H497" s="77" t="s">
        <v>703</v>
      </c>
      <c r="I497" s="78" t="s">
        <v>2851</v>
      </c>
    </row>
    <row r="498" spans="1:9" x14ac:dyDescent="0.25">
      <c r="A498" s="73">
        <v>497</v>
      </c>
      <c r="B498" s="74" t="s">
        <v>757</v>
      </c>
      <c r="C498" s="74" t="s">
        <v>91</v>
      </c>
      <c r="D498" s="74" t="s">
        <v>2563</v>
      </c>
      <c r="E498" s="74">
        <v>8184458020</v>
      </c>
      <c r="F498" s="74" t="s">
        <v>123</v>
      </c>
      <c r="G498" s="74" t="s">
        <v>124</v>
      </c>
      <c r="H498" s="74" t="s">
        <v>125</v>
      </c>
      <c r="I498" s="75" t="s">
        <v>2791</v>
      </c>
    </row>
    <row r="499" spans="1:9" x14ac:dyDescent="0.25">
      <c r="A499" s="76">
        <v>498</v>
      </c>
      <c r="B499" s="77" t="s">
        <v>1383</v>
      </c>
      <c r="C499" s="77" t="s">
        <v>156</v>
      </c>
      <c r="D499" s="77" t="s">
        <v>2565</v>
      </c>
      <c r="E499" s="77" t="s">
        <v>2566</v>
      </c>
      <c r="F499" s="77" t="s">
        <v>355</v>
      </c>
      <c r="G499" s="77" t="s">
        <v>356</v>
      </c>
      <c r="H499" s="77" t="s">
        <v>432</v>
      </c>
      <c r="I499" s="78" t="s">
        <v>2936</v>
      </c>
    </row>
    <row r="500" spans="1:9" x14ac:dyDescent="0.25">
      <c r="A500" s="73">
        <v>499</v>
      </c>
      <c r="B500" s="74" t="s">
        <v>1148</v>
      </c>
      <c r="C500" s="74" t="s">
        <v>254</v>
      </c>
      <c r="D500" s="74" t="s">
        <v>2570</v>
      </c>
      <c r="E500" s="74">
        <v>4185740615</v>
      </c>
      <c r="F500" s="74" t="s">
        <v>137</v>
      </c>
      <c r="G500" s="74" t="s">
        <v>138</v>
      </c>
      <c r="H500" s="74" t="s">
        <v>76</v>
      </c>
      <c r="I500" s="75" t="s">
        <v>2665</v>
      </c>
    </row>
    <row r="501" spans="1:9" x14ac:dyDescent="0.25">
      <c r="A501" s="49">
        <v>500</v>
      </c>
      <c r="B501" s="50" t="s">
        <v>155</v>
      </c>
      <c r="C501" s="50" t="s">
        <v>254</v>
      </c>
      <c r="D501" s="50" t="s">
        <v>2574</v>
      </c>
      <c r="E501" s="50" t="s">
        <v>2575</v>
      </c>
      <c r="F501" s="50" t="s">
        <v>128</v>
      </c>
      <c r="G501" s="50" t="s">
        <v>129</v>
      </c>
      <c r="H501" s="50" t="s">
        <v>52</v>
      </c>
      <c r="I501" s="51" t="s">
        <v>1284</v>
      </c>
    </row>
  </sheetData>
  <autoFilter ref="A1:I501" xr:uid="{28A23E81-3D94-45A5-A669-4C5D5E17058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6741-A348-400B-AC16-DBA604B388CD}">
  <sheetPr codeName="Planilha4"/>
  <dimension ref="A1:G51"/>
  <sheetViews>
    <sheetView zoomScale="90" zoomScaleNormal="90" workbookViewId="0">
      <selection activeCell="I7" sqref="I7"/>
    </sheetView>
  </sheetViews>
  <sheetFormatPr defaultRowHeight="15" x14ac:dyDescent="0.25"/>
  <cols>
    <col min="1" max="1" width="13.85546875" customWidth="1"/>
    <col min="2" max="2" width="24.5703125" bestFit="1" customWidth="1"/>
    <col min="3" max="3" width="19" bestFit="1" customWidth="1"/>
    <col min="4" max="4" width="17" customWidth="1"/>
    <col min="5" max="5" width="23.7109375" bestFit="1" customWidth="1"/>
    <col min="6" max="6" width="31.140625" bestFit="1" customWidth="1"/>
    <col min="7" max="7" width="12.140625" style="14" customWidth="1"/>
  </cols>
  <sheetData>
    <row r="1" spans="1:7" x14ac:dyDescent="0.25">
      <c r="A1" s="41" t="s">
        <v>8</v>
      </c>
      <c r="B1" s="42" t="s">
        <v>9</v>
      </c>
      <c r="C1" s="42" t="s">
        <v>10</v>
      </c>
      <c r="D1" s="42" t="s">
        <v>11</v>
      </c>
      <c r="E1" s="42" t="s">
        <v>12</v>
      </c>
      <c r="F1" s="42" t="s">
        <v>13</v>
      </c>
      <c r="G1" s="43" t="s">
        <v>15</v>
      </c>
    </row>
    <row r="2" spans="1:7" x14ac:dyDescent="0.25">
      <c r="A2" s="87">
        <v>1</v>
      </c>
      <c r="B2" s="44" t="s">
        <v>42</v>
      </c>
      <c r="C2" s="44" t="s">
        <v>43</v>
      </c>
      <c r="D2" s="44" t="s">
        <v>44</v>
      </c>
      <c r="E2" s="44" t="s">
        <v>45</v>
      </c>
      <c r="F2" s="44" t="s">
        <v>202</v>
      </c>
      <c r="G2" s="45">
        <v>2</v>
      </c>
    </row>
    <row r="3" spans="1:7" x14ac:dyDescent="0.25">
      <c r="A3" s="87">
        <v>2</v>
      </c>
      <c r="B3" s="44" t="s">
        <v>59</v>
      </c>
      <c r="C3" s="44" t="s">
        <v>419</v>
      </c>
      <c r="D3" s="44" t="s">
        <v>420</v>
      </c>
      <c r="E3" s="44" t="s">
        <v>156</v>
      </c>
      <c r="F3" s="44" t="s">
        <v>182</v>
      </c>
      <c r="G3" s="45">
        <v>2</v>
      </c>
    </row>
    <row r="4" spans="1:7" x14ac:dyDescent="0.25">
      <c r="A4" s="87">
        <v>3</v>
      </c>
      <c r="B4" s="44" t="s">
        <v>228</v>
      </c>
      <c r="C4" s="44" t="s">
        <v>93</v>
      </c>
      <c r="D4" s="44" t="s">
        <v>94</v>
      </c>
      <c r="E4" s="44" t="s">
        <v>367</v>
      </c>
      <c r="F4" s="44" t="s">
        <v>368</v>
      </c>
      <c r="G4" s="45">
        <v>3</v>
      </c>
    </row>
    <row r="5" spans="1:7" x14ac:dyDescent="0.25">
      <c r="A5" s="87">
        <v>4</v>
      </c>
      <c r="B5" s="44" t="s">
        <v>162</v>
      </c>
      <c r="C5" s="44" t="s">
        <v>111</v>
      </c>
      <c r="D5" s="44" t="s">
        <v>112</v>
      </c>
      <c r="E5" s="44" t="s">
        <v>485</v>
      </c>
      <c r="F5" s="44" t="s">
        <v>1573</v>
      </c>
      <c r="G5" s="45">
        <v>2</v>
      </c>
    </row>
    <row r="6" spans="1:7" x14ac:dyDescent="0.25">
      <c r="A6" s="87">
        <v>5</v>
      </c>
      <c r="B6" s="44" t="s">
        <v>325</v>
      </c>
      <c r="C6" s="44" t="s">
        <v>93</v>
      </c>
      <c r="D6" s="44" t="s">
        <v>94</v>
      </c>
      <c r="E6" s="44" t="s">
        <v>2821</v>
      </c>
      <c r="F6" s="44" t="s">
        <v>1432</v>
      </c>
      <c r="G6" s="45">
        <v>3</v>
      </c>
    </row>
    <row r="7" spans="1:7" x14ac:dyDescent="0.25">
      <c r="A7" s="87">
        <v>6</v>
      </c>
      <c r="B7" s="44" t="s">
        <v>359</v>
      </c>
      <c r="C7" s="44" t="s">
        <v>128</v>
      </c>
      <c r="D7" s="44" t="s">
        <v>129</v>
      </c>
      <c r="E7" s="44" t="s">
        <v>1533</v>
      </c>
      <c r="F7" s="44" t="s">
        <v>2069</v>
      </c>
      <c r="G7" s="45">
        <v>3</v>
      </c>
    </row>
    <row r="8" spans="1:7" x14ac:dyDescent="0.25">
      <c r="A8" s="87">
        <v>7</v>
      </c>
      <c r="B8" s="44" t="s">
        <v>386</v>
      </c>
      <c r="C8" s="44" t="s">
        <v>123</v>
      </c>
      <c r="D8" s="44" t="s">
        <v>124</v>
      </c>
      <c r="E8" s="44" t="s">
        <v>388</v>
      </c>
      <c r="F8" s="44" t="s">
        <v>2802</v>
      </c>
      <c r="G8" s="45">
        <v>4</v>
      </c>
    </row>
    <row r="9" spans="1:7" x14ac:dyDescent="0.25">
      <c r="A9" s="87">
        <v>8</v>
      </c>
      <c r="B9" s="44" t="s">
        <v>379</v>
      </c>
      <c r="C9" s="44" t="s">
        <v>395</v>
      </c>
      <c r="D9" s="44" t="s">
        <v>396</v>
      </c>
      <c r="E9" s="44" t="s">
        <v>45</v>
      </c>
      <c r="F9" s="44" t="s">
        <v>2605</v>
      </c>
      <c r="G9" s="45">
        <v>5</v>
      </c>
    </row>
    <row r="10" spans="1:7" x14ac:dyDescent="0.25">
      <c r="A10" s="87">
        <v>9</v>
      </c>
      <c r="B10" s="44" t="s">
        <v>397</v>
      </c>
      <c r="C10" s="44" t="s">
        <v>60</v>
      </c>
      <c r="D10" s="44" t="s">
        <v>61</v>
      </c>
      <c r="E10" s="44" t="s">
        <v>181</v>
      </c>
      <c r="F10" s="44" t="s">
        <v>1600</v>
      </c>
      <c r="G10" s="45">
        <v>5</v>
      </c>
    </row>
    <row r="11" spans="1:7" x14ac:dyDescent="0.25">
      <c r="A11" s="87">
        <v>10</v>
      </c>
      <c r="B11" s="44" t="s">
        <v>440</v>
      </c>
      <c r="C11" s="44" t="s">
        <v>158</v>
      </c>
      <c r="D11" s="44" t="s">
        <v>159</v>
      </c>
      <c r="E11" s="44" t="s">
        <v>1606</v>
      </c>
      <c r="F11" s="44" t="s">
        <v>3946</v>
      </c>
      <c r="G11" s="45">
        <v>2</v>
      </c>
    </row>
    <row r="12" spans="1:7" x14ac:dyDescent="0.25">
      <c r="A12" s="87">
        <v>11</v>
      </c>
      <c r="B12" s="44" t="s">
        <v>308</v>
      </c>
      <c r="C12" s="44" t="s">
        <v>224</v>
      </c>
      <c r="D12" s="44" t="s">
        <v>225</v>
      </c>
      <c r="E12" s="44" t="s">
        <v>357</v>
      </c>
      <c r="F12" s="44" t="s">
        <v>2350</v>
      </c>
      <c r="G12" s="45">
        <v>5</v>
      </c>
    </row>
    <row r="13" spans="1:7" x14ac:dyDescent="0.25">
      <c r="A13" s="87">
        <v>12</v>
      </c>
      <c r="B13" s="44" t="s">
        <v>110</v>
      </c>
      <c r="C13" s="44" t="s">
        <v>43</v>
      </c>
      <c r="D13" s="44" t="s">
        <v>44</v>
      </c>
      <c r="E13" s="44" t="s">
        <v>45</v>
      </c>
      <c r="F13" s="44" t="s">
        <v>632</v>
      </c>
      <c r="G13" s="45">
        <v>3</v>
      </c>
    </row>
    <row r="14" spans="1:7" x14ac:dyDescent="0.25">
      <c r="A14" s="87">
        <v>13</v>
      </c>
      <c r="B14" s="44" t="s">
        <v>426</v>
      </c>
      <c r="C14" s="44" t="s">
        <v>170</v>
      </c>
      <c r="D14" s="44" t="s">
        <v>171</v>
      </c>
      <c r="E14" s="44" t="s">
        <v>1951</v>
      </c>
      <c r="F14" s="44" t="s">
        <v>4253</v>
      </c>
      <c r="G14" s="45">
        <v>4</v>
      </c>
    </row>
    <row r="15" spans="1:7" x14ac:dyDescent="0.25">
      <c r="A15" s="87">
        <v>14</v>
      </c>
      <c r="B15" s="44" t="s">
        <v>333</v>
      </c>
      <c r="C15" s="44" t="s">
        <v>111</v>
      </c>
      <c r="D15" s="44" t="s">
        <v>112</v>
      </c>
      <c r="E15" s="44" t="s">
        <v>985</v>
      </c>
      <c r="F15" s="44" t="s">
        <v>3743</v>
      </c>
      <c r="G15" s="45">
        <v>1</v>
      </c>
    </row>
    <row r="16" spans="1:7" x14ac:dyDescent="0.25">
      <c r="A16" s="87">
        <v>15</v>
      </c>
      <c r="B16" s="44" t="s">
        <v>366</v>
      </c>
      <c r="C16" s="44" t="s">
        <v>158</v>
      </c>
      <c r="D16" s="44" t="s">
        <v>159</v>
      </c>
      <c r="E16" s="44" t="s">
        <v>285</v>
      </c>
      <c r="F16" s="44" t="s">
        <v>2026</v>
      </c>
      <c r="G16" s="45">
        <v>5</v>
      </c>
    </row>
    <row r="17" spans="1:7" x14ac:dyDescent="0.25">
      <c r="A17" s="87">
        <v>16</v>
      </c>
      <c r="B17" s="44" t="s">
        <v>461</v>
      </c>
      <c r="C17" s="44" t="s">
        <v>37</v>
      </c>
      <c r="D17" s="44" t="s">
        <v>38</v>
      </c>
      <c r="E17" s="44" t="s">
        <v>3285</v>
      </c>
      <c r="F17" s="44" t="s">
        <v>378</v>
      </c>
      <c r="G17" s="45">
        <v>4</v>
      </c>
    </row>
    <row r="18" spans="1:7" x14ac:dyDescent="0.25">
      <c r="A18" s="87">
        <v>17</v>
      </c>
      <c r="B18" s="44" t="s">
        <v>259</v>
      </c>
      <c r="C18" s="44" t="s">
        <v>69</v>
      </c>
      <c r="D18" s="44" t="s">
        <v>70</v>
      </c>
      <c r="E18" s="44" t="s">
        <v>516</v>
      </c>
      <c r="F18" s="44" t="s">
        <v>2170</v>
      </c>
      <c r="G18" s="45">
        <v>5</v>
      </c>
    </row>
    <row r="19" spans="1:7" x14ac:dyDescent="0.25">
      <c r="A19" s="87">
        <v>18</v>
      </c>
      <c r="B19" s="44" t="s">
        <v>287</v>
      </c>
      <c r="C19" s="44" t="s">
        <v>128</v>
      </c>
      <c r="D19" s="44" t="s">
        <v>129</v>
      </c>
      <c r="E19" s="44" t="s">
        <v>2068</v>
      </c>
      <c r="F19" s="44" t="s">
        <v>3456</v>
      </c>
      <c r="G19" s="45">
        <v>2</v>
      </c>
    </row>
    <row r="20" spans="1:7" x14ac:dyDescent="0.25">
      <c r="A20" s="87">
        <v>19</v>
      </c>
      <c r="B20" s="44" t="s">
        <v>278</v>
      </c>
      <c r="C20" s="44" t="s">
        <v>106</v>
      </c>
      <c r="D20" s="44" t="s">
        <v>107</v>
      </c>
      <c r="E20" s="44" t="s">
        <v>337</v>
      </c>
      <c r="F20" s="44" t="s">
        <v>3637</v>
      </c>
      <c r="G20" s="45">
        <v>5</v>
      </c>
    </row>
    <row r="21" spans="1:7" x14ac:dyDescent="0.25">
      <c r="A21" s="87">
        <v>20</v>
      </c>
      <c r="B21" s="44" t="s">
        <v>413</v>
      </c>
      <c r="C21" s="44" t="s">
        <v>158</v>
      </c>
      <c r="D21" s="44" t="s">
        <v>159</v>
      </c>
      <c r="E21" s="44" t="s">
        <v>1367</v>
      </c>
      <c r="F21" s="44" t="s">
        <v>3894</v>
      </c>
      <c r="G21" s="45">
        <v>5</v>
      </c>
    </row>
    <row r="22" spans="1:7" x14ac:dyDescent="0.25">
      <c r="A22" s="87">
        <v>21</v>
      </c>
      <c r="B22" s="44" t="s">
        <v>294</v>
      </c>
      <c r="C22" s="44" t="s">
        <v>158</v>
      </c>
      <c r="D22" s="44" t="s">
        <v>159</v>
      </c>
      <c r="E22" s="44" t="s">
        <v>432</v>
      </c>
      <c r="F22" s="44" t="s">
        <v>433</v>
      </c>
      <c r="G22" s="45">
        <v>5</v>
      </c>
    </row>
    <row r="23" spans="1:7" x14ac:dyDescent="0.25">
      <c r="A23" s="87">
        <v>22</v>
      </c>
      <c r="B23" s="44" t="s">
        <v>238</v>
      </c>
      <c r="C23" s="44" t="s">
        <v>142</v>
      </c>
      <c r="D23" s="44" t="s">
        <v>143</v>
      </c>
      <c r="E23" s="44" t="s">
        <v>314</v>
      </c>
      <c r="F23" s="44" t="s">
        <v>1341</v>
      </c>
      <c r="G23" s="45">
        <v>5</v>
      </c>
    </row>
    <row r="24" spans="1:7" x14ac:dyDescent="0.25">
      <c r="A24" s="87">
        <v>23</v>
      </c>
      <c r="B24" s="44" t="s">
        <v>253</v>
      </c>
      <c r="C24" s="44" t="s">
        <v>98</v>
      </c>
      <c r="D24" s="44" t="s">
        <v>99</v>
      </c>
      <c r="E24" s="44" t="s">
        <v>134</v>
      </c>
      <c r="F24" s="44" t="s">
        <v>1529</v>
      </c>
      <c r="G24" s="45">
        <v>1</v>
      </c>
    </row>
    <row r="25" spans="1:7" x14ac:dyDescent="0.25">
      <c r="A25" s="87">
        <v>24</v>
      </c>
      <c r="B25" s="44" t="s">
        <v>467</v>
      </c>
      <c r="C25" s="44" t="s">
        <v>355</v>
      </c>
      <c r="D25" s="44" t="s">
        <v>356</v>
      </c>
      <c r="E25" s="44" t="s">
        <v>260</v>
      </c>
      <c r="F25" s="44" t="s">
        <v>1298</v>
      </c>
      <c r="G25" s="45">
        <v>1</v>
      </c>
    </row>
    <row r="26" spans="1:7" x14ac:dyDescent="0.25">
      <c r="A26" s="87">
        <v>25</v>
      </c>
      <c r="B26" s="44" t="s">
        <v>447</v>
      </c>
      <c r="C26" s="44" t="s">
        <v>184</v>
      </c>
      <c r="D26" s="44" t="s">
        <v>185</v>
      </c>
      <c r="E26" s="44" t="s">
        <v>2035</v>
      </c>
      <c r="F26" s="44" t="s">
        <v>200</v>
      </c>
      <c r="G26" s="45">
        <v>4</v>
      </c>
    </row>
    <row r="27" spans="1:7" x14ac:dyDescent="0.25">
      <c r="A27" s="87">
        <v>26</v>
      </c>
      <c r="B27" s="44" t="s">
        <v>183</v>
      </c>
      <c r="C27" s="44" t="s">
        <v>106</v>
      </c>
      <c r="D27" s="44" t="s">
        <v>107</v>
      </c>
      <c r="E27" s="44" t="s">
        <v>401</v>
      </c>
      <c r="F27" s="44" t="s">
        <v>2296</v>
      </c>
      <c r="G27" s="45">
        <v>1</v>
      </c>
    </row>
    <row r="28" spans="1:7" x14ac:dyDescent="0.25">
      <c r="A28" s="87">
        <v>27</v>
      </c>
      <c r="B28" s="44" t="s">
        <v>422</v>
      </c>
      <c r="C28" s="44" t="s">
        <v>69</v>
      </c>
      <c r="D28" s="44" t="s">
        <v>70</v>
      </c>
      <c r="E28" s="44" t="s">
        <v>766</v>
      </c>
      <c r="F28" s="44" t="s">
        <v>2226</v>
      </c>
      <c r="G28" s="45">
        <v>4</v>
      </c>
    </row>
    <row r="29" spans="1:7" x14ac:dyDescent="0.25">
      <c r="A29" s="87">
        <v>28</v>
      </c>
      <c r="B29" s="44" t="s">
        <v>406</v>
      </c>
      <c r="C29" s="44" t="s">
        <v>137</v>
      </c>
      <c r="D29" s="44" t="s">
        <v>138</v>
      </c>
      <c r="E29" s="44" t="s">
        <v>1649</v>
      </c>
      <c r="F29" s="44" t="s">
        <v>2657</v>
      </c>
      <c r="G29" s="45">
        <v>4</v>
      </c>
    </row>
    <row r="30" spans="1:7" x14ac:dyDescent="0.25">
      <c r="A30" s="87">
        <v>29</v>
      </c>
      <c r="B30" s="44" t="s">
        <v>391</v>
      </c>
      <c r="C30" s="44" t="s">
        <v>74</v>
      </c>
      <c r="D30" s="44" t="s">
        <v>75</v>
      </c>
      <c r="E30" s="44" t="s">
        <v>192</v>
      </c>
      <c r="F30" s="44" t="s">
        <v>4308</v>
      </c>
      <c r="G30" s="45">
        <v>2</v>
      </c>
    </row>
    <row r="31" spans="1:7" x14ac:dyDescent="0.25">
      <c r="A31" s="87">
        <v>30</v>
      </c>
      <c r="B31" s="44" t="s">
        <v>349</v>
      </c>
      <c r="C31" s="44" t="s">
        <v>170</v>
      </c>
      <c r="D31" s="44" t="s">
        <v>171</v>
      </c>
      <c r="E31" s="44" t="s">
        <v>1709</v>
      </c>
      <c r="F31" s="44" t="s">
        <v>4264</v>
      </c>
      <c r="G31" s="45">
        <v>2</v>
      </c>
    </row>
    <row r="32" spans="1:7" x14ac:dyDescent="0.25">
      <c r="A32" s="87">
        <v>31</v>
      </c>
      <c r="B32" s="44" t="s">
        <v>342</v>
      </c>
      <c r="C32" s="44" t="s">
        <v>266</v>
      </c>
      <c r="D32" s="44" t="s">
        <v>267</v>
      </c>
      <c r="E32" s="44" t="s">
        <v>772</v>
      </c>
      <c r="F32" s="44" t="s">
        <v>773</v>
      </c>
      <c r="G32" s="45">
        <v>5</v>
      </c>
    </row>
    <row r="33" spans="1:7" x14ac:dyDescent="0.25">
      <c r="A33" s="87">
        <v>32</v>
      </c>
      <c r="B33" s="44" t="s">
        <v>73</v>
      </c>
      <c r="C33" s="44" t="s">
        <v>395</v>
      </c>
      <c r="D33" s="44" t="s">
        <v>396</v>
      </c>
      <c r="E33" s="44" t="s">
        <v>232</v>
      </c>
      <c r="F33" s="44" t="s">
        <v>988</v>
      </c>
      <c r="G33" s="45">
        <v>2</v>
      </c>
    </row>
    <row r="34" spans="1:7" x14ac:dyDescent="0.25">
      <c r="A34" s="87">
        <v>33</v>
      </c>
      <c r="B34" s="44" t="s">
        <v>152</v>
      </c>
      <c r="C34" s="44" t="s">
        <v>54</v>
      </c>
      <c r="D34" s="44" t="s">
        <v>55</v>
      </c>
      <c r="E34" s="44" t="s">
        <v>2124</v>
      </c>
      <c r="F34" s="44" t="s">
        <v>2125</v>
      </c>
      <c r="G34" s="45">
        <v>1</v>
      </c>
    </row>
    <row r="35" spans="1:7" x14ac:dyDescent="0.25">
      <c r="A35" s="87">
        <v>34</v>
      </c>
      <c r="B35" s="44" t="s">
        <v>201</v>
      </c>
      <c r="C35" s="44" t="s">
        <v>170</v>
      </c>
      <c r="D35" s="44" t="s">
        <v>171</v>
      </c>
      <c r="E35" s="44" t="s">
        <v>1112</v>
      </c>
      <c r="F35" s="44" t="s">
        <v>3403</v>
      </c>
      <c r="G35" s="45">
        <v>5</v>
      </c>
    </row>
    <row r="36" spans="1:7" x14ac:dyDescent="0.25">
      <c r="A36" s="87">
        <v>35</v>
      </c>
      <c r="B36" s="44" t="s">
        <v>174</v>
      </c>
      <c r="C36" s="44" t="s">
        <v>137</v>
      </c>
      <c r="D36" s="44" t="s">
        <v>138</v>
      </c>
      <c r="E36" s="44" t="s">
        <v>793</v>
      </c>
      <c r="F36" s="44" t="s">
        <v>925</v>
      </c>
      <c r="G36" s="45">
        <v>5</v>
      </c>
    </row>
    <row r="37" spans="1:7" x14ac:dyDescent="0.25">
      <c r="A37" s="87">
        <v>36</v>
      </c>
      <c r="B37" s="44" t="s">
        <v>127</v>
      </c>
      <c r="C37" s="44" t="s">
        <v>98</v>
      </c>
      <c r="D37" s="44" t="s">
        <v>99</v>
      </c>
      <c r="E37" s="44" t="s">
        <v>254</v>
      </c>
      <c r="F37" s="44" t="s">
        <v>1489</v>
      </c>
      <c r="G37" s="45">
        <v>4</v>
      </c>
    </row>
    <row r="38" spans="1:7" x14ac:dyDescent="0.25">
      <c r="A38" s="87">
        <v>37</v>
      </c>
      <c r="B38" s="44" t="s">
        <v>316</v>
      </c>
      <c r="C38" s="44" t="s">
        <v>295</v>
      </c>
      <c r="D38" s="44" t="s">
        <v>296</v>
      </c>
      <c r="E38" s="44" t="s">
        <v>1318</v>
      </c>
      <c r="F38" s="44" t="s">
        <v>2538</v>
      </c>
      <c r="G38" s="45">
        <v>4</v>
      </c>
    </row>
    <row r="39" spans="1:7" x14ac:dyDescent="0.25">
      <c r="A39" s="87">
        <v>38</v>
      </c>
      <c r="B39" s="44" t="s">
        <v>208</v>
      </c>
      <c r="C39" s="44" t="s">
        <v>266</v>
      </c>
      <c r="D39" s="44" t="s">
        <v>267</v>
      </c>
      <c r="E39" s="44" t="s">
        <v>772</v>
      </c>
      <c r="F39" s="44" t="s">
        <v>1238</v>
      </c>
      <c r="G39" s="45">
        <v>5</v>
      </c>
    </row>
    <row r="40" spans="1:7" x14ac:dyDescent="0.25">
      <c r="A40" s="87">
        <v>39</v>
      </c>
      <c r="B40" s="44" t="s">
        <v>270</v>
      </c>
      <c r="C40" s="44" t="s">
        <v>137</v>
      </c>
      <c r="D40" s="44" t="s">
        <v>138</v>
      </c>
      <c r="E40" s="44" t="s">
        <v>120</v>
      </c>
      <c r="F40" s="44" t="s">
        <v>1004</v>
      </c>
      <c r="G40" s="45">
        <v>5</v>
      </c>
    </row>
    <row r="41" spans="1:7" x14ac:dyDescent="0.25">
      <c r="A41" s="87">
        <v>40</v>
      </c>
      <c r="B41" s="44" t="s">
        <v>434</v>
      </c>
      <c r="C41" s="44" t="s">
        <v>106</v>
      </c>
      <c r="D41" s="44" t="s">
        <v>107</v>
      </c>
      <c r="E41" s="44" t="s">
        <v>34</v>
      </c>
      <c r="F41" s="44" t="s">
        <v>3013</v>
      </c>
      <c r="G41" s="45">
        <v>3</v>
      </c>
    </row>
    <row r="42" spans="1:7" x14ac:dyDescent="0.25">
      <c r="A42" s="87">
        <v>41</v>
      </c>
      <c r="B42" s="44" t="s">
        <v>374</v>
      </c>
      <c r="C42" s="44" t="s">
        <v>395</v>
      </c>
      <c r="D42" s="44" t="s">
        <v>396</v>
      </c>
      <c r="E42" s="44" t="s">
        <v>659</v>
      </c>
      <c r="F42" s="44" t="s">
        <v>3858</v>
      </c>
      <c r="G42" s="45">
        <v>4</v>
      </c>
    </row>
    <row r="43" spans="1:7" x14ac:dyDescent="0.25">
      <c r="A43" s="87">
        <v>42</v>
      </c>
      <c r="B43" s="44" t="s">
        <v>141</v>
      </c>
      <c r="C43" s="44" t="s">
        <v>82</v>
      </c>
      <c r="D43" s="44" t="s">
        <v>83</v>
      </c>
      <c r="E43" s="44" t="s">
        <v>432</v>
      </c>
      <c r="F43" s="44" t="s">
        <v>2937</v>
      </c>
      <c r="G43" s="45">
        <v>4</v>
      </c>
    </row>
    <row r="44" spans="1:7" x14ac:dyDescent="0.25">
      <c r="A44" s="87">
        <v>43</v>
      </c>
      <c r="B44" s="44" t="s">
        <v>244</v>
      </c>
      <c r="C44" s="44" t="s">
        <v>355</v>
      </c>
      <c r="D44" s="44" t="s">
        <v>356</v>
      </c>
      <c r="E44" s="44" t="s">
        <v>312</v>
      </c>
      <c r="F44" s="44" t="s">
        <v>2043</v>
      </c>
      <c r="G44" s="45">
        <v>2</v>
      </c>
    </row>
    <row r="45" spans="1:7" x14ac:dyDescent="0.25">
      <c r="A45" s="87">
        <v>44</v>
      </c>
      <c r="B45" s="44" t="s">
        <v>454</v>
      </c>
      <c r="C45" s="44" t="s">
        <v>163</v>
      </c>
      <c r="D45" s="44" t="s">
        <v>164</v>
      </c>
      <c r="E45" s="44" t="s">
        <v>165</v>
      </c>
      <c r="F45" s="44" t="s">
        <v>166</v>
      </c>
      <c r="G45" s="45">
        <v>3</v>
      </c>
    </row>
    <row r="46" spans="1:7" x14ac:dyDescent="0.25">
      <c r="A46" s="87">
        <v>45</v>
      </c>
      <c r="B46" s="44" t="s">
        <v>97</v>
      </c>
      <c r="C46" s="44" t="s">
        <v>158</v>
      </c>
      <c r="D46" s="44" t="s">
        <v>159</v>
      </c>
      <c r="E46" s="44" t="s">
        <v>1822</v>
      </c>
      <c r="F46" s="44" t="s">
        <v>3887</v>
      </c>
      <c r="G46" s="45">
        <v>4</v>
      </c>
    </row>
    <row r="47" spans="1:7" x14ac:dyDescent="0.25">
      <c r="A47" s="87">
        <v>46</v>
      </c>
      <c r="B47" s="44" t="s">
        <v>194</v>
      </c>
      <c r="C47" s="44" t="s">
        <v>142</v>
      </c>
      <c r="D47" s="44" t="s">
        <v>143</v>
      </c>
      <c r="E47" s="44" t="s">
        <v>314</v>
      </c>
      <c r="F47" s="44" t="s">
        <v>154</v>
      </c>
      <c r="G47" s="45">
        <v>4</v>
      </c>
    </row>
    <row r="48" spans="1:7" x14ac:dyDescent="0.25">
      <c r="A48" s="87">
        <v>47</v>
      </c>
      <c r="B48" s="44" t="s">
        <v>474</v>
      </c>
      <c r="C48" s="44" t="s">
        <v>60</v>
      </c>
      <c r="D48" s="44" t="s">
        <v>61</v>
      </c>
      <c r="E48" s="44" t="s">
        <v>71</v>
      </c>
      <c r="F48" s="44" t="s">
        <v>2506</v>
      </c>
      <c r="G48" s="45">
        <v>3</v>
      </c>
    </row>
    <row r="49" spans="1:7" x14ac:dyDescent="0.25">
      <c r="A49" s="87">
        <v>48</v>
      </c>
      <c r="B49" s="44" t="s">
        <v>86</v>
      </c>
      <c r="C49" s="44" t="s">
        <v>419</v>
      </c>
      <c r="D49" s="44" t="s">
        <v>420</v>
      </c>
      <c r="E49" s="44" t="s">
        <v>289</v>
      </c>
      <c r="F49" s="44" t="s">
        <v>421</v>
      </c>
      <c r="G49" s="45">
        <v>1</v>
      </c>
    </row>
    <row r="50" spans="1:7" x14ac:dyDescent="0.25">
      <c r="A50" s="87">
        <v>49</v>
      </c>
      <c r="B50" s="44" t="s">
        <v>301</v>
      </c>
      <c r="C50" s="44" t="s">
        <v>266</v>
      </c>
      <c r="D50" s="44" t="s">
        <v>267</v>
      </c>
      <c r="E50" s="44" t="s">
        <v>2191</v>
      </c>
      <c r="F50" s="44" t="s">
        <v>2215</v>
      </c>
      <c r="G50" s="45">
        <v>2</v>
      </c>
    </row>
    <row r="51" spans="1:7" x14ac:dyDescent="0.25">
      <c r="A51" s="87">
        <v>50</v>
      </c>
      <c r="B51" s="44" t="s">
        <v>218</v>
      </c>
      <c r="C51" s="44" t="s">
        <v>339</v>
      </c>
      <c r="D51" s="44" t="s">
        <v>340</v>
      </c>
      <c r="E51" s="44" t="s">
        <v>1252</v>
      </c>
      <c r="F51" s="44" t="s">
        <v>300</v>
      </c>
      <c r="G51" s="45">
        <v>3</v>
      </c>
    </row>
  </sheetData>
  <sortState xmlns:xlrd2="http://schemas.microsoft.com/office/spreadsheetml/2017/richdata2" ref="A2:G962">
    <sortCondition ref="A2:A96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04A-F4B6-44DA-9A8E-510DECA93D2C}">
  <sheetPr codeName="Planilha5"/>
  <dimension ref="A1:J49"/>
  <sheetViews>
    <sheetView topLeftCell="A24" workbookViewId="0">
      <selection activeCell="J16" sqref="J16"/>
    </sheetView>
  </sheetViews>
  <sheetFormatPr defaultRowHeight="20.25" x14ac:dyDescent="0.3"/>
  <cols>
    <col min="1" max="1" width="9.140625" style="15"/>
    <col min="2" max="2" width="42.85546875" bestFit="1" customWidth="1"/>
    <col min="3" max="3" width="16.42578125" bestFit="1" customWidth="1"/>
    <col min="4" max="4" width="13.85546875" style="13" customWidth="1"/>
    <col min="5" max="5" width="21.140625" customWidth="1"/>
    <col min="10" max="10" width="13.28515625" bestFit="1" customWidth="1"/>
  </cols>
  <sheetData>
    <row r="1" spans="1:10" x14ac:dyDescent="0.3">
      <c r="A1" s="58" t="s">
        <v>4484</v>
      </c>
      <c r="B1" s="2" t="s">
        <v>4429</v>
      </c>
      <c r="C1" s="2" t="s">
        <v>4430</v>
      </c>
      <c r="D1" s="59" t="s">
        <v>4431</v>
      </c>
      <c r="E1" s="60" t="s">
        <v>4485</v>
      </c>
    </row>
    <row r="2" spans="1:10" x14ac:dyDescent="0.3">
      <c r="A2" s="61">
        <v>1</v>
      </c>
      <c r="B2" s="62" t="s">
        <v>4432</v>
      </c>
      <c r="C2" s="62" t="s">
        <v>237</v>
      </c>
      <c r="D2" s="63">
        <v>2409</v>
      </c>
      <c r="E2" s="64">
        <v>11</v>
      </c>
    </row>
    <row r="3" spans="1:10" x14ac:dyDescent="0.3">
      <c r="A3" s="65">
        <v>2</v>
      </c>
      <c r="B3" s="62" t="s">
        <v>4433</v>
      </c>
      <c r="C3" s="62" t="s">
        <v>237</v>
      </c>
      <c r="D3" s="66">
        <v>4209</v>
      </c>
      <c r="E3" s="67">
        <v>19</v>
      </c>
    </row>
    <row r="4" spans="1:10" x14ac:dyDescent="0.3">
      <c r="A4" s="61">
        <v>3</v>
      </c>
      <c r="B4" s="62" t="s">
        <v>4434</v>
      </c>
      <c r="C4" s="62" t="s">
        <v>237</v>
      </c>
      <c r="D4" s="63">
        <v>3531</v>
      </c>
      <c r="E4" s="64">
        <v>7</v>
      </c>
    </row>
    <row r="5" spans="1:10" x14ac:dyDescent="0.3">
      <c r="A5" s="65">
        <v>4</v>
      </c>
      <c r="B5" s="62" t="s">
        <v>4435</v>
      </c>
      <c r="C5" s="62" t="s">
        <v>237</v>
      </c>
      <c r="D5" s="66">
        <v>770</v>
      </c>
      <c r="E5" s="67">
        <v>15</v>
      </c>
    </row>
    <row r="6" spans="1:10" x14ac:dyDescent="0.3">
      <c r="A6" s="61">
        <v>5</v>
      </c>
      <c r="B6" s="62" t="s">
        <v>4436</v>
      </c>
      <c r="C6" s="62" t="s">
        <v>237</v>
      </c>
      <c r="D6" s="63">
        <v>3223</v>
      </c>
      <c r="E6" s="64">
        <v>4</v>
      </c>
    </row>
    <row r="7" spans="1:10" x14ac:dyDescent="0.3">
      <c r="A7" s="65">
        <v>6</v>
      </c>
      <c r="B7" s="62" t="s">
        <v>4437</v>
      </c>
      <c r="C7" s="62" t="s">
        <v>237</v>
      </c>
      <c r="D7" s="66">
        <v>1612</v>
      </c>
      <c r="E7" s="67">
        <v>4</v>
      </c>
    </row>
    <row r="8" spans="1:10" x14ac:dyDescent="0.3">
      <c r="A8" s="61">
        <v>7</v>
      </c>
      <c r="B8" s="62" t="s">
        <v>4438</v>
      </c>
      <c r="C8" s="62" t="s">
        <v>237</v>
      </c>
      <c r="D8" s="63">
        <v>2648</v>
      </c>
      <c r="E8" s="64">
        <v>5</v>
      </c>
    </row>
    <row r="9" spans="1:10" x14ac:dyDescent="0.3">
      <c r="A9" s="65">
        <v>8</v>
      </c>
      <c r="B9" s="62" t="s">
        <v>4439</v>
      </c>
      <c r="C9" s="62" t="s">
        <v>237</v>
      </c>
      <c r="D9" s="66">
        <v>4628</v>
      </c>
      <c r="E9" s="67">
        <v>15</v>
      </c>
    </row>
    <row r="10" spans="1:10" x14ac:dyDescent="0.3">
      <c r="A10" s="61">
        <v>9</v>
      </c>
      <c r="B10" s="62" t="s">
        <v>4440</v>
      </c>
      <c r="C10" s="62" t="s">
        <v>237</v>
      </c>
      <c r="D10" s="63">
        <v>4023</v>
      </c>
      <c r="E10" s="64">
        <v>4</v>
      </c>
    </row>
    <row r="11" spans="1:10" x14ac:dyDescent="0.3">
      <c r="A11" s="65">
        <v>10</v>
      </c>
      <c r="B11" s="62" t="s">
        <v>4441</v>
      </c>
      <c r="C11" s="62" t="s">
        <v>237</v>
      </c>
      <c r="D11" s="66">
        <v>497</v>
      </c>
      <c r="E11" s="67">
        <v>6</v>
      </c>
    </row>
    <row r="12" spans="1:10" x14ac:dyDescent="0.3">
      <c r="A12" s="61">
        <v>11</v>
      </c>
      <c r="B12" s="62" t="s">
        <v>4442</v>
      </c>
      <c r="C12" s="62" t="s">
        <v>237</v>
      </c>
      <c r="D12" s="63">
        <v>1722</v>
      </c>
      <c r="E12" s="64">
        <v>24</v>
      </c>
    </row>
    <row r="13" spans="1:10" x14ac:dyDescent="0.3">
      <c r="A13" s="65">
        <v>12</v>
      </c>
      <c r="B13" s="62" t="s">
        <v>4443</v>
      </c>
      <c r="C13" s="62" t="s">
        <v>237</v>
      </c>
      <c r="D13" s="66">
        <v>4447</v>
      </c>
      <c r="E13" s="67">
        <v>2</v>
      </c>
    </row>
    <row r="14" spans="1:10" x14ac:dyDescent="0.3">
      <c r="A14" s="61">
        <v>13</v>
      </c>
      <c r="B14" s="62" t="s">
        <v>4444</v>
      </c>
      <c r="C14" s="62" t="s">
        <v>237</v>
      </c>
      <c r="D14" s="63">
        <v>3889</v>
      </c>
      <c r="E14" s="64">
        <v>7</v>
      </c>
    </row>
    <row r="15" spans="1:10" x14ac:dyDescent="0.3">
      <c r="A15" s="65">
        <v>14</v>
      </c>
      <c r="B15" s="62" t="s">
        <v>4445</v>
      </c>
      <c r="C15" s="62" t="s">
        <v>237</v>
      </c>
      <c r="D15" s="66">
        <v>3949</v>
      </c>
      <c r="E15" s="67">
        <v>4</v>
      </c>
      <c r="J15" s="88">
        <f>D15*3</f>
        <v>11847</v>
      </c>
    </row>
    <row r="16" spans="1:10" x14ac:dyDescent="0.3">
      <c r="A16" s="61">
        <v>15</v>
      </c>
      <c r="B16" s="62" t="s">
        <v>4446</v>
      </c>
      <c r="C16" s="62" t="s">
        <v>237</v>
      </c>
      <c r="D16" s="63">
        <v>302</v>
      </c>
      <c r="E16" s="64">
        <v>25</v>
      </c>
    </row>
    <row r="17" spans="1:5" x14ac:dyDescent="0.3">
      <c r="A17" s="65">
        <v>16</v>
      </c>
      <c r="B17" s="62" t="s">
        <v>4447</v>
      </c>
      <c r="C17" s="62" t="s">
        <v>4448</v>
      </c>
      <c r="D17" s="66">
        <v>2523</v>
      </c>
      <c r="E17" s="67">
        <v>16</v>
      </c>
    </row>
    <row r="18" spans="1:5" x14ac:dyDescent="0.3">
      <c r="A18" s="61">
        <v>17</v>
      </c>
      <c r="B18" s="62" t="s">
        <v>4449</v>
      </c>
      <c r="C18" s="62" t="s">
        <v>4448</v>
      </c>
      <c r="D18" s="63">
        <v>1058</v>
      </c>
      <c r="E18" s="64">
        <v>5</v>
      </c>
    </row>
    <row r="19" spans="1:5" x14ac:dyDescent="0.3">
      <c r="A19" s="65">
        <v>18</v>
      </c>
      <c r="B19" s="62" t="s">
        <v>4450</v>
      </c>
      <c r="C19" s="62" t="s">
        <v>4448</v>
      </c>
      <c r="D19" s="66">
        <v>638</v>
      </c>
      <c r="E19" s="67">
        <v>22</v>
      </c>
    </row>
    <row r="20" spans="1:5" x14ac:dyDescent="0.3">
      <c r="A20" s="61">
        <v>19</v>
      </c>
      <c r="B20" s="62" t="s">
        <v>4451</v>
      </c>
      <c r="C20" s="62" t="s">
        <v>4448</v>
      </c>
      <c r="D20" s="63">
        <v>870</v>
      </c>
      <c r="E20" s="64">
        <v>16</v>
      </c>
    </row>
    <row r="21" spans="1:5" x14ac:dyDescent="0.3">
      <c r="A21" s="65">
        <v>20</v>
      </c>
      <c r="B21" s="62" t="s">
        <v>4452</v>
      </c>
      <c r="C21" s="62" t="s">
        <v>4448</v>
      </c>
      <c r="D21" s="66">
        <v>2747</v>
      </c>
      <c r="E21" s="67">
        <v>7</v>
      </c>
    </row>
    <row r="22" spans="1:5" x14ac:dyDescent="0.3">
      <c r="A22" s="61">
        <v>21</v>
      </c>
      <c r="B22" s="62" t="s">
        <v>4453</v>
      </c>
      <c r="C22" s="62" t="s">
        <v>4448</v>
      </c>
      <c r="D22" s="63">
        <v>895</v>
      </c>
      <c r="E22" s="64">
        <v>10</v>
      </c>
    </row>
    <row r="23" spans="1:5" x14ac:dyDescent="0.3">
      <c r="A23" s="65">
        <v>22</v>
      </c>
      <c r="B23" s="62" t="s">
        <v>4454</v>
      </c>
      <c r="C23" s="62" t="s">
        <v>4448</v>
      </c>
      <c r="D23" s="66">
        <v>3378</v>
      </c>
      <c r="E23" s="67">
        <v>19</v>
      </c>
    </row>
    <row r="24" spans="1:5" x14ac:dyDescent="0.3">
      <c r="A24" s="61">
        <v>23</v>
      </c>
      <c r="B24" s="62" t="s">
        <v>4455</v>
      </c>
      <c r="C24" s="62" t="s">
        <v>4448</v>
      </c>
      <c r="D24" s="63">
        <v>1738</v>
      </c>
      <c r="E24" s="64">
        <v>23</v>
      </c>
    </row>
    <row r="25" spans="1:5" x14ac:dyDescent="0.3">
      <c r="A25" s="65">
        <v>24</v>
      </c>
      <c r="B25" s="62" t="s">
        <v>4456</v>
      </c>
      <c r="C25" s="62" t="s">
        <v>4448</v>
      </c>
      <c r="D25" s="66">
        <v>2640</v>
      </c>
      <c r="E25" s="67">
        <v>16</v>
      </c>
    </row>
    <row r="26" spans="1:5" x14ac:dyDescent="0.3">
      <c r="A26" s="61">
        <v>25</v>
      </c>
      <c r="B26" s="62" t="s">
        <v>4457</v>
      </c>
      <c r="C26" s="62" t="s">
        <v>4448</v>
      </c>
      <c r="D26" s="63">
        <v>3449</v>
      </c>
      <c r="E26" s="64">
        <v>19</v>
      </c>
    </row>
    <row r="27" spans="1:5" x14ac:dyDescent="0.3">
      <c r="A27" s="65">
        <v>26</v>
      </c>
      <c r="B27" s="62" t="s">
        <v>4458</v>
      </c>
      <c r="C27" s="62" t="s">
        <v>4448</v>
      </c>
      <c r="D27" s="66">
        <v>4313</v>
      </c>
      <c r="E27" s="67">
        <v>2</v>
      </c>
    </row>
    <row r="28" spans="1:5" x14ac:dyDescent="0.3">
      <c r="A28" s="61">
        <v>27</v>
      </c>
      <c r="B28" s="62" t="s">
        <v>4459</v>
      </c>
      <c r="C28" s="62" t="s">
        <v>4448</v>
      </c>
      <c r="D28" s="63">
        <v>1313</v>
      </c>
      <c r="E28" s="64">
        <v>25</v>
      </c>
    </row>
    <row r="29" spans="1:5" x14ac:dyDescent="0.3">
      <c r="A29" s="65">
        <v>28</v>
      </c>
      <c r="B29" s="62" t="s">
        <v>4460</v>
      </c>
      <c r="C29" s="62" t="s">
        <v>58</v>
      </c>
      <c r="D29" s="66">
        <v>2909</v>
      </c>
      <c r="E29" s="67">
        <v>16</v>
      </c>
    </row>
    <row r="30" spans="1:5" x14ac:dyDescent="0.3">
      <c r="A30" s="61">
        <v>29</v>
      </c>
      <c r="B30" s="62" t="s">
        <v>4461</v>
      </c>
      <c r="C30" s="62" t="s">
        <v>58</v>
      </c>
      <c r="D30" s="63">
        <v>2590</v>
      </c>
      <c r="E30" s="64">
        <v>5</v>
      </c>
    </row>
    <row r="31" spans="1:5" x14ac:dyDescent="0.3">
      <c r="A31" s="65">
        <v>30</v>
      </c>
      <c r="B31" s="62" t="s">
        <v>4462</v>
      </c>
      <c r="C31" s="62" t="s">
        <v>58</v>
      </c>
      <c r="D31" s="66">
        <v>3900</v>
      </c>
      <c r="E31" s="67">
        <v>6</v>
      </c>
    </row>
    <row r="32" spans="1:5" x14ac:dyDescent="0.3">
      <c r="A32" s="61">
        <v>31</v>
      </c>
      <c r="B32" s="62" t="s">
        <v>4463</v>
      </c>
      <c r="C32" s="62" t="s">
        <v>58</v>
      </c>
      <c r="D32" s="63">
        <v>736</v>
      </c>
      <c r="E32" s="64">
        <v>11</v>
      </c>
    </row>
    <row r="33" spans="1:5" x14ac:dyDescent="0.3">
      <c r="A33" s="65">
        <v>32</v>
      </c>
      <c r="B33" s="62" t="s">
        <v>4464</v>
      </c>
      <c r="C33" s="62" t="s">
        <v>58</v>
      </c>
      <c r="D33" s="66">
        <v>439</v>
      </c>
      <c r="E33" s="67">
        <v>4</v>
      </c>
    </row>
    <row r="34" spans="1:5" x14ac:dyDescent="0.3">
      <c r="A34" s="61">
        <v>33</v>
      </c>
      <c r="B34" s="62" t="s">
        <v>4465</v>
      </c>
      <c r="C34" s="62" t="s">
        <v>58</v>
      </c>
      <c r="D34" s="63">
        <v>2201</v>
      </c>
      <c r="E34" s="64">
        <v>11</v>
      </c>
    </row>
    <row r="35" spans="1:5" x14ac:dyDescent="0.3">
      <c r="A35" s="65">
        <v>34</v>
      </c>
      <c r="B35" s="62" t="s">
        <v>4466</v>
      </c>
      <c r="C35" s="62" t="s">
        <v>58</v>
      </c>
      <c r="D35" s="66">
        <v>2450</v>
      </c>
      <c r="E35" s="67">
        <v>16</v>
      </c>
    </row>
    <row r="36" spans="1:5" x14ac:dyDescent="0.3">
      <c r="A36" s="61">
        <v>35</v>
      </c>
      <c r="B36" s="62" t="s">
        <v>4467</v>
      </c>
      <c r="C36" s="62" t="s">
        <v>58</v>
      </c>
      <c r="D36" s="63">
        <v>3975</v>
      </c>
      <c r="E36" s="64">
        <v>6</v>
      </c>
    </row>
    <row r="37" spans="1:5" x14ac:dyDescent="0.3">
      <c r="A37" s="65">
        <v>36</v>
      </c>
      <c r="B37" s="62" t="s">
        <v>4468</v>
      </c>
      <c r="C37" s="62" t="s">
        <v>4469</v>
      </c>
      <c r="D37" s="66">
        <v>3598</v>
      </c>
      <c r="E37" s="67">
        <v>16</v>
      </c>
    </row>
    <row r="38" spans="1:5" x14ac:dyDescent="0.3">
      <c r="A38" s="61">
        <v>37</v>
      </c>
      <c r="B38" s="62" t="s">
        <v>4470</v>
      </c>
      <c r="C38" s="62" t="s">
        <v>4469</v>
      </c>
      <c r="D38" s="63">
        <v>1283</v>
      </c>
      <c r="E38" s="64">
        <v>22</v>
      </c>
    </row>
    <row r="39" spans="1:5" x14ac:dyDescent="0.3">
      <c r="A39" s="65">
        <v>38</v>
      </c>
      <c r="B39" s="62" t="s">
        <v>4471</v>
      </c>
      <c r="C39" s="62" t="s">
        <v>4469</v>
      </c>
      <c r="D39" s="66">
        <v>1273</v>
      </c>
      <c r="E39" s="67">
        <v>15</v>
      </c>
    </row>
    <row r="40" spans="1:5" x14ac:dyDescent="0.3">
      <c r="A40" s="61">
        <v>39</v>
      </c>
      <c r="B40" s="62" t="s">
        <v>4472</v>
      </c>
      <c r="C40" s="62" t="s">
        <v>4469</v>
      </c>
      <c r="D40" s="63">
        <v>2169</v>
      </c>
      <c r="E40" s="64">
        <v>7</v>
      </c>
    </row>
    <row r="41" spans="1:5" x14ac:dyDescent="0.3">
      <c r="A41" s="65">
        <v>40</v>
      </c>
      <c r="B41" s="62" t="s">
        <v>4473</v>
      </c>
      <c r="C41" s="62" t="s">
        <v>4469</v>
      </c>
      <c r="D41" s="66">
        <v>3359</v>
      </c>
      <c r="E41" s="67">
        <v>3</v>
      </c>
    </row>
    <row r="42" spans="1:5" x14ac:dyDescent="0.3">
      <c r="A42" s="61">
        <v>41</v>
      </c>
      <c r="B42" s="62" t="s">
        <v>4474</v>
      </c>
      <c r="C42" s="62" t="s">
        <v>4469</v>
      </c>
      <c r="D42" s="63">
        <v>165</v>
      </c>
      <c r="E42" s="64">
        <v>2</v>
      </c>
    </row>
    <row r="43" spans="1:5" x14ac:dyDescent="0.3">
      <c r="A43" s="65">
        <v>42</v>
      </c>
      <c r="B43" s="62" t="s">
        <v>4475</v>
      </c>
      <c r="C43" s="62" t="s">
        <v>4469</v>
      </c>
      <c r="D43" s="66">
        <v>660</v>
      </c>
      <c r="E43" s="67">
        <v>16</v>
      </c>
    </row>
    <row r="44" spans="1:5" x14ac:dyDescent="0.3">
      <c r="A44" s="61">
        <v>43</v>
      </c>
      <c r="B44" s="62" t="s">
        <v>4476</v>
      </c>
      <c r="C44" s="62" t="s">
        <v>4469</v>
      </c>
      <c r="D44" s="63">
        <v>391</v>
      </c>
      <c r="E44" s="64">
        <v>7</v>
      </c>
    </row>
    <row r="45" spans="1:5" x14ac:dyDescent="0.3">
      <c r="A45" s="65">
        <v>44</v>
      </c>
      <c r="B45" s="62" t="s">
        <v>4477</v>
      </c>
      <c r="C45" s="62" t="s">
        <v>4478</v>
      </c>
      <c r="D45" s="66">
        <v>3994</v>
      </c>
      <c r="E45" s="67">
        <v>12</v>
      </c>
    </row>
    <row r="46" spans="1:5" x14ac:dyDescent="0.3">
      <c r="A46" s="61">
        <v>45</v>
      </c>
      <c r="B46" s="62" t="s">
        <v>4479</v>
      </c>
      <c r="C46" s="62" t="s">
        <v>4478</v>
      </c>
      <c r="D46" s="63">
        <v>3339</v>
      </c>
      <c r="E46" s="64">
        <v>12</v>
      </c>
    </row>
    <row r="47" spans="1:5" x14ac:dyDescent="0.3">
      <c r="A47" s="65">
        <v>46</v>
      </c>
      <c r="B47" s="62" t="s">
        <v>4480</v>
      </c>
      <c r="C47" s="62" t="s">
        <v>4478</v>
      </c>
      <c r="D47" s="66">
        <v>2532</v>
      </c>
      <c r="E47" s="67">
        <v>9</v>
      </c>
    </row>
    <row r="48" spans="1:5" x14ac:dyDescent="0.3">
      <c r="A48" s="61">
        <v>47</v>
      </c>
      <c r="B48" s="62" t="s">
        <v>4481</v>
      </c>
      <c r="C48" s="62" t="s">
        <v>4478</v>
      </c>
      <c r="D48" s="63">
        <v>1576</v>
      </c>
      <c r="E48" s="64">
        <v>4</v>
      </c>
    </row>
    <row r="49" spans="1:5" x14ac:dyDescent="0.3">
      <c r="A49" s="68">
        <v>48</v>
      </c>
      <c r="B49" s="46" t="s">
        <v>4482</v>
      </c>
      <c r="C49" s="46" t="s">
        <v>4478</v>
      </c>
      <c r="D49" s="69">
        <v>3731</v>
      </c>
      <c r="E49" s="52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62A9-A348-440E-9656-C38A74BF1BC6}">
  <sheetPr codeName="Planilha6"/>
  <dimension ref="A1:F9"/>
  <sheetViews>
    <sheetView tabSelected="1" workbookViewId="0">
      <selection activeCell="G17" sqref="G17"/>
    </sheetView>
  </sheetViews>
  <sheetFormatPr defaultRowHeight="15" x14ac:dyDescent="0.25"/>
  <cols>
    <col min="1" max="1" width="17" customWidth="1"/>
    <col min="2" max="2" width="13.7109375" bestFit="1" customWidth="1"/>
    <col min="3" max="3" width="9.28515625" customWidth="1"/>
  </cols>
  <sheetData>
    <row r="1" spans="1:6" x14ac:dyDescent="0.25">
      <c r="A1" s="53" t="s">
        <v>4486</v>
      </c>
      <c r="B1" s="53" t="s">
        <v>4487</v>
      </c>
      <c r="C1" s="100"/>
      <c r="D1" s="100"/>
      <c r="E1" s="100"/>
      <c r="F1" s="100"/>
    </row>
    <row r="2" spans="1:6" x14ac:dyDescent="0.25">
      <c r="A2" s="54">
        <v>2471</v>
      </c>
      <c r="B2" s="54" t="s">
        <v>49</v>
      </c>
      <c r="C2" s="100"/>
      <c r="D2" s="101"/>
      <c r="E2" s="100"/>
      <c r="F2" s="100"/>
    </row>
    <row r="3" spans="1:6" x14ac:dyDescent="0.25">
      <c r="A3" s="55">
        <v>1969</v>
      </c>
      <c r="B3" s="55" t="s">
        <v>4488</v>
      </c>
      <c r="C3" s="100"/>
      <c r="D3" s="102"/>
      <c r="E3" s="100"/>
      <c r="F3" s="100"/>
    </row>
    <row r="4" spans="1:6" x14ac:dyDescent="0.25">
      <c r="A4" s="56">
        <v>5950</v>
      </c>
      <c r="B4" s="56" t="s">
        <v>4489</v>
      </c>
      <c r="C4" s="100"/>
      <c r="D4" s="102"/>
      <c r="E4" s="100"/>
      <c r="F4" s="100"/>
    </row>
    <row r="5" spans="1:6" x14ac:dyDescent="0.25">
      <c r="A5" s="55">
        <v>6056</v>
      </c>
      <c r="B5" s="55" t="s">
        <v>4491</v>
      </c>
      <c r="C5" s="100"/>
      <c r="D5" s="102"/>
      <c r="E5" s="100"/>
      <c r="F5" s="100"/>
    </row>
    <row r="6" spans="1:6" x14ac:dyDescent="0.25">
      <c r="A6" s="56">
        <v>7072</v>
      </c>
      <c r="B6" s="56" t="s">
        <v>4490</v>
      </c>
      <c r="C6" s="100"/>
      <c r="D6" s="102"/>
      <c r="E6" s="100"/>
      <c r="F6" s="100"/>
    </row>
    <row r="7" spans="1:6" x14ac:dyDescent="0.25">
      <c r="A7" s="57">
        <v>2951</v>
      </c>
      <c r="B7" s="57" t="s">
        <v>65</v>
      </c>
      <c r="C7" s="100"/>
      <c r="D7" s="103"/>
      <c r="E7" s="100"/>
      <c r="F7" s="100"/>
    </row>
    <row r="8" spans="1:6" x14ac:dyDescent="0.25">
      <c r="C8" s="100"/>
      <c r="D8" s="100"/>
      <c r="E8" s="100"/>
      <c r="F8" s="100"/>
    </row>
    <row r="9" spans="1:6" x14ac:dyDescent="0.25">
      <c r="C9" s="100"/>
      <c r="D9" s="100"/>
      <c r="E9" s="100"/>
      <c r="F9" s="10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0EF7-C03E-4826-8FB9-0B6B2388544E}">
  <sheetPr codeName="Planilha7" filterMode="1"/>
  <dimension ref="A1:L501"/>
  <sheetViews>
    <sheetView workbookViewId="0">
      <selection activeCell="L1" sqref="L1"/>
    </sheetView>
  </sheetViews>
  <sheetFormatPr defaultRowHeight="15" x14ac:dyDescent="0.25"/>
  <cols>
    <col min="1" max="1" width="12" customWidth="1"/>
    <col min="2" max="2" width="19.140625" customWidth="1"/>
    <col min="3" max="3" width="21.42578125" customWidth="1"/>
    <col min="4" max="4" width="13.140625" customWidth="1"/>
    <col min="5" max="5" width="13.28515625" customWidth="1"/>
    <col min="6" max="6" width="14" style="98" customWidth="1"/>
    <col min="7" max="7" width="14.140625" style="99" customWidth="1"/>
    <col min="8" max="8" width="15.85546875" customWidth="1"/>
    <col min="9" max="9" width="17.7109375" bestFit="1" customWidth="1"/>
    <col min="10" max="10" width="22.85546875" customWidth="1"/>
    <col min="11" max="11" width="19.28515625" customWidth="1"/>
    <col min="12" max="12" width="37.28515625" style="14" bestFit="1" customWidth="1"/>
  </cols>
  <sheetData>
    <row r="1" spans="1:12" x14ac:dyDescent="0.25">
      <c r="A1" s="89" t="s">
        <v>16</v>
      </c>
      <c r="B1" s="89" t="s">
        <v>17</v>
      </c>
      <c r="C1" s="89" t="s">
        <v>18</v>
      </c>
      <c r="D1" s="89" t="s">
        <v>4483</v>
      </c>
      <c r="E1" s="89" t="s">
        <v>20</v>
      </c>
      <c r="F1" s="90" t="s">
        <v>21</v>
      </c>
      <c r="G1" s="89" t="s">
        <v>22</v>
      </c>
      <c r="H1" s="89" t="s">
        <v>23</v>
      </c>
      <c r="I1" s="89" t="s">
        <v>27</v>
      </c>
      <c r="J1" s="89" t="s">
        <v>25</v>
      </c>
      <c r="K1" s="89" t="s">
        <v>26</v>
      </c>
      <c r="L1" s="91" t="s">
        <v>4513</v>
      </c>
    </row>
    <row r="2" spans="1:12" hidden="1" x14ac:dyDescent="0.25">
      <c r="A2" s="92">
        <v>1</v>
      </c>
      <c r="B2" s="92">
        <v>1</v>
      </c>
      <c r="C2" s="92">
        <v>6</v>
      </c>
      <c r="D2" s="92">
        <v>42</v>
      </c>
      <c r="E2" s="92">
        <v>1</v>
      </c>
      <c r="F2" s="93">
        <f>PRODUCT(VLOOKUP(D2,produtos!$A$1:$E$49,4),E2)</f>
        <v>660</v>
      </c>
      <c r="G2" s="94">
        <v>45725</v>
      </c>
      <c r="H2" s="92" t="s">
        <v>48</v>
      </c>
      <c r="I2" s="92" t="s">
        <v>48</v>
      </c>
      <c r="J2" s="92">
        <v>5950</v>
      </c>
      <c r="K2" s="92" t="str">
        <f>VLOOKUP(J2,'Formas de pagamentos'!$A$2:$B$7,2,0)</f>
        <v>Cartão Débito</v>
      </c>
      <c r="L2" s="95" t="str">
        <f t="shared" ref="L2:L44" si="0">IF(AND(H2="CANCELADO",I2="Pago"),"RECLAMAÇÃO",IF(AND(H2="ENTREGUE",I2="Pago"),"SUCESSO",IF(AND(H2="PENDENTE",I2="PAGO"),"EM SEPARAÇÃO",IF(AND(H2="CANCELADO",I2="CANCELADO"),"CANCELADO",IF(AND(H2="ENTREGUE",I2="CANCELADO"),"FRAUDE",IF(AND(H2="Enviado",I2="Atrasado"),"EM ROTA, AGUARDAR PAGAMENTO",IF(AND(H2="Cancelado",I2="Atrasado"),"falta de pagamento",IF(AND(H2="Enviado",I2="Pago"),"Em Rota",IF(AND(H2="Pendente",I2="Cancelado"),"Cancelar Rota",IF(AND(H2="Pendente",I2="Atrasado"),"EM SEPARAÇÃO, AGUARDAR PAGAMENTO",IF(AND(H2="Enviado",I2="Cancelado"),"Cancelar Rota")))))))))))</f>
        <v>CANCELADO</v>
      </c>
    </row>
    <row r="3" spans="1:12" hidden="1" x14ac:dyDescent="0.25">
      <c r="A3" s="96">
        <v>2</v>
      </c>
      <c r="B3" s="96">
        <v>2</v>
      </c>
      <c r="C3" s="92">
        <v>48</v>
      </c>
      <c r="D3" s="96">
        <v>14</v>
      </c>
      <c r="E3" s="96">
        <v>3</v>
      </c>
      <c r="F3" s="93">
        <f>PRODUCT(VLOOKUP(D3,produtos!$A$1:$E$49,4),E3)</f>
        <v>11847</v>
      </c>
      <c r="G3" s="97">
        <v>45707</v>
      </c>
      <c r="H3" s="96" t="s">
        <v>64</v>
      </c>
      <c r="I3" s="96" t="s">
        <v>48</v>
      </c>
      <c r="J3" s="96">
        <v>6056</v>
      </c>
      <c r="K3" s="96" t="str">
        <f>VLOOKUP(J3,'Formas de pagamentos'!$A$2:$B$7,2,0)</f>
        <v>Cheque</v>
      </c>
      <c r="L3" s="95" t="str">
        <f t="shared" si="0"/>
        <v>FRAUDE</v>
      </c>
    </row>
    <row r="4" spans="1:12" hidden="1" x14ac:dyDescent="0.25">
      <c r="A4" s="92">
        <v>3</v>
      </c>
      <c r="B4" s="92">
        <v>3</v>
      </c>
      <c r="C4" s="92">
        <v>48</v>
      </c>
      <c r="D4" s="92">
        <v>16</v>
      </c>
      <c r="E4" s="92">
        <v>2</v>
      </c>
      <c r="F4" s="93">
        <f>PRODUCT(VLOOKUP(D4,produtos!$A$1:$E$49,4),E4)</f>
        <v>5046</v>
      </c>
      <c r="G4" s="94">
        <v>45708</v>
      </c>
      <c r="H4" s="92" t="s">
        <v>64</v>
      </c>
      <c r="I4" s="92" t="s">
        <v>48</v>
      </c>
      <c r="J4" s="92">
        <v>2951</v>
      </c>
      <c r="K4" s="92" t="str">
        <f>VLOOKUP(J4,'Formas de pagamentos'!$A$2:$B$7,2,0)</f>
        <v>Pix</v>
      </c>
      <c r="L4" s="95" t="str">
        <f t="shared" si="0"/>
        <v>FRAUDE</v>
      </c>
    </row>
    <row r="5" spans="1:12" hidden="1" x14ac:dyDescent="0.25">
      <c r="A5" s="96">
        <v>4</v>
      </c>
      <c r="B5" s="96">
        <v>4</v>
      </c>
      <c r="C5" s="92">
        <v>37</v>
      </c>
      <c r="D5" s="96">
        <v>33</v>
      </c>
      <c r="E5" s="96">
        <v>3</v>
      </c>
      <c r="F5" s="93">
        <f>PRODUCT(VLOOKUP(D5,produtos!$A$1:$E$49,4),E5)</f>
        <v>6603</v>
      </c>
      <c r="G5" s="97">
        <v>45728</v>
      </c>
      <c r="H5" s="96" t="s">
        <v>88</v>
      </c>
      <c r="I5" s="96" t="s">
        <v>89</v>
      </c>
      <c r="J5" s="96">
        <v>1969</v>
      </c>
      <c r="K5" s="96" t="str">
        <f>VLOOKUP(J5,'Formas de pagamentos'!$A$2:$B$7,2,0)</f>
        <v>Cartão Crédito</v>
      </c>
      <c r="L5" s="95" t="str">
        <f t="shared" si="0"/>
        <v>EM SEPARAÇÃO</v>
      </c>
    </row>
    <row r="6" spans="1:12" hidden="1" x14ac:dyDescent="0.25">
      <c r="A6" s="92">
        <v>5</v>
      </c>
      <c r="B6" s="92">
        <v>5</v>
      </c>
      <c r="C6" s="92">
        <v>40</v>
      </c>
      <c r="D6" s="92">
        <v>45</v>
      </c>
      <c r="E6" s="92">
        <v>2</v>
      </c>
      <c r="F6" s="93">
        <f>PRODUCT(VLOOKUP(D6,produtos!$A$1:$E$49,4),E6)</f>
        <v>6678</v>
      </c>
      <c r="G6" s="94">
        <v>45658</v>
      </c>
      <c r="H6" s="92" t="s">
        <v>48</v>
      </c>
      <c r="I6" s="92" t="s">
        <v>89</v>
      </c>
      <c r="J6" s="92">
        <v>1969</v>
      </c>
      <c r="K6" s="92" t="str">
        <f>VLOOKUP(J6,'Formas de pagamentos'!$A$2:$B$7,2,0)</f>
        <v>Cartão Crédito</v>
      </c>
      <c r="L6" s="95" t="str">
        <f t="shared" si="0"/>
        <v>RECLAMAÇÃO</v>
      </c>
    </row>
    <row r="7" spans="1:12" hidden="1" x14ac:dyDescent="0.25">
      <c r="A7" s="96">
        <v>6</v>
      </c>
      <c r="B7" s="96">
        <v>6</v>
      </c>
      <c r="C7" s="92">
        <v>35</v>
      </c>
      <c r="D7" s="96">
        <v>7</v>
      </c>
      <c r="E7" s="96">
        <v>3</v>
      </c>
      <c r="F7" s="93">
        <f>PRODUCT(VLOOKUP(D7,produtos!$A$1:$E$49,4),E7)</f>
        <v>7944</v>
      </c>
      <c r="G7" s="97">
        <v>45699</v>
      </c>
      <c r="H7" s="96" t="s">
        <v>115</v>
      </c>
      <c r="I7" s="96" t="s">
        <v>116</v>
      </c>
      <c r="J7" s="96">
        <v>5950</v>
      </c>
      <c r="K7" s="96" t="str">
        <f>VLOOKUP(J7,'Formas de pagamentos'!$A$2:$B$7,2,0)</f>
        <v>Cartão Débito</v>
      </c>
      <c r="L7" s="95" t="str">
        <f t="shared" si="0"/>
        <v>EM ROTA, AGUARDAR PAGAMENTO</v>
      </c>
    </row>
    <row r="8" spans="1:12" x14ac:dyDescent="0.25">
      <c r="A8" s="92">
        <v>7</v>
      </c>
      <c r="B8" s="92">
        <v>7</v>
      </c>
      <c r="C8" s="92">
        <v>51</v>
      </c>
      <c r="D8" s="92">
        <v>24</v>
      </c>
      <c r="E8" s="92">
        <v>5</v>
      </c>
      <c r="F8" s="93">
        <f>PRODUCT(VLOOKUP(D8,produtos!$A$1:$E$49,4),E8)</f>
        <v>13200</v>
      </c>
      <c r="G8" s="94">
        <v>45674</v>
      </c>
      <c r="H8" s="92" t="s">
        <v>48</v>
      </c>
      <c r="I8" s="92" t="s">
        <v>116</v>
      </c>
      <c r="J8" s="92">
        <v>5950</v>
      </c>
      <c r="K8" s="92" t="str">
        <f>VLOOKUP(J8,'Formas de pagamentos'!$A$2:$B$7,2,0)</f>
        <v>Cartão Débito</v>
      </c>
      <c r="L8" s="95" t="str">
        <f t="shared" si="0"/>
        <v>falta de pagamento</v>
      </c>
    </row>
    <row r="9" spans="1:12" hidden="1" x14ac:dyDescent="0.25">
      <c r="A9" s="96">
        <v>8</v>
      </c>
      <c r="B9" s="96">
        <v>8</v>
      </c>
      <c r="C9" s="92">
        <v>47</v>
      </c>
      <c r="D9" s="96">
        <v>22</v>
      </c>
      <c r="E9" s="96">
        <v>4</v>
      </c>
      <c r="F9" s="93">
        <f>PRODUCT(VLOOKUP(D9,produtos!$A$1:$E$49,4),E9)</f>
        <v>13512</v>
      </c>
      <c r="G9" s="97">
        <v>45674</v>
      </c>
      <c r="H9" s="96" t="s">
        <v>115</v>
      </c>
      <c r="I9" s="96" t="s">
        <v>116</v>
      </c>
      <c r="J9" s="96">
        <v>2951</v>
      </c>
      <c r="K9" s="96" t="str">
        <f>VLOOKUP(J9,'Formas de pagamentos'!$A$2:$B$7,2,0)</f>
        <v>Pix</v>
      </c>
      <c r="L9" s="95" t="str">
        <f t="shared" si="0"/>
        <v>EM ROTA, AGUARDAR PAGAMENTO</v>
      </c>
    </row>
    <row r="10" spans="1:12" hidden="1" x14ac:dyDescent="0.25">
      <c r="A10" s="92">
        <v>9</v>
      </c>
      <c r="B10" s="92">
        <v>9</v>
      </c>
      <c r="C10" s="92">
        <v>43</v>
      </c>
      <c r="D10" s="92">
        <v>35</v>
      </c>
      <c r="E10" s="92">
        <v>4</v>
      </c>
      <c r="F10" s="93">
        <f>PRODUCT(VLOOKUP(D10,produtos!$A$1:$E$49,4),E10)</f>
        <v>15900</v>
      </c>
      <c r="G10" s="94">
        <v>45715</v>
      </c>
      <c r="H10" s="92" t="s">
        <v>64</v>
      </c>
      <c r="I10" s="92" t="s">
        <v>48</v>
      </c>
      <c r="J10" s="92">
        <v>5950</v>
      </c>
      <c r="K10" s="92" t="str">
        <f>VLOOKUP(J10,'Formas de pagamentos'!$A$2:$B$7,2,0)</f>
        <v>Cartão Débito</v>
      </c>
      <c r="L10" s="95" t="str">
        <f t="shared" si="0"/>
        <v>FRAUDE</v>
      </c>
    </row>
    <row r="11" spans="1:12" hidden="1" x14ac:dyDescent="0.25">
      <c r="A11" s="96">
        <v>10</v>
      </c>
      <c r="B11" s="96">
        <v>10</v>
      </c>
      <c r="C11" s="92">
        <v>9</v>
      </c>
      <c r="D11" s="96">
        <v>15</v>
      </c>
      <c r="E11" s="96">
        <v>5</v>
      </c>
      <c r="F11" s="93">
        <f>PRODUCT(VLOOKUP(D11,produtos!$A$1:$E$49,4),E11)</f>
        <v>1510</v>
      </c>
      <c r="G11" s="97">
        <v>45713</v>
      </c>
      <c r="H11" s="96" t="s">
        <v>115</v>
      </c>
      <c r="I11" s="96" t="s">
        <v>89</v>
      </c>
      <c r="J11" s="96">
        <v>2471</v>
      </c>
      <c r="K11" s="96" t="str">
        <f>VLOOKUP(J11,'Formas de pagamentos'!$A$2:$B$7,2,0)</f>
        <v>Boleto</v>
      </c>
      <c r="L11" s="95" t="str">
        <f t="shared" si="0"/>
        <v>Em Rota</v>
      </c>
    </row>
    <row r="12" spans="1:12" hidden="1" x14ac:dyDescent="0.25">
      <c r="A12" s="92">
        <v>11</v>
      </c>
      <c r="B12" s="92">
        <v>11</v>
      </c>
      <c r="C12" s="92">
        <v>35</v>
      </c>
      <c r="D12" s="92">
        <v>18</v>
      </c>
      <c r="E12" s="92">
        <v>3</v>
      </c>
      <c r="F12" s="93">
        <f>PRODUCT(VLOOKUP(D12,produtos!$A$1:$E$49,4),E12)</f>
        <v>1914</v>
      </c>
      <c r="G12" s="94">
        <v>45700</v>
      </c>
      <c r="H12" s="92" t="s">
        <v>88</v>
      </c>
      <c r="I12" s="92" t="s">
        <v>89</v>
      </c>
      <c r="J12" s="92">
        <v>2471</v>
      </c>
      <c r="K12" s="92" t="str">
        <f>VLOOKUP(J12,'Formas de pagamentos'!$A$2:$B$7,2,0)</f>
        <v>Boleto</v>
      </c>
      <c r="L12" s="95" t="str">
        <f t="shared" si="0"/>
        <v>EM SEPARAÇÃO</v>
      </c>
    </row>
    <row r="13" spans="1:12" hidden="1" x14ac:dyDescent="0.25">
      <c r="A13" s="96">
        <v>12</v>
      </c>
      <c r="B13" s="96">
        <v>12</v>
      </c>
      <c r="C13" s="92">
        <v>27</v>
      </c>
      <c r="D13" s="96">
        <v>31</v>
      </c>
      <c r="E13" s="96">
        <v>3</v>
      </c>
      <c r="F13" s="93">
        <f>PRODUCT(VLOOKUP(D13,produtos!$A$1:$E$49,4),E13)</f>
        <v>2208</v>
      </c>
      <c r="G13" s="97">
        <v>45669</v>
      </c>
      <c r="H13" s="96" t="s">
        <v>88</v>
      </c>
      <c r="I13" s="96" t="s">
        <v>48</v>
      </c>
      <c r="J13" s="96">
        <v>2951</v>
      </c>
      <c r="K13" s="96" t="str">
        <f>VLOOKUP(J13,'Formas de pagamentos'!$A$2:$B$7,2,0)</f>
        <v>Pix</v>
      </c>
      <c r="L13" s="95" t="str">
        <f t="shared" si="0"/>
        <v>Cancelar Rota</v>
      </c>
    </row>
    <row r="14" spans="1:12" hidden="1" x14ac:dyDescent="0.25">
      <c r="A14" s="92">
        <v>13</v>
      </c>
      <c r="B14" s="92">
        <v>13</v>
      </c>
      <c r="C14" s="92">
        <v>9</v>
      </c>
      <c r="D14" s="92">
        <v>32</v>
      </c>
      <c r="E14" s="92">
        <v>5</v>
      </c>
      <c r="F14" s="93">
        <f>PRODUCT(VLOOKUP(D14,produtos!$A$1:$E$49,4),E14)</f>
        <v>2195</v>
      </c>
      <c r="G14" s="94">
        <v>45668</v>
      </c>
      <c r="H14" s="92" t="s">
        <v>64</v>
      </c>
      <c r="I14" s="92" t="s">
        <v>48</v>
      </c>
      <c r="J14" s="92">
        <v>1969</v>
      </c>
      <c r="K14" s="92" t="str">
        <f>VLOOKUP(J14,'Formas de pagamentos'!$A$2:$B$7,2,0)</f>
        <v>Cartão Crédito</v>
      </c>
      <c r="L14" s="95" t="str">
        <f t="shared" si="0"/>
        <v>FRAUDE</v>
      </c>
    </row>
    <row r="15" spans="1:12" hidden="1" x14ac:dyDescent="0.25">
      <c r="A15" s="96">
        <v>14</v>
      </c>
      <c r="B15" s="96">
        <v>14</v>
      </c>
      <c r="C15" s="92">
        <v>10</v>
      </c>
      <c r="D15" s="96">
        <v>23</v>
      </c>
      <c r="E15" s="96">
        <v>2</v>
      </c>
      <c r="F15" s="93">
        <f>PRODUCT(VLOOKUP(D15,produtos!$A$1:$E$49,4),E15)</f>
        <v>3476</v>
      </c>
      <c r="G15" s="97">
        <v>45714</v>
      </c>
      <c r="H15" s="96" t="s">
        <v>64</v>
      </c>
      <c r="I15" s="96" t="s">
        <v>89</v>
      </c>
      <c r="J15" s="96">
        <v>6056</v>
      </c>
      <c r="K15" s="96" t="str">
        <f>VLOOKUP(J15,'Formas de pagamentos'!$A$2:$B$7,2,0)</f>
        <v>Cheque</v>
      </c>
      <c r="L15" s="95" t="str">
        <f t="shared" si="0"/>
        <v>SUCESSO</v>
      </c>
    </row>
    <row r="16" spans="1:12" hidden="1" x14ac:dyDescent="0.25">
      <c r="A16" s="92">
        <v>15</v>
      </c>
      <c r="B16" s="92">
        <v>15</v>
      </c>
      <c r="C16" s="92">
        <v>26</v>
      </c>
      <c r="D16" s="92">
        <v>33</v>
      </c>
      <c r="E16" s="92">
        <v>5</v>
      </c>
      <c r="F16" s="93">
        <f>PRODUCT(VLOOKUP(D16,produtos!$A$1:$E$49,4),E16)</f>
        <v>11005</v>
      </c>
      <c r="G16" s="94">
        <v>45665</v>
      </c>
      <c r="H16" s="92" t="s">
        <v>115</v>
      </c>
      <c r="I16" s="92" t="s">
        <v>89</v>
      </c>
      <c r="J16" s="92">
        <v>6056</v>
      </c>
      <c r="K16" s="92" t="str">
        <f>VLOOKUP(J16,'Formas de pagamentos'!$A$2:$B$7,2,0)</f>
        <v>Cheque</v>
      </c>
      <c r="L16" s="95" t="str">
        <f t="shared" si="0"/>
        <v>Em Rota</v>
      </c>
    </row>
    <row r="17" spans="1:12" hidden="1" x14ac:dyDescent="0.25">
      <c r="A17" s="96">
        <v>16</v>
      </c>
      <c r="B17" s="96">
        <v>16</v>
      </c>
      <c r="C17" s="92">
        <v>11</v>
      </c>
      <c r="D17" s="96">
        <v>3</v>
      </c>
      <c r="E17" s="96">
        <v>3</v>
      </c>
      <c r="F17" s="93">
        <f>PRODUCT(VLOOKUP(D17,produtos!$A$1:$E$49,4),E17)</f>
        <v>10593</v>
      </c>
      <c r="G17" s="97">
        <v>45682</v>
      </c>
      <c r="H17" s="96" t="s">
        <v>88</v>
      </c>
      <c r="I17" s="96" t="s">
        <v>48</v>
      </c>
      <c r="J17" s="96">
        <v>1969</v>
      </c>
      <c r="K17" s="96" t="str">
        <f>VLOOKUP(J17,'Formas de pagamentos'!$A$2:$B$7,2,0)</f>
        <v>Cartão Crédito</v>
      </c>
      <c r="L17" s="95" t="str">
        <f t="shared" si="0"/>
        <v>Cancelar Rota</v>
      </c>
    </row>
    <row r="18" spans="1:12" hidden="1" x14ac:dyDescent="0.25">
      <c r="A18" s="92">
        <v>17</v>
      </c>
      <c r="B18" s="92">
        <v>17</v>
      </c>
      <c r="C18" s="92">
        <v>22</v>
      </c>
      <c r="D18" s="92">
        <v>43</v>
      </c>
      <c r="E18" s="92">
        <v>2</v>
      </c>
      <c r="F18" s="93">
        <f>PRODUCT(VLOOKUP(D18,produtos!$A$1:$E$49,4),E18)</f>
        <v>782</v>
      </c>
      <c r="G18" s="94">
        <v>45724</v>
      </c>
      <c r="H18" s="92" t="s">
        <v>88</v>
      </c>
      <c r="I18" s="92" t="s">
        <v>48</v>
      </c>
      <c r="J18" s="92">
        <v>5950</v>
      </c>
      <c r="K18" s="92" t="str">
        <f>VLOOKUP(J18,'Formas de pagamentos'!$A$2:$B$7,2,0)</f>
        <v>Cartão Débito</v>
      </c>
      <c r="L18" s="95" t="str">
        <f t="shared" si="0"/>
        <v>Cancelar Rota</v>
      </c>
    </row>
    <row r="19" spans="1:12" hidden="1" x14ac:dyDescent="0.25">
      <c r="A19" s="96">
        <v>18</v>
      </c>
      <c r="B19" s="96">
        <v>18</v>
      </c>
      <c r="C19" s="92">
        <v>17</v>
      </c>
      <c r="D19" s="96">
        <v>34</v>
      </c>
      <c r="E19" s="96">
        <v>4</v>
      </c>
      <c r="F19" s="93">
        <f>PRODUCT(VLOOKUP(D19,produtos!$A$1:$E$49,4),E19)</f>
        <v>9800</v>
      </c>
      <c r="G19" s="97">
        <v>45723</v>
      </c>
      <c r="H19" s="96" t="s">
        <v>64</v>
      </c>
      <c r="I19" s="96" t="s">
        <v>48</v>
      </c>
      <c r="J19" s="96">
        <v>5950</v>
      </c>
      <c r="K19" s="96" t="str">
        <f>VLOOKUP(J19,'Formas de pagamentos'!$A$2:$B$7,2,0)</f>
        <v>Cartão Débito</v>
      </c>
      <c r="L19" s="95" t="str">
        <f t="shared" si="0"/>
        <v>FRAUDE</v>
      </c>
    </row>
    <row r="20" spans="1:12" hidden="1" x14ac:dyDescent="0.25">
      <c r="A20" s="92">
        <v>19</v>
      </c>
      <c r="B20" s="92">
        <v>19</v>
      </c>
      <c r="C20" s="92">
        <v>9</v>
      </c>
      <c r="D20" s="92">
        <v>41</v>
      </c>
      <c r="E20" s="92">
        <v>2</v>
      </c>
      <c r="F20" s="93">
        <f>PRODUCT(VLOOKUP(D20,produtos!$A$1:$E$49,4),E20)</f>
        <v>330</v>
      </c>
      <c r="G20" s="94">
        <v>45696</v>
      </c>
      <c r="H20" s="92" t="s">
        <v>88</v>
      </c>
      <c r="I20" s="92" t="s">
        <v>116</v>
      </c>
      <c r="J20" s="92">
        <v>2471</v>
      </c>
      <c r="K20" s="92" t="str">
        <f>VLOOKUP(J20,'Formas de pagamentos'!$A$2:$B$7,2,0)</f>
        <v>Boleto</v>
      </c>
      <c r="L20" s="95" t="str">
        <f t="shared" si="0"/>
        <v>EM SEPARAÇÃO, AGUARDAR PAGAMENTO</v>
      </c>
    </row>
    <row r="21" spans="1:12" hidden="1" x14ac:dyDescent="0.25">
      <c r="A21" s="96">
        <v>20</v>
      </c>
      <c r="B21" s="96">
        <v>20</v>
      </c>
      <c r="C21" s="92">
        <v>17</v>
      </c>
      <c r="D21" s="96">
        <v>21</v>
      </c>
      <c r="E21" s="96">
        <v>5</v>
      </c>
      <c r="F21" s="93">
        <f>PRODUCT(VLOOKUP(D21,produtos!$A$1:$E$49,4),E21)</f>
        <v>4475</v>
      </c>
      <c r="G21" s="97">
        <v>45715</v>
      </c>
      <c r="H21" s="96" t="s">
        <v>115</v>
      </c>
      <c r="I21" s="96" t="s">
        <v>116</v>
      </c>
      <c r="J21" s="96">
        <v>7072</v>
      </c>
      <c r="K21" s="96" t="str">
        <f>VLOOKUP(J21,'Formas de pagamentos'!$A$2:$B$7,2,0)</f>
        <v>Dinheiro</v>
      </c>
      <c r="L21" s="95" t="str">
        <f t="shared" si="0"/>
        <v>EM ROTA, AGUARDAR PAGAMENTO</v>
      </c>
    </row>
    <row r="22" spans="1:12" hidden="1" x14ac:dyDescent="0.25">
      <c r="A22" s="92">
        <v>21</v>
      </c>
      <c r="B22" s="92">
        <v>21</v>
      </c>
      <c r="C22" s="92">
        <v>41</v>
      </c>
      <c r="D22" s="92">
        <v>10</v>
      </c>
      <c r="E22" s="92">
        <v>4</v>
      </c>
      <c r="F22" s="93">
        <f>PRODUCT(VLOOKUP(D22,produtos!$A$1:$E$49,4),E22)</f>
        <v>1988</v>
      </c>
      <c r="G22" s="94">
        <v>45701</v>
      </c>
      <c r="H22" s="92" t="s">
        <v>115</v>
      </c>
      <c r="I22" s="92" t="s">
        <v>116</v>
      </c>
      <c r="J22" s="92">
        <v>7072</v>
      </c>
      <c r="K22" s="92" t="str">
        <f>VLOOKUP(J22,'Formas de pagamentos'!$A$2:$B$7,2,0)</f>
        <v>Dinheiro</v>
      </c>
      <c r="L22" s="95" t="str">
        <f t="shared" si="0"/>
        <v>EM ROTA, AGUARDAR PAGAMENTO</v>
      </c>
    </row>
    <row r="23" spans="1:12" x14ac:dyDescent="0.25">
      <c r="A23" s="96">
        <v>22</v>
      </c>
      <c r="B23" s="96">
        <v>22</v>
      </c>
      <c r="C23" s="92">
        <v>3</v>
      </c>
      <c r="D23" s="96">
        <v>35</v>
      </c>
      <c r="E23" s="96">
        <v>3</v>
      </c>
      <c r="F23" s="93">
        <f>PRODUCT(VLOOKUP(D23,produtos!$A$1:$E$49,4),E23)</f>
        <v>11925</v>
      </c>
      <c r="G23" s="97">
        <v>45690</v>
      </c>
      <c r="H23" s="96" t="s">
        <v>48</v>
      </c>
      <c r="I23" s="96" t="s">
        <v>116</v>
      </c>
      <c r="J23" s="96">
        <v>5950</v>
      </c>
      <c r="K23" s="96" t="str">
        <f>VLOOKUP(J23,'Formas de pagamentos'!$A$2:$B$7,2,0)</f>
        <v>Cartão Débito</v>
      </c>
      <c r="L23" s="95" t="str">
        <f t="shared" si="0"/>
        <v>falta de pagamento</v>
      </c>
    </row>
    <row r="24" spans="1:12" hidden="1" x14ac:dyDescent="0.25">
      <c r="A24" s="92">
        <v>23</v>
      </c>
      <c r="B24" s="92">
        <v>23</v>
      </c>
      <c r="C24" s="92">
        <v>13</v>
      </c>
      <c r="D24" s="92">
        <v>9</v>
      </c>
      <c r="E24" s="92">
        <v>1</v>
      </c>
      <c r="F24" s="93">
        <f>PRODUCT(VLOOKUP(D24,produtos!$A$1:$E$49,4),E24)</f>
        <v>4023</v>
      </c>
      <c r="G24" s="94">
        <v>45680</v>
      </c>
      <c r="H24" s="92" t="s">
        <v>88</v>
      </c>
      <c r="I24" s="92" t="s">
        <v>116</v>
      </c>
      <c r="J24" s="92">
        <v>2471</v>
      </c>
      <c r="K24" s="92" t="str">
        <f>VLOOKUP(J24,'Formas de pagamentos'!$A$2:$B$7,2,0)</f>
        <v>Boleto</v>
      </c>
      <c r="L24" s="95" t="str">
        <f t="shared" si="0"/>
        <v>EM SEPARAÇÃO, AGUARDAR PAGAMENTO</v>
      </c>
    </row>
    <row r="25" spans="1:12" hidden="1" x14ac:dyDescent="0.25">
      <c r="A25" s="96">
        <v>24</v>
      </c>
      <c r="B25" s="96">
        <v>24</v>
      </c>
      <c r="C25" s="92">
        <v>39</v>
      </c>
      <c r="D25" s="96">
        <v>16</v>
      </c>
      <c r="E25" s="96">
        <v>1</v>
      </c>
      <c r="F25" s="93">
        <f>PRODUCT(VLOOKUP(D25,produtos!$A$1:$E$49,4),E25)</f>
        <v>2523</v>
      </c>
      <c r="G25" s="97">
        <v>45696</v>
      </c>
      <c r="H25" s="96" t="s">
        <v>48</v>
      </c>
      <c r="I25" s="96" t="s">
        <v>48</v>
      </c>
      <c r="J25" s="96">
        <v>1969</v>
      </c>
      <c r="K25" s="96" t="str">
        <f>VLOOKUP(J25,'Formas de pagamentos'!$A$2:$B$7,2,0)</f>
        <v>Cartão Crédito</v>
      </c>
      <c r="L25" s="95" t="str">
        <f t="shared" si="0"/>
        <v>CANCELADO</v>
      </c>
    </row>
    <row r="26" spans="1:12" hidden="1" x14ac:dyDescent="0.25">
      <c r="A26" s="92">
        <v>25</v>
      </c>
      <c r="B26" s="92">
        <v>25</v>
      </c>
      <c r="C26" s="92">
        <v>38</v>
      </c>
      <c r="D26" s="92">
        <v>27</v>
      </c>
      <c r="E26" s="92">
        <v>1</v>
      </c>
      <c r="F26" s="93">
        <f>PRODUCT(VLOOKUP(D26,produtos!$A$1:$E$49,4),E26)</f>
        <v>1313</v>
      </c>
      <c r="G26" s="94">
        <v>45696</v>
      </c>
      <c r="H26" s="92" t="s">
        <v>88</v>
      </c>
      <c r="I26" s="92" t="s">
        <v>116</v>
      </c>
      <c r="J26" s="92">
        <v>2951</v>
      </c>
      <c r="K26" s="92" t="str">
        <f>VLOOKUP(J26,'Formas de pagamentos'!$A$2:$B$7,2,0)</f>
        <v>Pix</v>
      </c>
      <c r="L26" s="95" t="str">
        <f t="shared" si="0"/>
        <v>EM SEPARAÇÃO, AGUARDAR PAGAMENTO</v>
      </c>
    </row>
    <row r="27" spans="1:12" hidden="1" x14ac:dyDescent="0.25">
      <c r="A27" s="96">
        <v>26</v>
      </c>
      <c r="B27" s="96">
        <v>26</v>
      </c>
      <c r="C27" s="92">
        <v>39</v>
      </c>
      <c r="D27" s="96">
        <v>45</v>
      </c>
      <c r="E27" s="96">
        <v>5</v>
      </c>
      <c r="F27" s="93">
        <f>PRODUCT(VLOOKUP(D27,produtos!$A$1:$E$49,4),E27)</f>
        <v>16695</v>
      </c>
      <c r="G27" s="97">
        <v>45669</v>
      </c>
      <c r="H27" s="96" t="s">
        <v>115</v>
      </c>
      <c r="I27" s="96" t="s">
        <v>89</v>
      </c>
      <c r="J27" s="96">
        <v>2471</v>
      </c>
      <c r="K27" s="96" t="str">
        <f>VLOOKUP(J27,'Formas de pagamentos'!$A$2:$B$7,2,0)</f>
        <v>Boleto</v>
      </c>
      <c r="L27" s="95" t="str">
        <f t="shared" si="0"/>
        <v>Em Rota</v>
      </c>
    </row>
    <row r="28" spans="1:12" hidden="1" x14ac:dyDescent="0.25">
      <c r="A28" s="92">
        <v>27</v>
      </c>
      <c r="B28" s="92">
        <v>27</v>
      </c>
      <c r="C28" s="92">
        <v>21</v>
      </c>
      <c r="D28" s="92">
        <v>21</v>
      </c>
      <c r="E28" s="92">
        <v>3</v>
      </c>
      <c r="F28" s="93">
        <f>PRODUCT(VLOOKUP(D28,produtos!$A$1:$E$49,4),E28)</f>
        <v>2685</v>
      </c>
      <c r="G28" s="94">
        <v>45698</v>
      </c>
      <c r="H28" s="92" t="s">
        <v>115</v>
      </c>
      <c r="I28" s="92" t="s">
        <v>48</v>
      </c>
      <c r="J28" s="92">
        <v>6056</v>
      </c>
      <c r="K28" s="92" t="str">
        <f>VLOOKUP(J28,'Formas de pagamentos'!$A$2:$B$7,2,0)</f>
        <v>Cheque</v>
      </c>
      <c r="L28" s="95" t="str">
        <f t="shared" si="0"/>
        <v>Cancelar Rota</v>
      </c>
    </row>
    <row r="29" spans="1:12" hidden="1" x14ac:dyDescent="0.25">
      <c r="A29" s="96">
        <v>28</v>
      </c>
      <c r="B29" s="96">
        <v>28</v>
      </c>
      <c r="C29" s="92">
        <v>30</v>
      </c>
      <c r="D29" s="96">
        <v>26</v>
      </c>
      <c r="E29" s="96">
        <v>1</v>
      </c>
      <c r="F29" s="93">
        <f>PRODUCT(VLOOKUP(D29,produtos!$A$1:$E$49,4),E29)</f>
        <v>4313</v>
      </c>
      <c r="G29" s="97">
        <v>45694</v>
      </c>
      <c r="H29" s="96" t="s">
        <v>48</v>
      </c>
      <c r="I29" s="96" t="s">
        <v>89</v>
      </c>
      <c r="J29" s="96">
        <v>2471</v>
      </c>
      <c r="K29" s="96" t="str">
        <f>VLOOKUP(J29,'Formas de pagamentos'!$A$2:$B$7,2,0)</f>
        <v>Boleto</v>
      </c>
      <c r="L29" s="95" t="str">
        <f t="shared" si="0"/>
        <v>RECLAMAÇÃO</v>
      </c>
    </row>
    <row r="30" spans="1:12" hidden="1" x14ac:dyDescent="0.25">
      <c r="A30" s="92">
        <v>29</v>
      </c>
      <c r="B30" s="92">
        <v>29</v>
      </c>
      <c r="C30" s="92">
        <v>7</v>
      </c>
      <c r="D30" s="92">
        <v>35</v>
      </c>
      <c r="E30" s="92">
        <v>5</v>
      </c>
      <c r="F30" s="93">
        <f>PRODUCT(VLOOKUP(D30,produtos!$A$1:$E$49,4),E30)</f>
        <v>19875</v>
      </c>
      <c r="G30" s="94">
        <v>45671</v>
      </c>
      <c r="H30" s="92" t="s">
        <v>115</v>
      </c>
      <c r="I30" s="92" t="s">
        <v>89</v>
      </c>
      <c r="J30" s="92">
        <v>6056</v>
      </c>
      <c r="K30" s="92" t="str">
        <f>VLOOKUP(J30,'Formas de pagamentos'!$A$2:$B$7,2,0)</f>
        <v>Cheque</v>
      </c>
      <c r="L30" s="95" t="str">
        <f t="shared" si="0"/>
        <v>Em Rota</v>
      </c>
    </row>
    <row r="31" spans="1:12" hidden="1" x14ac:dyDescent="0.25">
      <c r="A31" s="96">
        <v>30</v>
      </c>
      <c r="B31" s="96">
        <v>30</v>
      </c>
      <c r="C31" s="92">
        <v>39</v>
      </c>
      <c r="D31" s="96">
        <v>10</v>
      </c>
      <c r="E31" s="96">
        <v>4</v>
      </c>
      <c r="F31" s="93">
        <f>PRODUCT(VLOOKUP(D31,produtos!$A$1:$E$49,4),E31)</f>
        <v>1988</v>
      </c>
      <c r="G31" s="97">
        <v>45697</v>
      </c>
      <c r="H31" s="96" t="s">
        <v>115</v>
      </c>
      <c r="I31" s="96" t="s">
        <v>89</v>
      </c>
      <c r="J31" s="96">
        <v>1969</v>
      </c>
      <c r="K31" s="96" t="str">
        <f>VLOOKUP(J31,'Formas de pagamentos'!$A$2:$B$7,2,0)</f>
        <v>Cartão Crédito</v>
      </c>
      <c r="L31" s="95" t="str">
        <f t="shared" si="0"/>
        <v>Em Rota</v>
      </c>
    </row>
    <row r="32" spans="1:12" hidden="1" x14ac:dyDescent="0.25">
      <c r="A32" s="92">
        <v>31</v>
      </c>
      <c r="B32" s="92">
        <v>31</v>
      </c>
      <c r="C32" s="92">
        <v>28</v>
      </c>
      <c r="D32" s="92">
        <v>35</v>
      </c>
      <c r="E32" s="92">
        <v>2</v>
      </c>
      <c r="F32" s="93">
        <f>PRODUCT(VLOOKUP(D32,produtos!$A$1:$E$49,4),E32)</f>
        <v>7950</v>
      </c>
      <c r="G32" s="94">
        <v>45669</v>
      </c>
      <c r="H32" s="92" t="s">
        <v>64</v>
      </c>
      <c r="I32" s="92" t="s">
        <v>89</v>
      </c>
      <c r="J32" s="92">
        <v>5950</v>
      </c>
      <c r="K32" s="92" t="str">
        <f>VLOOKUP(J32,'Formas de pagamentos'!$A$2:$B$7,2,0)</f>
        <v>Cartão Débito</v>
      </c>
      <c r="L32" s="95" t="str">
        <f t="shared" si="0"/>
        <v>SUCESSO</v>
      </c>
    </row>
    <row r="33" spans="1:12" hidden="1" x14ac:dyDescent="0.25">
      <c r="A33" s="96">
        <v>32</v>
      </c>
      <c r="B33" s="96">
        <v>32</v>
      </c>
      <c r="C33" s="92">
        <v>31</v>
      </c>
      <c r="D33" s="96">
        <v>45</v>
      </c>
      <c r="E33" s="96">
        <v>2</v>
      </c>
      <c r="F33" s="93">
        <f>PRODUCT(VLOOKUP(D33,produtos!$A$1:$E$49,4),E33)</f>
        <v>6678</v>
      </c>
      <c r="G33" s="97">
        <v>45725</v>
      </c>
      <c r="H33" s="96" t="s">
        <v>48</v>
      </c>
      <c r="I33" s="96" t="s">
        <v>89</v>
      </c>
      <c r="J33" s="96">
        <v>5950</v>
      </c>
      <c r="K33" s="96" t="str">
        <f>VLOOKUP(J33,'Formas de pagamentos'!$A$2:$B$7,2,0)</f>
        <v>Cartão Débito</v>
      </c>
      <c r="L33" s="95" t="str">
        <f t="shared" si="0"/>
        <v>RECLAMAÇÃO</v>
      </c>
    </row>
    <row r="34" spans="1:12" hidden="1" x14ac:dyDescent="0.25">
      <c r="A34" s="92">
        <v>33</v>
      </c>
      <c r="B34" s="92">
        <v>33</v>
      </c>
      <c r="C34" s="92">
        <v>47</v>
      </c>
      <c r="D34" s="92">
        <v>11</v>
      </c>
      <c r="E34" s="92">
        <v>2</v>
      </c>
      <c r="F34" s="93">
        <f>PRODUCT(VLOOKUP(D34,produtos!$A$1:$E$49,4),E34)</f>
        <v>3444</v>
      </c>
      <c r="G34" s="94">
        <v>45661</v>
      </c>
      <c r="H34" s="92" t="s">
        <v>88</v>
      </c>
      <c r="I34" s="92" t="s">
        <v>116</v>
      </c>
      <c r="J34" s="92">
        <v>5950</v>
      </c>
      <c r="K34" s="92" t="str">
        <f>VLOOKUP(J34,'Formas de pagamentos'!$A$2:$B$7,2,0)</f>
        <v>Cartão Débito</v>
      </c>
      <c r="L34" s="95" t="str">
        <f t="shared" si="0"/>
        <v>EM SEPARAÇÃO, AGUARDAR PAGAMENTO</v>
      </c>
    </row>
    <row r="35" spans="1:12" hidden="1" x14ac:dyDescent="0.25">
      <c r="A35" s="96">
        <v>34</v>
      </c>
      <c r="B35" s="96">
        <v>34</v>
      </c>
      <c r="C35" s="92">
        <v>5</v>
      </c>
      <c r="D35" s="96">
        <v>36</v>
      </c>
      <c r="E35" s="96">
        <v>3</v>
      </c>
      <c r="F35" s="93">
        <f>PRODUCT(VLOOKUP(D35,produtos!$A$1:$E$49,4),E35)</f>
        <v>10794</v>
      </c>
      <c r="G35" s="97">
        <v>45701</v>
      </c>
      <c r="H35" s="96" t="s">
        <v>48</v>
      </c>
      <c r="I35" s="96" t="s">
        <v>89</v>
      </c>
      <c r="J35" s="96">
        <v>2471</v>
      </c>
      <c r="K35" s="96" t="str">
        <f>VLOOKUP(J35,'Formas de pagamentos'!$A$2:$B$7,2,0)</f>
        <v>Boleto</v>
      </c>
      <c r="L35" s="95" t="str">
        <f t="shared" si="0"/>
        <v>RECLAMAÇÃO</v>
      </c>
    </row>
    <row r="36" spans="1:12" hidden="1" x14ac:dyDescent="0.25">
      <c r="A36" s="92">
        <v>35</v>
      </c>
      <c r="B36" s="92">
        <v>35</v>
      </c>
      <c r="C36" s="92">
        <v>38</v>
      </c>
      <c r="D36" s="92">
        <v>11</v>
      </c>
      <c r="E36" s="92">
        <v>2</v>
      </c>
      <c r="F36" s="93">
        <f>PRODUCT(VLOOKUP(D36,produtos!$A$1:$E$49,4),E36)</f>
        <v>3444</v>
      </c>
      <c r="G36" s="94">
        <v>45678</v>
      </c>
      <c r="H36" s="92" t="s">
        <v>48</v>
      </c>
      <c r="I36" s="92" t="s">
        <v>89</v>
      </c>
      <c r="J36" s="92">
        <v>6056</v>
      </c>
      <c r="K36" s="92" t="str">
        <f>VLOOKUP(J36,'Formas de pagamentos'!$A$2:$B$7,2,0)</f>
        <v>Cheque</v>
      </c>
      <c r="L36" s="95" t="str">
        <f t="shared" si="0"/>
        <v>RECLAMAÇÃO</v>
      </c>
    </row>
    <row r="37" spans="1:12" hidden="1" x14ac:dyDescent="0.25">
      <c r="A37" s="96">
        <v>36</v>
      </c>
      <c r="B37" s="96">
        <v>36</v>
      </c>
      <c r="C37" s="92">
        <v>19</v>
      </c>
      <c r="D37" s="96">
        <v>11</v>
      </c>
      <c r="E37" s="96">
        <v>5</v>
      </c>
      <c r="F37" s="93">
        <f>PRODUCT(VLOOKUP(D37,produtos!$A$1:$E$49,4),E37)</f>
        <v>8610</v>
      </c>
      <c r="G37" s="97">
        <v>45708</v>
      </c>
      <c r="H37" s="96" t="s">
        <v>115</v>
      </c>
      <c r="I37" s="96" t="s">
        <v>48</v>
      </c>
      <c r="J37" s="96">
        <v>2951</v>
      </c>
      <c r="K37" s="96" t="str">
        <f>VLOOKUP(J37,'Formas de pagamentos'!$A$2:$B$7,2,0)</f>
        <v>Pix</v>
      </c>
      <c r="L37" s="95" t="str">
        <f t="shared" si="0"/>
        <v>Cancelar Rota</v>
      </c>
    </row>
    <row r="38" spans="1:12" x14ac:dyDescent="0.25">
      <c r="A38" s="92">
        <v>37</v>
      </c>
      <c r="B38" s="92">
        <v>37</v>
      </c>
      <c r="C38" s="92">
        <v>1</v>
      </c>
      <c r="D38" s="92">
        <v>34</v>
      </c>
      <c r="E38" s="92">
        <v>5</v>
      </c>
      <c r="F38" s="93">
        <f>PRODUCT(VLOOKUP(D38,produtos!$A$1:$E$49,4),E38)</f>
        <v>12250</v>
      </c>
      <c r="G38" s="94">
        <v>45701</v>
      </c>
      <c r="H38" s="92" t="s">
        <v>48</v>
      </c>
      <c r="I38" s="92" t="s">
        <v>116</v>
      </c>
      <c r="J38" s="92">
        <v>2471</v>
      </c>
      <c r="K38" s="92" t="str">
        <f>VLOOKUP(J38,'Formas de pagamentos'!$A$2:$B$7,2,0)</f>
        <v>Boleto</v>
      </c>
      <c r="L38" s="95" t="str">
        <f t="shared" si="0"/>
        <v>falta de pagamento</v>
      </c>
    </row>
    <row r="39" spans="1:12" hidden="1" x14ac:dyDescent="0.25">
      <c r="A39" s="96">
        <v>38</v>
      </c>
      <c r="B39" s="96">
        <v>38</v>
      </c>
      <c r="C39" s="92">
        <v>17</v>
      </c>
      <c r="D39" s="96">
        <v>14</v>
      </c>
      <c r="E39" s="96">
        <v>1</v>
      </c>
      <c r="F39" s="93">
        <f>PRODUCT(VLOOKUP(D39,produtos!$A$1:$E$49,4),E39)</f>
        <v>3949</v>
      </c>
      <c r="G39" s="97">
        <v>45727</v>
      </c>
      <c r="H39" s="96" t="s">
        <v>64</v>
      </c>
      <c r="I39" s="96" t="s">
        <v>89</v>
      </c>
      <c r="J39" s="96">
        <v>5950</v>
      </c>
      <c r="K39" s="96" t="str">
        <f>VLOOKUP(J39,'Formas de pagamentos'!$A$2:$B$7,2,0)</f>
        <v>Cartão Débito</v>
      </c>
      <c r="L39" s="95" t="str">
        <f t="shared" si="0"/>
        <v>SUCESSO</v>
      </c>
    </row>
    <row r="40" spans="1:12" hidden="1" x14ac:dyDescent="0.25">
      <c r="A40" s="92">
        <v>39</v>
      </c>
      <c r="B40" s="92">
        <v>39</v>
      </c>
      <c r="C40" s="92">
        <v>43</v>
      </c>
      <c r="D40" s="92">
        <v>3</v>
      </c>
      <c r="E40" s="92">
        <v>2</v>
      </c>
      <c r="F40" s="93">
        <f>PRODUCT(VLOOKUP(D40,produtos!$A$1:$E$49,4),E40)</f>
        <v>7062</v>
      </c>
      <c r="G40" s="94">
        <v>45688</v>
      </c>
      <c r="H40" s="92" t="s">
        <v>48</v>
      </c>
      <c r="I40" s="92" t="s">
        <v>89</v>
      </c>
      <c r="J40" s="92">
        <v>1969</v>
      </c>
      <c r="K40" s="92" t="str">
        <f>VLOOKUP(J40,'Formas de pagamentos'!$A$2:$B$7,2,0)</f>
        <v>Cartão Crédito</v>
      </c>
      <c r="L40" s="95" t="str">
        <f t="shared" si="0"/>
        <v>RECLAMAÇÃO</v>
      </c>
    </row>
    <row r="41" spans="1:12" hidden="1" x14ac:dyDescent="0.25">
      <c r="A41" s="96">
        <v>40</v>
      </c>
      <c r="B41" s="96">
        <v>40</v>
      </c>
      <c r="C41" s="92">
        <v>10</v>
      </c>
      <c r="D41" s="96">
        <v>36</v>
      </c>
      <c r="E41" s="96">
        <v>5</v>
      </c>
      <c r="F41" s="93">
        <f>PRODUCT(VLOOKUP(D41,produtos!$A$1:$E$49,4),E41)</f>
        <v>17990</v>
      </c>
      <c r="G41" s="97">
        <v>45720</v>
      </c>
      <c r="H41" s="96" t="s">
        <v>48</v>
      </c>
      <c r="I41" s="96" t="s">
        <v>48</v>
      </c>
      <c r="J41" s="96">
        <v>7072</v>
      </c>
      <c r="K41" s="96" t="str">
        <f>VLOOKUP(J41,'Formas de pagamentos'!$A$2:$B$7,2,0)</f>
        <v>Dinheiro</v>
      </c>
      <c r="L41" s="95" t="str">
        <f t="shared" si="0"/>
        <v>CANCELADO</v>
      </c>
    </row>
    <row r="42" spans="1:12" x14ac:dyDescent="0.25">
      <c r="A42" s="92">
        <v>41</v>
      </c>
      <c r="B42" s="92">
        <v>41</v>
      </c>
      <c r="C42" s="92">
        <v>8</v>
      </c>
      <c r="D42" s="92">
        <v>31</v>
      </c>
      <c r="E42" s="92">
        <v>1</v>
      </c>
      <c r="F42" s="93">
        <f>PRODUCT(VLOOKUP(D42,produtos!$A$1:$E$49,4),E42)</f>
        <v>736</v>
      </c>
      <c r="G42" s="94">
        <v>45703</v>
      </c>
      <c r="H42" s="92" t="s">
        <v>48</v>
      </c>
      <c r="I42" s="92" t="s">
        <v>116</v>
      </c>
      <c r="J42" s="92">
        <v>7072</v>
      </c>
      <c r="K42" s="92" t="str">
        <f>VLOOKUP(J42,'Formas de pagamentos'!$A$2:$B$7,2,0)</f>
        <v>Dinheiro</v>
      </c>
      <c r="L42" s="95" t="str">
        <f t="shared" si="0"/>
        <v>falta de pagamento</v>
      </c>
    </row>
    <row r="43" spans="1:12" hidden="1" x14ac:dyDescent="0.25">
      <c r="A43" s="96">
        <v>42</v>
      </c>
      <c r="B43" s="96">
        <v>42</v>
      </c>
      <c r="C43" s="92">
        <v>41</v>
      </c>
      <c r="D43" s="96">
        <v>3</v>
      </c>
      <c r="E43" s="96">
        <v>1</v>
      </c>
      <c r="F43" s="93">
        <f>PRODUCT(VLOOKUP(D43,produtos!$A$1:$E$49,4),E43)</f>
        <v>3531</v>
      </c>
      <c r="G43" s="97">
        <v>45713</v>
      </c>
      <c r="H43" s="96" t="s">
        <v>64</v>
      </c>
      <c r="I43" s="96" t="s">
        <v>48</v>
      </c>
      <c r="J43" s="96">
        <v>1969</v>
      </c>
      <c r="K43" s="96" t="str">
        <f>VLOOKUP(J43,'Formas de pagamentos'!$A$2:$B$7,2,0)</f>
        <v>Cartão Crédito</v>
      </c>
      <c r="L43" s="95" t="str">
        <f t="shared" si="0"/>
        <v>FRAUDE</v>
      </c>
    </row>
    <row r="44" spans="1:12" x14ac:dyDescent="0.25">
      <c r="A44" s="92">
        <v>43</v>
      </c>
      <c r="B44" s="92">
        <v>43</v>
      </c>
      <c r="C44" s="92">
        <v>32</v>
      </c>
      <c r="D44" s="92">
        <v>11</v>
      </c>
      <c r="E44" s="92">
        <v>4</v>
      </c>
      <c r="F44" s="93">
        <f>PRODUCT(VLOOKUP(D44,produtos!$A$1:$E$49,4),E44)</f>
        <v>6888</v>
      </c>
      <c r="G44" s="94">
        <v>45708</v>
      </c>
      <c r="H44" s="92" t="s">
        <v>48</v>
      </c>
      <c r="I44" s="92" t="s">
        <v>116</v>
      </c>
      <c r="J44" s="92">
        <v>7072</v>
      </c>
      <c r="K44" s="92" t="str">
        <f>VLOOKUP(J44,'Formas de pagamentos'!$A$2:$B$7,2,0)</f>
        <v>Dinheiro</v>
      </c>
      <c r="L44" s="95" t="str">
        <f t="shared" si="0"/>
        <v>falta de pagamento</v>
      </c>
    </row>
    <row r="45" spans="1:12" hidden="1" x14ac:dyDescent="0.25">
      <c r="A45" s="96">
        <v>44</v>
      </c>
      <c r="B45" s="96">
        <v>44</v>
      </c>
      <c r="C45" s="92">
        <v>48</v>
      </c>
      <c r="D45" s="96">
        <v>29</v>
      </c>
      <c r="E45" s="96">
        <v>5</v>
      </c>
      <c r="F45" s="93">
        <f>PRODUCT(VLOOKUP(D45,produtos!$A$1:$E$49,4),E45)</f>
        <v>12950</v>
      </c>
      <c r="G45" s="97">
        <v>45715</v>
      </c>
      <c r="H45" s="96" t="s">
        <v>64</v>
      </c>
      <c r="I45" s="96" t="s">
        <v>116</v>
      </c>
      <c r="J45" s="96">
        <v>7072</v>
      </c>
      <c r="K45" s="96" t="str">
        <f>VLOOKUP(J45,'Formas de pagamentos'!$A$2:$B$7,2,0)</f>
        <v>Dinheiro</v>
      </c>
      <c r="L45" s="95" t="str">
        <f>IF(AND(H45="CANCELADO",I45="Pago"),"RECLAMAÇÃO",IF(AND(H45="ENTREGUE",I45="Pago"),"SUCESSO",IF(AND(H45="PENDENTE",I45="PAGO"),"EM SEPARAÇÃO",IF(AND(H45="CANCELADO",I45="CANCELADO"),"CANCELADO",IF(AND(H45="ENTREGUE",I45="CANCELADO"),"FRAUDE",IF(AND(H45="Enviado",I45="Atrasado"),"EM ROTA, AGUARDAR PAGAMENTO",IF(AND(H45="Cancelado",I45="Atrasado"),"falta de pagamento",IF(AND(H45="Enviado",I45="Pago"),"Em Rota",IF(AND(H45="Pendente",I45="Cancelado"),"Cancelar Rota",IF(AND(H45="Pendente",I45="Atrasado"),"EM SEPARAÇÃO, AGUARDAR PAGAMENTO",IF(AND(H45="Enviado",I45="Cancelado"),"Cancelar Rota",IF(AND(H45="Entregue",I45="Atrasado"),"FRAUDE"))))))))))))</f>
        <v>FRAUDE</v>
      </c>
    </row>
    <row r="46" spans="1:12" hidden="1" x14ac:dyDescent="0.25">
      <c r="A46" s="92">
        <v>45</v>
      </c>
      <c r="B46" s="92">
        <v>45</v>
      </c>
      <c r="C46" s="92">
        <v>15</v>
      </c>
      <c r="D46" s="92">
        <v>31</v>
      </c>
      <c r="E46" s="92">
        <v>3</v>
      </c>
      <c r="F46" s="93">
        <f>PRODUCT(VLOOKUP(D46,produtos!$A$1:$E$49,4),E46)</f>
        <v>2208</v>
      </c>
      <c r="G46" s="94">
        <v>45709</v>
      </c>
      <c r="H46" s="92" t="s">
        <v>64</v>
      </c>
      <c r="I46" s="92" t="s">
        <v>116</v>
      </c>
      <c r="J46" s="92">
        <v>7072</v>
      </c>
      <c r="K46" s="92" t="str">
        <f>VLOOKUP(J46,'Formas de pagamentos'!$A$2:$B$7,2,0)</f>
        <v>Dinheiro</v>
      </c>
      <c r="L46" s="95" t="str">
        <f t="shared" ref="L46:L109" si="1">IF(AND(H46="CANCELADO",I46="Pago"),"RECLAMAÇÃO",IF(AND(H46="ENTREGUE",I46="Pago"),"SUCESSO",IF(AND(H46="PENDENTE",I46="PAGO"),"EM SEPARAÇÃO",IF(AND(H46="CANCELADO",I46="CANCELADO"),"CANCELADO",IF(AND(H46="ENTREGUE",I46="CANCELADO"),"FRAUDE",IF(AND(H46="Enviado",I46="Atrasado"),"EM ROTA, AGUARDAR PAGAMENTO",IF(AND(H46="Cancelado",I46="Atrasado"),"falta de pagamento",IF(AND(H46="Enviado",I46="Pago"),"Em Rota",IF(AND(H46="Pendente",I46="Cancelado"),"Cancelar Rota",IF(AND(H46="Pendente",I46="Atrasado"),"EM SEPARAÇÃO, AGUARDAR PAGAMENTO",IF(AND(H46="Enviado",I46="Cancelado"),"Cancelar Rota",IF(AND(H46="Entregue",I46="Atrasado"),"FRAUDE"))))))))))))</f>
        <v>FRAUDE</v>
      </c>
    </row>
    <row r="47" spans="1:12" hidden="1" x14ac:dyDescent="0.25">
      <c r="A47" s="96">
        <v>46</v>
      </c>
      <c r="B47" s="96">
        <v>46</v>
      </c>
      <c r="C47" s="92">
        <v>26</v>
      </c>
      <c r="D47" s="96">
        <v>21</v>
      </c>
      <c r="E47" s="96">
        <v>1</v>
      </c>
      <c r="F47" s="93">
        <f>PRODUCT(VLOOKUP(D47,produtos!$A$1:$E$49,4),E47)</f>
        <v>895</v>
      </c>
      <c r="G47" s="97">
        <v>45713</v>
      </c>
      <c r="H47" s="96" t="s">
        <v>64</v>
      </c>
      <c r="I47" s="96" t="s">
        <v>48</v>
      </c>
      <c r="J47" s="96">
        <v>7072</v>
      </c>
      <c r="K47" s="96" t="str">
        <f>VLOOKUP(J47,'Formas de pagamentos'!$A$2:$B$7,2,0)</f>
        <v>Dinheiro</v>
      </c>
      <c r="L47" s="95" t="str">
        <f t="shared" si="1"/>
        <v>FRAUDE</v>
      </c>
    </row>
    <row r="48" spans="1:12" hidden="1" x14ac:dyDescent="0.25">
      <c r="A48" s="92">
        <v>47</v>
      </c>
      <c r="B48" s="92">
        <v>47</v>
      </c>
      <c r="C48" s="92">
        <v>24</v>
      </c>
      <c r="D48" s="92">
        <v>14</v>
      </c>
      <c r="E48" s="92">
        <v>1</v>
      </c>
      <c r="F48" s="93">
        <f>PRODUCT(VLOOKUP(D48,produtos!$A$1:$E$49,4),E48)</f>
        <v>3949</v>
      </c>
      <c r="G48" s="94">
        <v>45688</v>
      </c>
      <c r="H48" s="92" t="s">
        <v>115</v>
      </c>
      <c r="I48" s="92" t="s">
        <v>89</v>
      </c>
      <c r="J48" s="92">
        <v>2951</v>
      </c>
      <c r="K48" s="92" t="str">
        <f>VLOOKUP(J48,'Formas de pagamentos'!$A$2:$B$7,2,0)</f>
        <v>Pix</v>
      </c>
      <c r="L48" s="95" t="str">
        <f t="shared" si="1"/>
        <v>Em Rota</v>
      </c>
    </row>
    <row r="49" spans="1:12" hidden="1" x14ac:dyDescent="0.25">
      <c r="A49" s="96">
        <v>48</v>
      </c>
      <c r="B49" s="96">
        <v>48</v>
      </c>
      <c r="C49" s="92">
        <v>20</v>
      </c>
      <c r="D49" s="96">
        <v>44</v>
      </c>
      <c r="E49" s="96">
        <v>2</v>
      </c>
      <c r="F49" s="93">
        <f>PRODUCT(VLOOKUP(D49,produtos!$A$1:$E$49,4),E49)</f>
        <v>7988</v>
      </c>
      <c r="G49" s="97">
        <v>45693</v>
      </c>
      <c r="H49" s="96" t="s">
        <v>115</v>
      </c>
      <c r="I49" s="96" t="s">
        <v>89</v>
      </c>
      <c r="J49" s="96">
        <v>2471</v>
      </c>
      <c r="K49" s="96" t="str">
        <f>VLOOKUP(J49,'Formas de pagamentos'!$A$2:$B$7,2,0)</f>
        <v>Boleto</v>
      </c>
      <c r="L49" s="95" t="str">
        <f t="shared" si="1"/>
        <v>Em Rota</v>
      </c>
    </row>
    <row r="50" spans="1:12" hidden="1" x14ac:dyDescent="0.25">
      <c r="A50" s="92">
        <v>49</v>
      </c>
      <c r="B50" s="92">
        <v>49</v>
      </c>
      <c r="C50" s="92">
        <v>41</v>
      </c>
      <c r="D50" s="92">
        <v>27</v>
      </c>
      <c r="E50" s="92">
        <v>4</v>
      </c>
      <c r="F50" s="93">
        <f>PRODUCT(VLOOKUP(D50,produtos!$A$1:$E$49,4),E50)</f>
        <v>5252</v>
      </c>
      <c r="G50" s="94">
        <v>45726</v>
      </c>
      <c r="H50" s="92" t="s">
        <v>48</v>
      </c>
      <c r="I50" s="92" t="s">
        <v>89</v>
      </c>
      <c r="J50" s="92">
        <v>2471</v>
      </c>
      <c r="K50" s="92" t="str">
        <f>VLOOKUP(J50,'Formas de pagamentos'!$A$2:$B$7,2,0)</f>
        <v>Boleto</v>
      </c>
      <c r="L50" s="95" t="str">
        <f t="shared" si="1"/>
        <v>RECLAMAÇÃO</v>
      </c>
    </row>
    <row r="51" spans="1:12" hidden="1" x14ac:dyDescent="0.25">
      <c r="A51" s="96">
        <v>50</v>
      </c>
      <c r="B51" s="96">
        <v>50</v>
      </c>
      <c r="C51" s="92">
        <v>23</v>
      </c>
      <c r="D51" s="96">
        <v>43</v>
      </c>
      <c r="E51" s="96">
        <v>3</v>
      </c>
      <c r="F51" s="93">
        <f>PRODUCT(VLOOKUP(D51,produtos!$A$1:$E$49,4),E51)</f>
        <v>1173</v>
      </c>
      <c r="G51" s="97">
        <v>45664</v>
      </c>
      <c r="H51" s="96" t="s">
        <v>88</v>
      </c>
      <c r="I51" s="96" t="s">
        <v>116</v>
      </c>
      <c r="J51" s="96">
        <v>2471</v>
      </c>
      <c r="K51" s="96" t="str">
        <f>VLOOKUP(J51,'Formas de pagamentos'!$A$2:$B$7,2,0)</f>
        <v>Boleto</v>
      </c>
      <c r="L51" s="95" t="str">
        <f t="shared" si="1"/>
        <v>EM SEPARAÇÃO, AGUARDAR PAGAMENTO</v>
      </c>
    </row>
    <row r="52" spans="1:12" hidden="1" x14ac:dyDescent="0.25">
      <c r="A52" s="92">
        <v>51</v>
      </c>
      <c r="B52" s="92">
        <v>51</v>
      </c>
      <c r="C52" s="92">
        <v>2</v>
      </c>
      <c r="D52" s="92">
        <v>35</v>
      </c>
      <c r="E52" s="92">
        <v>3</v>
      </c>
      <c r="F52" s="93">
        <f>PRODUCT(VLOOKUP(D52,produtos!$A$1:$E$49,4),E52)</f>
        <v>11925</v>
      </c>
      <c r="G52" s="94">
        <v>45687</v>
      </c>
      <c r="H52" s="92" t="s">
        <v>115</v>
      </c>
      <c r="I52" s="92" t="s">
        <v>89</v>
      </c>
      <c r="J52" s="92">
        <v>1969</v>
      </c>
      <c r="K52" s="92" t="str">
        <f>VLOOKUP(J52,'Formas de pagamentos'!$A$2:$B$7,2,0)</f>
        <v>Cartão Crédito</v>
      </c>
      <c r="L52" s="95" t="str">
        <f t="shared" si="1"/>
        <v>Em Rota</v>
      </c>
    </row>
    <row r="53" spans="1:12" hidden="1" x14ac:dyDescent="0.25">
      <c r="A53" s="96">
        <v>52</v>
      </c>
      <c r="B53" s="96">
        <v>52</v>
      </c>
      <c r="C53" s="92">
        <v>24</v>
      </c>
      <c r="D53" s="96">
        <v>15</v>
      </c>
      <c r="E53" s="96">
        <v>2</v>
      </c>
      <c r="F53" s="93">
        <f>PRODUCT(VLOOKUP(D53,produtos!$A$1:$E$49,4),E53)</f>
        <v>604</v>
      </c>
      <c r="G53" s="97">
        <v>45658</v>
      </c>
      <c r="H53" s="96" t="s">
        <v>88</v>
      </c>
      <c r="I53" s="96" t="s">
        <v>116</v>
      </c>
      <c r="J53" s="96">
        <v>5950</v>
      </c>
      <c r="K53" s="96" t="str">
        <f>VLOOKUP(J53,'Formas de pagamentos'!$A$2:$B$7,2,0)</f>
        <v>Cartão Débito</v>
      </c>
      <c r="L53" s="95" t="str">
        <f t="shared" si="1"/>
        <v>EM SEPARAÇÃO, AGUARDAR PAGAMENTO</v>
      </c>
    </row>
    <row r="54" spans="1:12" hidden="1" x14ac:dyDescent="0.25">
      <c r="A54" s="92">
        <v>53</v>
      </c>
      <c r="B54" s="92">
        <v>53</v>
      </c>
      <c r="C54" s="92">
        <v>39</v>
      </c>
      <c r="D54" s="92">
        <v>11</v>
      </c>
      <c r="E54" s="92">
        <v>5</v>
      </c>
      <c r="F54" s="93">
        <f>PRODUCT(VLOOKUP(D54,produtos!$A$1:$E$49,4),E54)</f>
        <v>8610</v>
      </c>
      <c r="G54" s="94">
        <v>45681</v>
      </c>
      <c r="H54" s="92" t="s">
        <v>115</v>
      </c>
      <c r="I54" s="92" t="s">
        <v>89</v>
      </c>
      <c r="J54" s="92">
        <v>2471</v>
      </c>
      <c r="K54" s="92" t="str">
        <f>VLOOKUP(J54,'Formas de pagamentos'!$A$2:$B$7,2,0)</f>
        <v>Boleto</v>
      </c>
      <c r="L54" s="95" t="str">
        <f t="shared" si="1"/>
        <v>Em Rota</v>
      </c>
    </row>
    <row r="55" spans="1:12" hidden="1" x14ac:dyDescent="0.25">
      <c r="A55" s="96">
        <v>54</v>
      </c>
      <c r="B55" s="96">
        <v>54</v>
      </c>
      <c r="C55" s="92">
        <v>34</v>
      </c>
      <c r="D55" s="96">
        <v>15</v>
      </c>
      <c r="E55" s="96">
        <v>3</v>
      </c>
      <c r="F55" s="93">
        <f>PRODUCT(VLOOKUP(D55,produtos!$A$1:$E$49,4),E55)</f>
        <v>906</v>
      </c>
      <c r="G55" s="97">
        <v>45727</v>
      </c>
      <c r="H55" s="96" t="s">
        <v>48</v>
      </c>
      <c r="I55" s="96" t="s">
        <v>89</v>
      </c>
      <c r="J55" s="96">
        <v>1969</v>
      </c>
      <c r="K55" s="96" t="str">
        <f>VLOOKUP(J55,'Formas de pagamentos'!$A$2:$B$7,2,0)</f>
        <v>Cartão Crédito</v>
      </c>
      <c r="L55" s="95" t="str">
        <f t="shared" si="1"/>
        <v>RECLAMAÇÃO</v>
      </c>
    </row>
    <row r="56" spans="1:12" hidden="1" x14ac:dyDescent="0.25">
      <c r="A56" s="92">
        <v>55</v>
      </c>
      <c r="B56" s="92">
        <v>55</v>
      </c>
      <c r="C56" s="92">
        <v>27</v>
      </c>
      <c r="D56" s="92">
        <v>40</v>
      </c>
      <c r="E56" s="92">
        <v>4</v>
      </c>
      <c r="F56" s="93">
        <f>PRODUCT(VLOOKUP(D56,produtos!$A$1:$E$49,4),E56)</f>
        <v>13436</v>
      </c>
      <c r="G56" s="94">
        <v>45704</v>
      </c>
      <c r="H56" s="92" t="s">
        <v>115</v>
      </c>
      <c r="I56" s="92" t="s">
        <v>48</v>
      </c>
      <c r="J56" s="92">
        <v>2951</v>
      </c>
      <c r="K56" s="92" t="str">
        <f>VLOOKUP(J56,'Formas de pagamentos'!$A$2:$B$7,2,0)</f>
        <v>Pix</v>
      </c>
      <c r="L56" s="95" t="str">
        <f t="shared" si="1"/>
        <v>Cancelar Rota</v>
      </c>
    </row>
    <row r="57" spans="1:12" hidden="1" x14ac:dyDescent="0.25">
      <c r="A57" s="96">
        <v>56</v>
      </c>
      <c r="B57" s="96">
        <v>56</v>
      </c>
      <c r="C57" s="92">
        <v>31</v>
      </c>
      <c r="D57" s="96">
        <v>9</v>
      </c>
      <c r="E57" s="96">
        <v>1</v>
      </c>
      <c r="F57" s="93">
        <f>PRODUCT(VLOOKUP(D57,produtos!$A$1:$E$49,4),E57)</f>
        <v>4023</v>
      </c>
      <c r="G57" s="97">
        <v>45726</v>
      </c>
      <c r="H57" s="96" t="s">
        <v>48</v>
      </c>
      <c r="I57" s="96" t="s">
        <v>89</v>
      </c>
      <c r="J57" s="96">
        <v>5950</v>
      </c>
      <c r="K57" s="96" t="str">
        <f>VLOOKUP(J57,'Formas de pagamentos'!$A$2:$B$7,2,0)</f>
        <v>Cartão Débito</v>
      </c>
      <c r="L57" s="95" t="str">
        <f t="shared" si="1"/>
        <v>RECLAMAÇÃO</v>
      </c>
    </row>
    <row r="58" spans="1:12" hidden="1" x14ac:dyDescent="0.25">
      <c r="A58" s="92">
        <v>57</v>
      </c>
      <c r="B58" s="92">
        <v>57</v>
      </c>
      <c r="C58" s="92">
        <v>16</v>
      </c>
      <c r="D58" s="92">
        <v>23</v>
      </c>
      <c r="E58" s="92">
        <v>2</v>
      </c>
      <c r="F58" s="93">
        <f>PRODUCT(VLOOKUP(D58,produtos!$A$1:$E$49,4),E58)</f>
        <v>3476</v>
      </c>
      <c r="G58" s="94">
        <v>45706</v>
      </c>
      <c r="H58" s="92" t="s">
        <v>115</v>
      </c>
      <c r="I58" s="92" t="s">
        <v>89</v>
      </c>
      <c r="J58" s="92">
        <v>2951</v>
      </c>
      <c r="K58" s="92" t="str">
        <f>VLOOKUP(J58,'Formas de pagamentos'!$A$2:$B$7,2,0)</f>
        <v>Pix</v>
      </c>
      <c r="L58" s="95" t="str">
        <f t="shared" si="1"/>
        <v>Em Rota</v>
      </c>
    </row>
    <row r="59" spans="1:12" hidden="1" x14ac:dyDescent="0.25">
      <c r="A59" s="96">
        <v>58</v>
      </c>
      <c r="B59" s="96">
        <v>58</v>
      </c>
      <c r="C59" s="92">
        <v>42</v>
      </c>
      <c r="D59" s="96">
        <v>3</v>
      </c>
      <c r="E59" s="96">
        <v>5</v>
      </c>
      <c r="F59" s="93">
        <f>PRODUCT(VLOOKUP(D59,produtos!$A$1:$E$49,4),E59)</f>
        <v>17655</v>
      </c>
      <c r="G59" s="97">
        <v>45728</v>
      </c>
      <c r="H59" s="96" t="s">
        <v>88</v>
      </c>
      <c r="I59" s="96" t="s">
        <v>89</v>
      </c>
      <c r="J59" s="96">
        <v>2471</v>
      </c>
      <c r="K59" s="96" t="str">
        <f>VLOOKUP(J59,'Formas de pagamentos'!$A$2:$B$7,2,0)</f>
        <v>Boleto</v>
      </c>
      <c r="L59" s="95" t="str">
        <f t="shared" si="1"/>
        <v>EM SEPARAÇÃO</v>
      </c>
    </row>
    <row r="60" spans="1:12" x14ac:dyDescent="0.25">
      <c r="A60" s="92">
        <v>59</v>
      </c>
      <c r="B60" s="92">
        <v>59</v>
      </c>
      <c r="C60" s="92">
        <v>23</v>
      </c>
      <c r="D60" s="92">
        <v>30</v>
      </c>
      <c r="E60" s="92">
        <v>1</v>
      </c>
      <c r="F60" s="93">
        <f>PRODUCT(VLOOKUP(D60,produtos!$A$1:$E$49,4),E60)</f>
        <v>3900</v>
      </c>
      <c r="G60" s="94">
        <v>45711</v>
      </c>
      <c r="H60" s="92" t="s">
        <v>48</v>
      </c>
      <c r="I60" s="92" t="s">
        <v>116</v>
      </c>
      <c r="J60" s="92">
        <v>5950</v>
      </c>
      <c r="K60" s="92" t="str">
        <f>VLOOKUP(J60,'Formas de pagamentos'!$A$2:$B$7,2,0)</f>
        <v>Cartão Débito</v>
      </c>
      <c r="L60" s="95" t="str">
        <f t="shared" si="1"/>
        <v>falta de pagamento</v>
      </c>
    </row>
    <row r="61" spans="1:12" hidden="1" x14ac:dyDescent="0.25">
      <c r="A61" s="96">
        <v>60</v>
      </c>
      <c r="B61" s="96">
        <v>60</v>
      </c>
      <c r="C61" s="92">
        <v>22</v>
      </c>
      <c r="D61" s="96">
        <v>42</v>
      </c>
      <c r="E61" s="96">
        <v>4</v>
      </c>
      <c r="F61" s="93">
        <f>PRODUCT(VLOOKUP(D61,produtos!$A$1:$E$49,4),E61)</f>
        <v>2640</v>
      </c>
      <c r="G61" s="97">
        <v>45728</v>
      </c>
      <c r="H61" s="96" t="s">
        <v>48</v>
      </c>
      <c r="I61" s="96" t="s">
        <v>48</v>
      </c>
      <c r="J61" s="96">
        <v>2471</v>
      </c>
      <c r="K61" s="96" t="str">
        <f>VLOOKUP(J61,'Formas de pagamentos'!$A$2:$B$7,2,0)</f>
        <v>Boleto</v>
      </c>
      <c r="L61" s="95" t="str">
        <f t="shared" si="1"/>
        <v>CANCELADO</v>
      </c>
    </row>
    <row r="62" spans="1:12" hidden="1" x14ac:dyDescent="0.25">
      <c r="A62" s="92">
        <v>61</v>
      </c>
      <c r="B62" s="92">
        <v>61</v>
      </c>
      <c r="C62" s="92">
        <v>45</v>
      </c>
      <c r="D62" s="92">
        <v>31</v>
      </c>
      <c r="E62" s="92">
        <v>4</v>
      </c>
      <c r="F62" s="93">
        <f>PRODUCT(VLOOKUP(D62,produtos!$A$1:$E$49,4),E62)</f>
        <v>2944</v>
      </c>
      <c r="G62" s="94">
        <v>45699</v>
      </c>
      <c r="H62" s="92" t="s">
        <v>88</v>
      </c>
      <c r="I62" s="92" t="s">
        <v>89</v>
      </c>
      <c r="J62" s="92">
        <v>5950</v>
      </c>
      <c r="K62" s="92" t="str">
        <f>VLOOKUP(J62,'Formas de pagamentos'!$A$2:$B$7,2,0)</f>
        <v>Cartão Débito</v>
      </c>
      <c r="L62" s="95" t="str">
        <f t="shared" si="1"/>
        <v>EM SEPARAÇÃO</v>
      </c>
    </row>
    <row r="63" spans="1:12" hidden="1" x14ac:dyDescent="0.25">
      <c r="A63" s="96">
        <v>62</v>
      </c>
      <c r="B63" s="96">
        <v>62</v>
      </c>
      <c r="C63" s="92">
        <v>5</v>
      </c>
      <c r="D63" s="96">
        <v>9</v>
      </c>
      <c r="E63" s="96">
        <v>1</v>
      </c>
      <c r="F63" s="93">
        <f>PRODUCT(VLOOKUP(D63,produtos!$A$1:$E$49,4),E63)</f>
        <v>4023</v>
      </c>
      <c r="G63" s="97">
        <v>45676</v>
      </c>
      <c r="H63" s="96" t="s">
        <v>115</v>
      </c>
      <c r="I63" s="96" t="s">
        <v>48</v>
      </c>
      <c r="J63" s="96">
        <v>2951</v>
      </c>
      <c r="K63" s="96" t="str">
        <f>VLOOKUP(J63,'Formas de pagamentos'!$A$2:$B$7,2,0)</f>
        <v>Pix</v>
      </c>
      <c r="L63" s="95" t="str">
        <f t="shared" si="1"/>
        <v>Cancelar Rota</v>
      </c>
    </row>
    <row r="64" spans="1:12" hidden="1" x14ac:dyDescent="0.25">
      <c r="A64" s="92">
        <v>63</v>
      </c>
      <c r="B64" s="92">
        <v>63</v>
      </c>
      <c r="C64" s="92">
        <v>2</v>
      </c>
      <c r="D64" s="92">
        <v>25</v>
      </c>
      <c r="E64" s="92">
        <v>3</v>
      </c>
      <c r="F64" s="93">
        <f>PRODUCT(VLOOKUP(D64,produtos!$A$1:$E$49,4),E64)</f>
        <v>10347</v>
      </c>
      <c r="G64" s="94">
        <v>45681</v>
      </c>
      <c r="H64" s="92" t="s">
        <v>88</v>
      </c>
      <c r="I64" s="92" t="s">
        <v>48</v>
      </c>
      <c r="J64" s="92">
        <v>2951</v>
      </c>
      <c r="K64" s="92" t="str">
        <f>VLOOKUP(J64,'Formas de pagamentos'!$A$2:$B$7,2,0)</f>
        <v>Pix</v>
      </c>
      <c r="L64" s="95" t="str">
        <f t="shared" si="1"/>
        <v>Cancelar Rota</v>
      </c>
    </row>
    <row r="65" spans="1:12" hidden="1" x14ac:dyDescent="0.25">
      <c r="A65" s="96">
        <v>64</v>
      </c>
      <c r="B65" s="96">
        <v>64</v>
      </c>
      <c r="C65" s="92">
        <v>19</v>
      </c>
      <c r="D65" s="96">
        <v>44</v>
      </c>
      <c r="E65" s="96">
        <v>3</v>
      </c>
      <c r="F65" s="93">
        <f>PRODUCT(VLOOKUP(D65,produtos!$A$1:$E$49,4),E65)</f>
        <v>11982</v>
      </c>
      <c r="G65" s="97">
        <v>45708</v>
      </c>
      <c r="H65" s="96" t="s">
        <v>88</v>
      </c>
      <c r="I65" s="96" t="s">
        <v>89</v>
      </c>
      <c r="J65" s="96">
        <v>7072</v>
      </c>
      <c r="K65" s="96" t="str">
        <f>VLOOKUP(J65,'Formas de pagamentos'!$A$2:$B$7,2,0)</f>
        <v>Dinheiro</v>
      </c>
      <c r="L65" s="95" t="str">
        <f t="shared" si="1"/>
        <v>EM SEPARAÇÃO</v>
      </c>
    </row>
    <row r="66" spans="1:12" hidden="1" x14ac:dyDescent="0.25">
      <c r="A66" s="92">
        <v>65</v>
      </c>
      <c r="B66" s="92">
        <v>65</v>
      </c>
      <c r="C66" s="92">
        <v>44</v>
      </c>
      <c r="D66" s="92">
        <v>9</v>
      </c>
      <c r="E66" s="92">
        <v>4</v>
      </c>
      <c r="F66" s="93">
        <f>PRODUCT(VLOOKUP(D66,produtos!$A$1:$E$49,4),E66)</f>
        <v>16092</v>
      </c>
      <c r="G66" s="94">
        <v>45663</v>
      </c>
      <c r="H66" s="92" t="s">
        <v>115</v>
      </c>
      <c r="I66" s="92" t="s">
        <v>89</v>
      </c>
      <c r="J66" s="92">
        <v>5950</v>
      </c>
      <c r="K66" s="92" t="str">
        <f>VLOOKUP(J66,'Formas de pagamentos'!$A$2:$B$7,2,0)</f>
        <v>Cartão Débito</v>
      </c>
      <c r="L66" s="95" t="str">
        <f t="shared" si="1"/>
        <v>Em Rota</v>
      </c>
    </row>
    <row r="67" spans="1:12" hidden="1" x14ac:dyDescent="0.25">
      <c r="A67" s="96">
        <v>66</v>
      </c>
      <c r="B67" s="96">
        <v>66</v>
      </c>
      <c r="C67" s="92">
        <v>14</v>
      </c>
      <c r="D67" s="96">
        <v>35</v>
      </c>
      <c r="E67" s="96">
        <v>5</v>
      </c>
      <c r="F67" s="93">
        <f>PRODUCT(VLOOKUP(D67,produtos!$A$1:$E$49,4),E67)</f>
        <v>19875</v>
      </c>
      <c r="G67" s="97">
        <v>45727</v>
      </c>
      <c r="H67" s="96" t="s">
        <v>115</v>
      </c>
      <c r="I67" s="96" t="s">
        <v>116</v>
      </c>
      <c r="J67" s="96">
        <v>2951</v>
      </c>
      <c r="K67" s="96" t="str">
        <f>VLOOKUP(J67,'Formas de pagamentos'!$A$2:$B$7,2,0)</f>
        <v>Pix</v>
      </c>
      <c r="L67" s="95" t="str">
        <f t="shared" si="1"/>
        <v>EM ROTA, AGUARDAR PAGAMENTO</v>
      </c>
    </row>
    <row r="68" spans="1:12" hidden="1" x14ac:dyDescent="0.25">
      <c r="A68" s="92">
        <v>67</v>
      </c>
      <c r="B68" s="92">
        <v>67</v>
      </c>
      <c r="C68" s="92">
        <v>20</v>
      </c>
      <c r="D68" s="92">
        <v>36</v>
      </c>
      <c r="E68" s="92">
        <v>3</v>
      </c>
      <c r="F68" s="93">
        <f>PRODUCT(VLOOKUP(D68,produtos!$A$1:$E$49,4),E68)</f>
        <v>10794</v>
      </c>
      <c r="G68" s="94">
        <v>45714</v>
      </c>
      <c r="H68" s="92" t="s">
        <v>88</v>
      </c>
      <c r="I68" s="92" t="s">
        <v>89</v>
      </c>
      <c r="J68" s="92">
        <v>7072</v>
      </c>
      <c r="K68" s="92" t="str">
        <f>VLOOKUP(J68,'Formas de pagamentos'!$A$2:$B$7,2,0)</f>
        <v>Dinheiro</v>
      </c>
      <c r="L68" s="95" t="str">
        <f t="shared" si="1"/>
        <v>EM SEPARAÇÃO</v>
      </c>
    </row>
    <row r="69" spans="1:12" x14ac:dyDescent="0.25">
      <c r="A69" s="96">
        <v>68</v>
      </c>
      <c r="B69" s="96">
        <v>68</v>
      </c>
      <c r="C69" s="92">
        <v>18</v>
      </c>
      <c r="D69" s="96">
        <v>10</v>
      </c>
      <c r="E69" s="96">
        <v>3</v>
      </c>
      <c r="F69" s="93">
        <f>PRODUCT(VLOOKUP(D69,produtos!$A$1:$E$49,4),E69)</f>
        <v>1491</v>
      </c>
      <c r="G69" s="97">
        <v>45700</v>
      </c>
      <c r="H69" s="96" t="s">
        <v>48</v>
      </c>
      <c r="I69" s="96" t="s">
        <v>116</v>
      </c>
      <c r="J69" s="96">
        <v>1969</v>
      </c>
      <c r="K69" s="96" t="str">
        <f>VLOOKUP(J69,'Formas de pagamentos'!$A$2:$B$7,2,0)</f>
        <v>Cartão Crédito</v>
      </c>
      <c r="L69" s="95" t="str">
        <f t="shared" si="1"/>
        <v>falta de pagamento</v>
      </c>
    </row>
    <row r="70" spans="1:12" x14ac:dyDescent="0.25">
      <c r="A70" s="92">
        <v>69</v>
      </c>
      <c r="B70" s="92">
        <v>69</v>
      </c>
      <c r="C70" s="92">
        <v>22</v>
      </c>
      <c r="D70" s="92">
        <v>7</v>
      </c>
      <c r="E70" s="92">
        <v>3</v>
      </c>
      <c r="F70" s="93">
        <f>PRODUCT(VLOOKUP(D70,produtos!$A$1:$E$49,4),E70)</f>
        <v>7944</v>
      </c>
      <c r="G70" s="94">
        <v>45678</v>
      </c>
      <c r="H70" s="92" t="s">
        <v>48</v>
      </c>
      <c r="I70" s="92" t="s">
        <v>116</v>
      </c>
      <c r="J70" s="92">
        <v>6056</v>
      </c>
      <c r="K70" s="92" t="str">
        <f>VLOOKUP(J70,'Formas de pagamentos'!$A$2:$B$7,2,0)</f>
        <v>Cheque</v>
      </c>
      <c r="L70" s="95" t="str">
        <f t="shared" si="1"/>
        <v>falta de pagamento</v>
      </c>
    </row>
    <row r="71" spans="1:12" hidden="1" x14ac:dyDescent="0.25">
      <c r="A71" s="96">
        <v>70</v>
      </c>
      <c r="B71" s="96">
        <v>70</v>
      </c>
      <c r="C71" s="92">
        <v>43</v>
      </c>
      <c r="D71" s="96">
        <v>13</v>
      </c>
      <c r="E71" s="96">
        <v>3</v>
      </c>
      <c r="F71" s="93">
        <f>PRODUCT(VLOOKUP(D71,produtos!$A$1:$E$49,4),E71)</f>
        <v>11667</v>
      </c>
      <c r="G71" s="97">
        <v>45667</v>
      </c>
      <c r="H71" s="96" t="s">
        <v>88</v>
      </c>
      <c r="I71" s="96" t="s">
        <v>48</v>
      </c>
      <c r="J71" s="96">
        <v>2951</v>
      </c>
      <c r="K71" s="96" t="str">
        <f>VLOOKUP(J71,'Formas de pagamentos'!$A$2:$B$7,2,0)</f>
        <v>Pix</v>
      </c>
      <c r="L71" s="95" t="str">
        <f t="shared" si="1"/>
        <v>Cancelar Rota</v>
      </c>
    </row>
    <row r="72" spans="1:12" hidden="1" x14ac:dyDescent="0.25">
      <c r="A72" s="92">
        <v>71</v>
      </c>
      <c r="B72" s="92">
        <v>71</v>
      </c>
      <c r="C72" s="92">
        <v>38</v>
      </c>
      <c r="D72" s="92">
        <v>13</v>
      </c>
      <c r="E72" s="92">
        <v>3</v>
      </c>
      <c r="F72" s="93">
        <f>PRODUCT(VLOOKUP(D72,produtos!$A$1:$E$49,4),E72)</f>
        <v>11667</v>
      </c>
      <c r="G72" s="94">
        <v>45710</v>
      </c>
      <c r="H72" s="92" t="s">
        <v>115</v>
      </c>
      <c r="I72" s="92" t="s">
        <v>116</v>
      </c>
      <c r="J72" s="92">
        <v>2471</v>
      </c>
      <c r="K72" s="92" t="str">
        <f>VLOOKUP(J72,'Formas de pagamentos'!$A$2:$B$7,2,0)</f>
        <v>Boleto</v>
      </c>
      <c r="L72" s="95" t="str">
        <f t="shared" si="1"/>
        <v>EM ROTA, AGUARDAR PAGAMENTO</v>
      </c>
    </row>
    <row r="73" spans="1:12" hidden="1" x14ac:dyDescent="0.25">
      <c r="A73" s="96">
        <v>72</v>
      </c>
      <c r="B73" s="96">
        <v>72</v>
      </c>
      <c r="C73" s="92">
        <v>36</v>
      </c>
      <c r="D73" s="96">
        <v>13</v>
      </c>
      <c r="E73" s="96">
        <v>3</v>
      </c>
      <c r="F73" s="93">
        <f>PRODUCT(VLOOKUP(D73,produtos!$A$1:$E$49,4),E73)</f>
        <v>11667</v>
      </c>
      <c r="G73" s="97">
        <v>45728</v>
      </c>
      <c r="H73" s="96" t="s">
        <v>88</v>
      </c>
      <c r="I73" s="96" t="s">
        <v>48</v>
      </c>
      <c r="J73" s="96">
        <v>7072</v>
      </c>
      <c r="K73" s="96" t="str">
        <f>VLOOKUP(J73,'Formas de pagamentos'!$A$2:$B$7,2,0)</f>
        <v>Dinheiro</v>
      </c>
      <c r="L73" s="95" t="str">
        <f t="shared" si="1"/>
        <v>Cancelar Rota</v>
      </c>
    </row>
    <row r="74" spans="1:12" hidden="1" x14ac:dyDescent="0.25">
      <c r="A74" s="92">
        <v>73</v>
      </c>
      <c r="B74" s="92">
        <v>73</v>
      </c>
      <c r="C74" s="92">
        <v>2</v>
      </c>
      <c r="D74" s="92">
        <v>21</v>
      </c>
      <c r="E74" s="92">
        <v>1</v>
      </c>
      <c r="F74" s="93">
        <f>PRODUCT(VLOOKUP(D74,produtos!$A$1:$E$49,4),E74)</f>
        <v>895</v>
      </c>
      <c r="G74" s="94">
        <v>45700</v>
      </c>
      <c r="H74" s="92" t="s">
        <v>115</v>
      </c>
      <c r="I74" s="92" t="s">
        <v>89</v>
      </c>
      <c r="J74" s="92">
        <v>2951</v>
      </c>
      <c r="K74" s="92" t="str">
        <f>VLOOKUP(J74,'Formas de pagamentos'!$A$2:$B$7,2,0)</f>
        <v>Pix</v>
      </c>
      <c r="L74" s="95" t="str">
        <f t="shared" si="1"/>
        <v>Em Rota</v>
      </c>
    </row>
    <row r="75" spans="1:12" hidden="1" x14ac:dyDescent="0.25">
      <c r="A75" s="96">
        <v>74</v>
      </c>
      <c r="B75" s="96">
        <v>74</v>
      </c>
      <c r="C75" s="92">
        <v>4</v>
      </c>
      <c r="D75" s="96">
        <v>10</v>
      </c>
      <c r="E75" s="96">
        <v>4</v>
      </c>
      <c r="F75" s="93">
        <f>PRODUCT(VLOOKUP(D75,produtos!$A$1:$E$49,4),E75)</f>
        <v>1988</v>
      </c>
      <c r="G75" s="97">
        <v>45714</v>
      </c>
      <c r="H75" s="96" t="s">
        <v>48</v>
      </c>
      <c r="I75" s="96" t="s">
        <v>89</v>
      </c>
      <c r="J75" s="96">
        <v>5950</v>
      </c>
      <c r="K75" s="96" t="str">
        <f>VLOOKUP(J75,'Formas de pagamentos'!$A$2:$B$7,2,0)</f>
        <v>Cartão Débito</v>
      </c>
      <c r="L75" s="95" t="str">
        <f t="shared" si="1"/>
        <v>RECLAMAÇÃO</v>
      </c>
    </row>
    <row r="76" spans="1:12" hidden="1" x14ac:dyDescent="0.25">
      <c r="A76" s="92">
        <v>75</v>
      </c>
      <c r="B76" s="92">
        <v>75</v>
      </c>
      <c r="C76" s="92">
        <v>42</v>
      </c>
      <c r="D76" s="92">
        <v>33</v>
      </c>
      <c r="E76" s="92">
        <v>4</v>
      </c>
      <c r="F76" s="93">
        <f>PRODUCT(VLOOKUP(D76,produtos!$A$1:$E$49,4),E76)</f>
        <v>8804</v>
      </c>
      <c r="G76" s="94">
        <v>45668</v>
      </c>
      <c r="H76" s="92" t="s">
        <v>64</v>
      </c>
      <c r="I76" s="92" t="s">
        <v>89</v>
      </c>
      <c r="J76" s="92">
        <v>2471</v>
      </c>
      <c r="K76" s="92" t="str">
        <f>VLOOKUP(J76,'Formas de pagamentos'!$A$2:$B$7,2,0)</f>
        <v>Boleto</v>
      </c>
      <c r="L76" s="95" t="str">
        <f t="shared" si="1"/>
        <v>SUCESSO</v>
      </c>
    </row>
    <row r="77" spans="1:12" hidden="1" x14ac:dyDescent="0.25">
      <c r="A77" s="96">
        <v>76</v>
      </c>
      <c r="B77" s="96">
        <v>76</v>
      </c>
      <c r="C77" s="92">
        <v>37</v>
      </c>
      <c r="D77" s="96">
        <v>15</v>
      </c>
      <c r="E77" s="96">
        <v>2</v>
      </c>
      <c r="F77" s="93">
        <f>PRODUCT(VLOOKUP(D77,produtos!$A$1:$E$49,4),E77)</f>
        <v>604</v>
      </c>
      <c r="G77" s="97">
        <v>45700</v>
      </c>
      <c r="H77" s="96" t="s">
        <v>115</v>
      </c>
      <c r="I77" s="96" t="s">
        <v>89</v>
      </c>
      <c r="J77" s="96">
        <v>5950</v>
      </c>
      <c r="K77" s="96" t="str">
        <f>VLOOKUP(J77,'Formas de pagamentos'!$A$2:$B$7,2,0)</f>
        <v>Cartão Débito</v>
      </c>
      <c r="L77" s="95" t="str">
        <f t="shared" si="1"/>
        <v>Em Rota</v>
      </c>
    </row>
    <row r="78" spans="1:12" hidden="1" x14ac:dyDescent="0.25">
      <c r="A78" s="92">
        <v>77</v>
      </c>
      <c r="B78" s="92">
        <v>77</v>
      </c>
      <c r="C78" s="92">
        <v>3</v>
      </c>
      <c r="D78" s="92">
        <v>38</v>
      </c>
      <c r="E78" s="92">
        <v>2</v>
      </c>
      <c r="F78" s="93">
        <f>PRODUCT(VLOOKUP(D78,produtos!$A$1:$E$49,4),E78)</f>
        <v>2546</v>
      </c>
      <c r="G78" s="94">
        <v>45706</v>
      </c>
      <c r="H78" s="92" t="s">
        <v>88</v>
      </c>
      <c r="I78" s="92" t="s">
        <v>48</v>
      </c>
      <c r="J78" s="92">
        <v>5950</v>
      </c>
      <c r="K78" s="92" t="str">
        <f>VLOOKUP(J78,'Formas de pagamentos'!$A$2:$B$7,2,0)</f>
        <v>Cartão Débito</v>
      </c>
      <c r="L78" s="95" t="str">
        <f t="shared" si="1"/>
        <v>Cancelar Rota</v>
      </c>
    </row>
    <row r="79" spans="1:12" hidden="1" x14ac:dyDescent="0.25">
      <c r="A79" s="96">
        <v>78</v>
      </c>
      <c r="B79" s="96">
        <v>78</v>
      </c>
      <c r="C79" s="92">
        <v>7</v>
      </c>
      <c r="D79" s="96">
        <v>10</v>
      </c>
      <c r="E79" s="96">
        <v>4</v>
      </c>
      <c r="F79" s="93">
        <f>PRODUCT(VLOOKUP(D79,produtos!$A$1:$E$49,4),E79)</f>
        <v>1988</v>
      </c>
      <c r="G79" s="97">
        <v>45695</v>
      </c>
      <c r="H79" s="96" t="s">
        <v>88</v>
      </c>
      <c r="I79" s="96" t="s">
        <v>89</v>
      </c>
      <c r="J79" s="96">
        <v>2951</v>
      </c>
      <c r="K79" s="96" t="str">
        <f>VLOOKUP(J79,'Formas de pagamentos'!$A$2:$B$7,2,0)</f>
        <v>Pix</v>
      </c>
      <c r="L79" s="95" t="str">
        <f t="shared" si="1"/>
        <v>EM SEPARAÇÃO</v>
      </c>
    </row>
    <row r="80" spans="1:12" hidden="1" x14ac:dyDescent="0.25">
      <c r="A80" s="92">
        <v>79</v>
      </c>
      <c r="B80" s="92">
        <v>79</v>
      </c>
      <c r="C80" s="92">
        <v>51</v>
      </c>
      <c r="D80" s="92">
        <v>38</v>
      </c>
      <c r="E80" s="92">
        <v>3</v>
      </c>
      <c r="F80" s="93">
        <f>PRODUCT(VLOOKUP(D80,produtos!$A$1:$E$49,4),E80)</f>
        <v>3819</v>
      </c>
      <c r="G80" s="94">
        <v>45720</v>
      </c>
      <c r="H80" s="92" t="s">
        <v>115</v>
      </c>
      <c r="I80" s="92" t="s">
        <v>48</v>
      </c>
      <c r="J80" s="92">
        <v>6056</v>
      </c>
      <c r="K80" s="92" t="str">
        <f>VLOOKUP(J80,'Formas de pagamentos'!$A$2:$B$7,2,0)</f>
        <v>Cheque</v>
      </c>
      <c r="L80" s="95" t="str">
        <f t="shared" si="1"/>
        <v>Cancelar Rota</v>
      </c>
    </row>
    <row r="81" spans="1:12" x14ac:dyDescent="0.25">
      <c r="A81" s="96">
        <v>80</v>
      </c>
      <c r="B81" s="96">
        <v>80</v>
      </c>
      <c r="C81" s="92">
        <v>31</v>
      </c>
      <c r="D81" s="96">
        <v>24</v>
      </c>
      <c r="E81" s="96">
        <v>4</v>
      </c>
      <c r="F81" s="93">
        <f>PRODUCT(VLOOKUP(D81,produtos!$A$1:$E$49,4),E81)</f>
        <v>10560</v>
      </c>
      <c r="G81" s="97">
        <v>45663</v>
      </c>
      <c r="H81" s="96" t="s">
        <v>48</v>
      </c>
      <c r="I81" s="96" t="s">
        <v>116</v>
      </c>
      <c r="J81" s="96">
        <v>5950</v>
      </c>
      <c r="K81" s="96" t="str">
        <f>VLOOKUP(J81,'Formas de pagamentos'!$A$2:$B$7,2,0)</f>
        <v>Cartão Débito</v>
      </c>
      <c r="L81" s="95" t="str">
        <f t="shared" si="1"/>
        <v>falta de pagamento</v>
      </c>
    </row>
    <row r="82" spans="1:12" hidden="1" x14ac:dyDescent="0.25">
      <c r="A82" s="92">
        <v>81</v>
      </c>
      <c r="B82" s="92">
        <v>81</v>
      </c>
      <c r="C82" s="92">
        <v>45</v>
      </c>
      <c r="D82" s="92">
        <v>44</v>
      </c>
      <c r="E82" s="92">
        <v>2</v>
      </c>
      <c r="F82" s="93">
        <f>PRODUCT(VLOOKUP(D82,produtos!$A$1:$E$49,4),E82)</f>
        <v>7988</v>
      </c>
      <c r="G82" s="94">
        <v>45704</v>
      </c>
      <c r="H82" s="92" t="s">
        <v>88</v>
      </c>
      <c r="I82" s="92" t="s">
        <v>48</v>
      </c>
      <c r="J82" s="92">
        <v>6056</v>
      </c>
      <c r="K82" s="92" t="str">
        <f>VLOOKUP(J82,'Formas de pagamentos'!$A$2:$B$7,2,0)</f>
        <v>Cheque</v>
      </c>
      <c r="L82" s="95" t="str">
        <f t="shared" si="1"/>
        <v>Cancelar Rota</v>
      </c>
    </row>
    <row r="83" spans="1:12" hidden="1" x14ac:dyDescent="0.25">
      <c r="A83" s="96">
        <v>82</v>
      </c>
      <c r="B83" s="96">
        <v>82</v>
      </c>
      <c r="C83" s="92">
        <v>1</v>
      </c>
      <c r="D83" s="96">
        <v>22</v>
      </c>
      <c r="E83" s="96">
        <v>1</v>
      </c>
      <c r="F83" s="93">
        <f>PRODUCT(VLOOKUP(D83,produtos!$A$1:$E$49,4),E83)</f>
        <v>3378</v>
      </c>
      <c r="G83" s="97">
        <v>45664</v>
      </c>
      <c r="H83" s="96" t="s">
        <v>115</v>
      </c>
      <c r="I83" s="96" t="s">
        <v>89</v>
      </c>
      <c r="J83" s="96">
        <v>5950</v>
      </c>
      <c r="K83" s="96" t="str">
        <f>VLOOKUP(J83,'Formas de pagamentos'!$A$2:$B$7,2,0)</f>
        <v>Cartão Débito</v>
      </c>
      <c r="L83" s="95" t="str">
        <f t="shared" si="1"/>
        <v>Em Rota</v>
      </c>
    </row>
    <row r="84" spans="1:12" hidden="1" x14ac:dyDescent="0.25">
      <c r="A84" s="92">
        <v>83</v>
      </c>
      <c r="B84" s="92">
        <v>83</v>
      </c>
      <c r="C84" s="92">
        <v>38</v>
      </c>
      <c r="D84" s="92">
        <v>23</v>
      </c>
      <c r="E84" s="92">
        <v>3</v>
      </c>
      <c r="F84" s="93">
        <f>PRODUCT(VLOOKUP(D84,produtos!$A$1:$E$49,4),E84)</f>
        <v>5214</v>
      </c>
      <c r="G84" s="94">
        <v>45707</v>
      </c>
      <c r="H84" s="92" t="s">
        <v>115</v>
      </c>
      <c r="I84" s="92" t="s">
        <v>48</v>
      </c>
      <c r="J84" s="92">
        <v>2951</v>
      </c>
      <c r="K84" s="92" t="str">
        <f>VLOOKUP(J84,'Formas de pagamentos'!$A$2:$B$7,2,0)</f>
        <v>Pix</v>
      </c>
      <c r="L84" s="95" t="str">
        <f t="shared" si="1"/>
        <v>Cancelar Rota</v>
      </c>
    </row>
    <row r="85" spans="1:12" hidden="1" x14ac:dyDescent="0.25">
      <c r="A85" s="96">
        <v>84</v>
      </c>
      <c r="B85" s="96">
        <v>84</v>
      </c>
      <c r="C85" s="92">
        <v>43</v>
      </c>
      <c r="D85" s="96">
        <v>39</v>
      </c>
      <c r="E85" s="96">
        <v>5</v>
      </c>
      <c r="F85" s="93">
        <f>PRODUCT(VLOOKUP(D85,produtos!$A$1:$E$49,4),E85)</f>
        <v>10845</v>
      </c>
      <c r="G85" s="97">
        <v>45706</v>
      </c>
      <c r="H85" s="96" t="s">
        <v>64</v>
      </c>
      <c r="I85" s="96" t="s">
        <v>89</v>
      </c>
      <c r="J85" s="96">
        <v>6056</v>
      </c>
      <c r="K85" s="96" t="str">
        <f>VLOOKUP(J85,'Formas de pagamentos'!$A$2:$B$7,2,0)</f>
        <v>Cheque</v>
      </c>
      <c r="L85" s="95" t="str">
        <f t="shared" si="1"/>
        <v>SUCESSO</v>
      </c>
    </row>
    <row r="86" spans="1:12" hidden="1" x14ac:dyDescent="0.25">
      <c r="A86" s="92">
        <v>85</v>
      </c>
      <c r="B86" s="92">
        <v>85</v>
      </c>
      <c r="C86" s="92">
        <v>38</v>
      </c>
      <c r="D86" s="92">
        <v>7</v>
      </c>
      <c r="E86" s="92">
        <v>1</v>
      </c>
      <c r="F86" s="93">
        <f>PRODUCT(VLOOKUP(D86,produtos!$A$1:$E$49,4),E86)</f>
        <v>2648</v>
      </c>
      <c r="G86" s="94">
        <v>45720</v>
      </c>
      <c r="H86" s="92" t="s">
        <v>88</v>
      </c>
      <c r="I86" s="92" t="s">
        <v>116</v>
      </c>
      <c r="J86" s="92">
        <v>2951</v>
      </c>
      <c r="K86" s="92" t="str">
        <f>VLOOKUP(J86,'Formas de pagamentos'!$A$2:$B$7,2,0)</f>
        <v>Pix</v>
      </c>
      <c r="L86" s="95" t="str">
        <f t="shared" si="1"/>
        <v>EM SEPARAÇÃO, AGUARDAR PAGAMENTO</v>
      </c>
    </row>
    <row r="87" spans="1:12" hidden="1" x14ac:dyDescent="0.25">
      <c r="A87" s="96">
        <v>86</v>
      </c>
      <c r="B87" s="96">
        <v>86</v>
      </c>
      <c r="C87" s="92">
        <v>9</v>
      </c>
      <c r="D87" s="96">
        <v>40</v>
      </c>
      <c r="E87" s="96">
        <v>4</v>
      </c>
      <c r="F87" s="93">
        <f>PRODUCT(VLOOKUP(D87,produtos!$A$1:$E$49,4),E87)</f>
        <v>13436</v>
      </c>
      <c r="G87" s="97">
        <v>45713</v>
      </c>
      <c r="H87" s="96" t="s">
        <v>88</v>
      </c>
      <c r="I87" s="96" t="s">
        <v>89</v>
      </c>
      <c r="J87" s="96">
        <v>5950</v>
      </c>
      <c r="K87" s="96" t="str">
        <f>VLOOKUP(J87,'Formas de pagamentos'!$A$2:$B$7,2,0)</f>
        <v>Cartão Débito</v>
      </c>
      <c r="L87" s="95" t="str">
        <f t="shared" si="1"/>
        <v>EM SEPARAÇÃO</v>
      </c>
    </row>
    <row r="88" spans="1:12" hidden="1" x14ac:dyDescent="0.25">
      <c r="A88" s="92">
        <v>87</v>
      </c>
      <c r="B88" s="92">
        <v>87</v>
      </c>
      <c r="C88" s="92">
        <v>3</v>
      </c>
      <c r="D88" s="92">
        <v>36</v>
      </c>
      <c r="E88" s="92">
        <v>3</v>
      </c>
      <c r="F88" s="93">
        <f>PRODUCT(VLOOKUP(D88,produtos!$A$1:$E$49,4),E88)</f>
        <v>10794</v>
      </c>
      <c r="G88" s="94">
        <v>45696</v>
      </c>
      <c r="H88" s="92" t="s">
        <v>88</v>
      </c>
      <c r="I88" s="92" t="s">
        <v>89</v>
      </c>
      <c r="J88" s="92">
        <v>5950</v>
      </c>
      <c r="K88" s="92" t="str">
        <f>VLOOKUP(J88,'Formas de pagamentos'!$A$2:$B$7,2,0)</f>
        <v>Cartão Débito</v>
      </c>
      <c r="L88" s="95" t="str">
        <f t="shared" si="1"/>
        <v>EM SEPARAÇÃO</v>
      </c>
    </row>
    <row r="89" spans="1:12" hidden="1" x14ac:dyDescent="0.25">
      <c r="A89" s="96">
        <v>88</v>
      </c>
      <c r="B89" s="96">
        <v>88</v>
      </c>
      <c r="C89" s="92">
        <v>26</v>
      </c>
      <c r="D89" s="96">
        <v>42</v>
      </c>
      <c r="E89" s="96">
        <v>3</v>
      </c>
      <c r="F89" s="93">
        <f>PRODUCT(VLOOKUP(D89,produtos!$A$1:$E$49,4),E89)</f>
        <v>1980</v>
      </c>
      <c r="G89" s="97">
        <v>45700</v>
      </c>
      <c r="H89" s="96" t="s">
        <v>64</v>
      </c>
      <c r="I89" s="96" t="s">
        <v>116</v>
      </c>
      <c r="J89" s="96">
        <v>6056</v>
      </c>
      <c r="K89" s="96" t="str">
        <f>VLOOKUP(J89,'Formas de pagamentos'!$A$2:$B$7,2,0)</f>
        <v>Cheque</v>
      </c>
      <c r="L89" s="95" t="str">
        <f t="shared" si="1"/>
        <v>FRAUDE</v>
      </c>
    </row>
    <row r="90" spans="1:12" hidden="1" x14ac:dyDescent="0.25">
      <c r="A90" s="92">
        <v>89</v>
      </c>
      <c r="B90" s="92">
        <v>89</v>
      </c>
      <c r="C90" s="92">
        <v>35</v>
      </c>
      <c r="D90" s="92">
        <v>43</v>
      </c>
      <c r="E90" s="92">
        <v>5</v>
      </c>
      <c r="F90" s="93">
        <f>PRODUCT(VLOOKUP(D90,produtos!$A$1:$E$49,4),E90)</f>
        <v>1955</v>
      </c>
      <c r="G90" s="94">
        <v>45715</v>
      </c>
      <c r="H90" s="92" t="s">
        <v>88</v>
      </c>
      <c r="I90" s="92" t="s">
        <v>116</v>
      </c>
      <c r="J90" s="92">
        <v>7072</v>
      </c>
      <c r="K90" s="92" t="str">
        <f>VLOOKUP(J90,'Formas de pagamentos'!$A$2:$B$7,2,0)</f>
        <v>Dinheiro</v>
      </c>
      <c r="L90" s="95" t="str">
        <f t="shared" si="1"/>
        <v>EM SEPARAÇÃO, AGUARDAR PAGAMENTO</v>
      </c>
    </row>
    <row r="91" spans="1:12" hidden="1" x14ac:dyDescent="0.25">
      <c r="A91" s="96">
        <v>90</v>
      </c>
      <c r="B91" s="96">
        <v>90</v>
      </c>
      <c r="C91" s="92">
        <v>28</v>
      </c>
      <c r="D91" s="96">
        <v>6</v>
      </c>
      <c r="E91" s="96">
        <v>5</v>
      </c>
      <c r="F91" s="93">
        <f>PRODUCT(VLOOKUP(D91,produtos!$A$1:$E$49,4),E91)</f>
        <v>8060</v>
      </c>
      <c r="G91" s="97">
        <v>45674</v>
      </c>
      <c r="H91" s="96" t="s">
        <v>115</v>
      </c>
      <c r="I91" s="96" t="s">
        <v>116</v>
      </c>
      <c r="J91" s="96">
        <v>5950</v>
      </c>
      <c r="K91" s="96" t="str">
        <f>VLOOKUP(J91,'Formas de pagamentos'!$A$2:$B$7,2,0)</f>
        <v>Cartão Débito</v>
      </c>
      <c r="L91" s="95" t="str">
        <f t="shared" si="1"/>
        <v>EM ROTA, AGUARDAR PAGAMENTO</v>
      </c>
    </row>
    <row r="92" spans="1:12" hidden="1" x14ac:dyDescent="0.25">
      <c r="A92" s="92">
        <v>91</v>
      </c>
      <c r="B92" s="92">
        <v>91</v>
      </c>
      <c r="C92" s="92">
        <v>48</v>
      </c>
      <c r="D92" s="92">
        <v>5</v>
      </c>
      <c r="E92" s="92">
        <v>2</v>
      </c>
      <c r="F92" s="93">
        <f>PRODUCT(VLOOKUP(D92,produtos!$A$1:$E$49,4),E92)</f>
        <v>6446</v>
      </c>
      <c r="G92" s="94">
        <v>45696</v>
      </c>
      <c r="H92" s="92" t="s">
        <v>48</v>
      </c>
      <c r="I92" s="92" t="s">
        <v>48</v>
      </c>
      <c r="J92" s="92">
        <v>5950</v>
      </c>
      <c r="K92" s="92" t="str">
        <f>VLOOKUP(J92,'Formas de pagamentos'!$A$2:$B$7,2,0)</f>
        <v>Cartão Débito</v>
      </c>
      <c r="L92" s="95" t="str">
        <f t="shared" si="1"/>
        <v>CANCELADO</v>
      </c>
    </row>
    <row r="93" spans="1:12" hidden="1" x14ac:dyDescent="0.25">
      <c r="A93" s="96">
        <v>92</v>
      </c>
      <c r="B93" s="96">
        <v>92</v>
      </c>
      <c r="C93" s="92">
        <v>40</v>
      </c>
      <c r="D93" s="96">
        <v>18</v>
      </c>
      <c r="E93" s="96">
        <v>5</v>
      </c>
      <c r="F93" s="93">
        <f>PRODUCT(VLOOKUP(D93,produtos!$A$1:$E$49,4),E93)</f>
        <v>3190</v>
      </c>
      <c r="G93" s="97">
        <v>45698</v>
      </c>
      <c r="H93" s="96" t="s">
        <v>88</v>
      </c>
      <c r="I93" s="96" t="s">
        <v>89</v>
      </c>
      <c r="J93" s="96">
        <v>2471</v>
      </c>
      <c r="K93" s="96" t="str">
        <f>VLOOKUP(J93,'Formas de pagamentos'!$A$2:$B$7,2,0)</f>
        <v>Boleto</v>
      </c>
      <c r="L93" s="95" t="str">
        <f t="shared" si="1"/>
        <v>EM SEPARAÇÃO</v>
      </c>
    </row>
    <row r="94" spans="1:12" hidden="1" x14ac:dyDescent="0.25">
      <c r="A94" s="92">
        <v>93</v>
      </c>
      <c r="B94" s="92">
        <v>93</v>
      </c>
      <c r="C94" s="92">
        <v>42</v>
      </c>
      <c r="D94" s="92">
        <v>6</v>
      </c>
      <c r="E94" s="92">
        <v>3</v>
      </c>
      <c r="F94" s="93">
        <f>PRODUCT(VLOOKUP(D94,produtos!$A$1:$E$49,4),E94)</f>
        <v>4836</v>
      </c>
      <c r="G94" s="94">
        <v>45683</v>
      </c>
      <c r="H94" s="92" t="s">
        <v>88</v>
      </c>
      <c r="I94" s="92" t="s">
        <v>89</v>
      </c>
      <c r="J94" s="92">
        <v>2951</v>
      </c>
      <c r="K94" s="92" t="str">
        <f>VLOOKUP(J94,'Formas de pagamentos'!$A$2:$B$7,2,0)</f>
        <v>Pix</v>
      </c>
      <c r="L94" s="95" t="str">
        <f t="shared" si="1"/>
        <v>EM SEPARAÇÃO</v>
      </c>
    </row>
    <row r="95" spans="1:12" hidden="1" x14ac:dyDescent="0.25">
      <c r="A95" s="96">
        <v>94</v>
      </c>
      <c r="B95" s="96">
        <v>94</v>
      </c>
      <c r="C95" s="92">
        <v>28</v>
      </c>
      <c r="D95" s="96">
        <v>4</v>
      </c>
      <c r="E95" s="96">
        <v>1</v>
      </c>
      <c r="F95" s="93">
        <f>PRODUCT(VLOOKUP(D95,produtos!$A$1:$E$49,4),E95)</f>
        <v>770</v>
      </c>
      <c r="G95" s="97">
        <v>45723</v>
      </c>
      <c r="H95" s="96" t="s">
        <v>48</v>
      </c>
      <c r="I95" s="96" t="s">
        <v>48</v>
      </c>
      <c r="J95" s="96">
        <v>6056</v>
      </c>
      <c r="K95" s="96" t="str">
        <f>VLOOKUP(J95,'Formas de pagamentos'!$A$2:$B$7,2,0)</f>
        <v>Cheque</v>
      </c>
      <c r="L95" s="95" t="str">
        <f t="shared" si="1"/>
        <v>CANCELADO</v>
      </c>
    </row>
    <row r="96" spans="1:12" hidden="1" x14ac:dyDescent="0.25">
      <c r="A96" s="92">
        <v>95</v>
      </c>
      <c r="B96" s="92">
        <v>95</v>
      </c>
      <c r="C96" s="92">
        <v>21</v>
      </c>
      <c r="D96" s="92">
        <v>41</v>
      </c>
      <c r="E96" s="92">
        <v>1</v>
      </c>
      <c r="F96" s="93">
        <f>PRODUCT(VLOOKUP(D96,produtos!$A$1:$E$49,4),E96)</f>
        <v>165</v>
      </c>
      <c r="G96" s="94">
        <v>45674</v>
      </c>
      <c r="H96" s="92" t="s">
        <v>48</v>
      </c>
      <c r="I96" s="92" t="s">
        <v>89</v>
      </c>
      <c r="J96" s="92">
        <v>1969</v>
      </c>
      <c r="K96" s="92" t="str">
        <f>VLOOKUP(J96,'Formas de pagamentos'!$A$2:$B$7,2,0)</f>
        <v>Cartão Crédito</v>
      </c>
      <c r="L96" s="95" t="str">
        <f t="shared" si="1"/>
        <v>RECLAMAÇÃO</v>
      </c>
    </row>
    <row r="97" spans="1:12" hidden="1" x14ac:dyDescent="0.25">
      <c r="A97" s="96">
        <v>96</v>
      </c>
      <c r="B97" s="96">
        <v>96</v>
      </c>
      <c r="C97" s="92">
        <v>18</v>
      </c>
      <c r="D97" s="96">
        <v>41</v>
      </c>
      <c r="E97" s="96">
        <v>3</v>
      </c>
      <c r="F97" s="93">
        <f>PRODUCT(VLOOKUP(D97,produtos!$A$1:$E$49,4),E97)</f>
        <v>495</v>
      </c>
      <c r="G97" s="97">
        <v>45694</v>
      </c>
      <c r="H97" s="96" t="s">
        <v>64</v>
      </c>
      <c r="I97" s="96" t="s">
        <v>48</v>
      </c>
      <c r="J97" s="96">
        <v>7072</v>
      </c>
      <c r="K97" s="96" t="str">
        <f>VLOOKUP(J97,'Formas de pagamentos'!$A$2:$B$7,2,0)</f>
        <v>Dinheiro</v>
      </c>
      <c r="L97" s="95" t="str">
        <f t="shared" si="1"/>
        <v>FRAUDE</v>
      </c>
    </row>
    <row r="98" spans="1:12" hidden="1" x14ac:dyDescent="0.25">
      <c r="A98" s="92">
        <v>97</v>
      </c>
      <c r="B98" s="92">
        <v>97</v>
      </c>
      <c r="C98" s="92">
        <v>18</v>
      </c>
      <c r="D98" s="92">
        <v>15</v>
      </c>
      <c r="E98" s="92">
        <v>1</v>
      </c>
      <c r="F98" s="93">
        <f>PRODUCT(VLOOKUP(D98,produtos!$A$1:$E$49,4),E98)</f>
        <v>302</v>
      </c>
      <c r="G98" s="94">
        <v>45661</v>
      </c>
      <c r="H98" s="92" t="s">
        <v>115</v>
      </c>
      <c r="I98" s="92" t="s">
        <v>48</v>
      </c>
      <c r="J98" s="92">
        <v>2471</v>
      </c>
      <c r="K98" s="92" t="str">
        <f>VLOOKUP(J98,'Formas de pagamentos'!$A$2:$B$7,2,0)</f>
        <v>Boleto</v>
      </c>
      <c r="L98" s="95" t="str">
        <f t="shared" si="1"/>
        <v>Cancelar Rota</v>
      </c>
    </row>
    <row r="99" spans="1:12" hidden="1" x14ac:dyDescent="0.25">
      <c r="A99" s="96">
        <v>98</v>
      </c>
      <c r="B99" s="96">
        <v>98</v>
      </c>
      <c r="C99" s="92">
        <v>20</v>
      </c>
      <c r="D99" s="96">
        <v>8</v>
      </c>
      <c r="E99" s="96">
        <v>2</v>
      </c>
      <c r="F99" s="93">
        <f>PRODUCT(VLOOKUP(D99,produtos!$A$1:$E$49,4),E99)</f>
        <v>9256</v>
      </c>
      <c r="G99" s="97">
        <v>45689</v>
      </c>
      <c r="H99" s="96" t="s">
        <v>64</v>
      </c>
      <c r="I99" s="96" t="s">
        <v>48</v>
      </c>
      <c r="J99" s="96">
        <v>1969</v>
      </c>
      <c r="K99" s="96" t="str">
        <f>VLOOKUP(J99,'Formas de pagamentos'!$A$2:$B$7,2,0)</f>
        <v>Cartão Crédito</v>
      </c>
      <c r="L99" s="95" t="str">
        <f t="shared" si="1"/>
        <v>FRAUDE</v>
      </c>
    </row>
    <row r="100" spans="1:12" hidden="1" x14ac:dyDescent="0.25">
      <c r="A100" s="92">
        <v>99</v>
      </c>
      <c r="B100" s="92">
        <v>99</v>
      </c>
      <c r="C100" s="92">
        <v>29</v>
      </c>
      <c r="D100" s="92">
        <v>13</v>
      </c>
      <c r="E100" s="92">
        <v>1</v>
      </c>
      <c r="F100" s="93">
        <f>PRODUCT(VLOOKUP(D100,produtos!$A$1:$E$49,4),E100)</f>
        <v>3889</v>
      </c>
      <c r="G100" s="94">
        <v>45675</v>
      </c>
      <c r="H100" s="92" t="s">
        <v>64</v>
      </c>
      <c r="I100" s="92" t="s">
        <v>116</v>
      </c>
      <c r="J100" s="92">
        <v>2471</v>
      </c>
      <c r="K100" s="92" t="str">
        <f>VLOOKUP(J100,'Formas de pagamentos'!$A$2:$B$7,2,0)</f>
        <v>Boleto</v>
      </c>
      <c r="L100" s="95" t="str">
        <f t="shared" si="1"/>
        <v>FRAUDE</v>
      </c>
    </row>
    <row r="101" spans="1:12" hidden="1" x14ac:dyDescent="0.25">
      <c r="A101" s="96">
        <v>100</v>
      </c>
      <c r="B101" s="96">
        <v>100</v>
      </c>
      <c r="C101" s="92">
        <v>51</v>
      </c>
      <c r="D101" s="96">
        <v>23</v>
      </c>
      <c r="E101" s="96">
        <v>4</v>
      </c>
      <c r="F101" s="93">
        <f>PRODUCT(VLOOKUP(D101,produtos!$A$1:$E$49,4),E101)</f>
        <v>6952</v>
      </c>
      <c r="G101" s="97">
        <v>45680</v>
      </c>
      <c r="H101" s="96" t="s">
        <v>115</v>
      </c>
      <c r="I101" s="96" t="s">
        <v>116</v>
      </c>
      <c r="J101" s="96">
        <v>1969</v>
      </c>
      <c r="K101" s="96" t="str">
        <f>VLOOKUP(J101,'Formas de pagamentos'!$A$2:$B$7,2,0)</f>
        <v>Cartão Crédito</v>
      </c>
      <c r="L101" s="95" t="str">
        <f t="shared" si="1"/>
        <v>EM ROTA, AGUARDAR PAGAMENTO</v>
      </c>
    </row>
    <row r="102" spans="1:12" hidden="1" x14ac:dyDescent="0.25">
      <c r="A102" s="92">
        <v>101</v>
      </c>
      <c r="B102" s="92">
        <v>101</v>
      </c>
      <c r="C102" s="92">
        <v>26</v>
      </c>
      <c r="D102" s="92">
        <v>42</v>
      </c>
      <c r="E102" s="92">
        <v>3</v>
      </c>
      <c r="F102" s="93">
        <f>PRODUCT(VLOOKUP(D102,produtos!$A$1:$E$49,4),E102)</f>
        <v>1980</v>
      </c>
      <c r="G102" s="94">
        <v>45709</v>
      </c>
      <c r="H102" s="92" t="s">
        <v>88</v>
      </c>
      <c r="I102" s="92" t="s">
        <v>116</v>
      </c>
      <c r="J102" s="92">
        <v>2951</v>
      </c>
      <c r="K102" s="92" t="str">
        <f>VLOOKUP(J102,'Formas de pagamentos'!$A$2:$B$7,2,0)</f>
        <v>Pix</v>
      </c>
      <c r="L102" s="95" t="str">
        <f t="shared" si="1"/>
        <v>EM SEPARAÇÃO, AGUARDAR PAGAMENTO</v>
      </c>
    </row>
    <row r="103" spans="1:12" hidden="1" x14ac:dyDescent="0.25">
      <c r="A103" s="96">
        <v>102</v>
      </c>
      <c r="B103" s="96">
        <v>102</v>
      </c>
      <c r="C103" s="92">
        <v>6</v>
      </c>
      <c r="D103" s="96">
        <v>12</v>
      </c>
      <c r="E103" s="96">
        <v>5</v>
      </c>
      <c r="F103" s="93">
        <f>PRODUCT(VLOOKUP(D103,produtos!$A$1:$E$49,4),E103)</f>
        <v>22235</v>
      </c>
      <c r="G103" s="97">
        <v>45675</v>
      </c>
      <c r="H103" s="96" t="s">
        <v>64</v>
      </c>
      <c r="I103" s="96" t="s">
        <v>89</v>
      </c>
      <c r="J103" s="96">
        <v>1969</v>
      </c>
      <c r="K103" s="96" t="str">
        <f>VLOOKUP(J103,'Formas de pagamentos'!$A$2:$B$7,2,0)</f>
        <v>Cartão Crédito</v>
      </c>
      <c r="L103" s="95" t="str">
        <f t="shared" si="1"/>
        <v>SUCESSO</v>
      </c>
    </row>
    <row r="104" spans="1:12" hidden="1" x14ac:dyDescent="0.25">
      <c r="A104" s="92">
        <v>103</v>
      </c>
      <c r="B104" s="92">
        <v>103</v>
      </c>
      <c r="C104" s="92">
        <v>3</v>
      </c>
      <c r="D104" s="92">
        <v>44</v>
      </c>
      <c r="E104" s="92">
        <v>1</v>
      </c>
      <c r="F104" s="93">
        <f>PRODUCT(VLOOKUP(D104,produtos!$A$1:$E$49,4),E104)</f>
        <v>3994</v>
      </c>
      <c r="G104" s="94">
        <v>45700</v>
      </c>
      <c r="H104" s="92" t="s">
        <v>88</v>
      </c>
      <c r="I104" s="92" t="s">
        <v>116</v>
      </c>
      <c r="J104" s="92">
        <v>5950</v>
      </c>
      <c r="K104" s="92" t="str">
        <f>VLOOKUP(J104,'Formas de pagamentos'!$A$2:$B$7,2,0)</f>
        <v>Cartão Débito</v>
      </c>
      <c r="L104" s="95" t="str">
        <f t="shared" si="1"/>
        <v>EM SEPARAÇÃO, AGUARDAR PAGAMENTO</v>
      </c>
    </row>
    <row r="105" spans="1:12" hidden="1" x14ac:dyDescent="0.25">
      <c r="A105" s="96">
        <v>104</v>
      </c>
      <c r="B105" s="96">
        <v>104</v>
      </c>
      <c r="C105" s="92">
        <v>45</v>
      </c>
      <c r="D105" s="96">
        <v>25</v>
      </c>
      <c r="E105" s="96">
        <v>4</v>
      </c>
      <c r="F105" s="93">
        <f>PRODUCT(VLOOKUP(D105,produtos!$A$1:$E$49,4),E105)</f>
        <v>13796</v>
      </c>
      <c r="G105" s="97">
        <v>45722</v>
      </c>
      <c r="H105" s="96" t="s">
        <v>88</v>
      </c>
      <c r="I105" s="96" t="s">
        <v>89</v>
      </c>
      <c r="J105" s="96">
        <v>6056</v>
      </c>
      <c r="K105" s="96" t="str">
        <f>VLOOKUP(J105,'Formas de pagamentos'!$A$2:$B$7,2,0)</f>
        <v>Cheque</v>
      </c>
      <c r="L105" s="95" t="str">
        <f t="shared" si="1"/>
        <v>EM SEPARAÇÃO</v>
      </c>
    </row>
    <row r="106" spans="1:12" hidden="1" x14ac:dyDescent="0.25">
      <c r="A106" s="92">
        <v>105</v>
      </c>
      <c r="B106" s="92">
        <v>105</v>
      </c>
      <c r="C106" s="92">
        <v>35</v>
      </c>
      <c r="D106" s="92">
        <v>11</v>
      </c>
      <c r="E106" s="92">
        <v>1</v>
      </c>
      <c r="F106" s="93">
        <f>PRODUCT(VLOOKUP(D106,produtos!$A$1:$E$49,4),E106)</f>
        <v>1722</v>
      </c>
      <c r="G106" s="94">
        <v>45689</v>
      </c>
      <c r="H106" s="92" t="s">
        <v>48</v>
      </c>
      <c r="I106" s="92" t="s">
        <v>89</v>
      </c>
      <c r="J106" s="92">
        <v>2471</v>
      </c>
      <c r="K106" s="92" t="str">
        <f>VLOOKUP(J106,'Formas de pagamentos'!$A$2:$B$7,2,0)</f>
        <v>Boleto</v>
      </c>
      <c r="L106" s="95" t="str">
        <f t="shared" si="1"/>
        <v>RECLAMAÇÃO</v>
      </c>
    </row>
    <row r="107" spans="1:12" hidden="1" x14ac:dyDescent="0.25">
      <c r="A107" s="96">
        <v>106</v>
      </c>
      <c r="B107" s="96">
        <v>106</v>
      </c>
      <c r="C107" s="92">
        <v>35</v>
      </c>
      <c r="D107" s="96">
        <v>14</v>
      </c>
      <c r="E107" s="96">
        <v>3</v>
      </c>
      <c r="F107" s="93">
        <f>PRODUCT(VLOOKUP(D107,produtos!$A$1:$E$49,4),E107)</f>
        <v>11847</v>
      </c>
      <c r="G107" s="97">
        <v>45703</v>
      </c>
      <c r="H107" s="96" t="s">
        <v>88</v>
      </c>
      <c r="I107" s="96" t="s">
        <v>116</v>
      </c>
      <c r="J107" s="96">
        <v>5950</v>
      </c>
      <c r="K107" s="96" t="str">
        <f>VLOOKUP(J107,'Formas de pagamentos'!$A$2:$B$7,2,0)</f>
        <v>Cartão Débito</v>
      </c>
      <c r="L107" s="95" t="str">
        <f t="shared" si="1"/>
        <v>EM SEPARAÇÃO, AGUARDAR PAGAMENTO</v>
      </c>
    </row>
    <row r="108" spans="1:12" hidden="1" x14ac:dyDescent="0.25">
      <c r="A108" s="92">
        <v>107</v>
      </c>
      <c r="B108" s="92">
        <v>107</v>
      </c>
      <c r="C108" s="92">
        <v>27</v>
      </c>
      <c r="D108" s="92">
        <v>15</v>
      </c>
      <c r="E108" s="92">
        <v>1</v>
      </c>
      <c r="F108" s="93">
        <f>PRODUCT(VLOOKUP(D108,produtos!$A$1:$E$49,4),E108)</f>
        <v>302</v>
      </c>
      <c r="G108" s="94">
        <v>45707</v>
      </c>
      <c r="H108" s="92" t="s">
        <v>48</v>
      </c>
      <c r="I108" s="92" t="s">
        <v>89</v>
      </c>
      <c r="J108" s="92">
        <v>6056</v>
      </c>
      <c r="K108" s="92" t="str">
        <f>VLOOKUP(J108,'Formas de pagamentos'!$A$2:$B$7,2,0)</f>
        <v>Cheque</v>
      </c>
      <c r="L108" s="95" t="str">
        <f t="shared" si="1"/>
        <v>RECLAMAÇÃO</v>
      </c>
    </row>
    <row r="109" spans="1:12" hidden="1" x14ac:dyDescent="0.25">
      <c r="A109" s="96">
        <v>108</v>
      </c>
      <c r="B109" s="96">
        <v>108</v>
      </c>
      <c r="C109" s="92">
        <v>12</v>
      </c>
      <c r="D109" s="96">
        <v>12</v>
      </c>
      <c r="E109" s="96">
        <v>1</v>
      </c>
      <c r="F109" s="93">
        <f>PRODUCT(VLOOKUP(D109,produtos!$A$1:$E$49,4),E109)</f>
        <v>4447</v>
      </c>
      <c r="G109" s="97">
        <v>45665</v>
      </c>
      <c r="H109" s="96" t="s">
        <v>48</v>
      </c>
      <c r="I109" s="96" t="s">
        <v>48</v>
      </c>
      <c r="J109" s="96">
        <v>7072</v>
      </c>
      <c r="K109" s="96" t="str">
        <f>VLOOKUP(J109,'Formas de pagamentos'!$A$2:$B$7,2,0)</f>
        <v>Dinheiro</v>
      </c>
      <c r="L109" s="95" t="str">
        <f t="shared" si="1"/>
        <v>CANCELADO</v>
      </c>
    </row>
    <row r="110" spans="1:12" hidden="1" x14ac:dyDescent="0.25">
      <c r="A110" s="92">
        <v>109</v>
      </c>
      <c r="B110" s="92">
        <v>109</v>
      </c>
      <c r="C110" s="92">
        <v>9</v>
      </c>
      <c r="D110" s="92">
        <v>32</v>
      </c>
      <c r="E110" s="92">
        <v>2</v>
      </c>
      <c r="F110" s="93">
        <f>PRODUCT(VLOOKUP(D110,produtos!$A$1:$E$49,4),E110)</f>
        <v>878</v>
      </c>
      <c r="G110" s="94">
        <v>45707</v>
      </c>
      <c r="H110" s="92" t="s">
        <v>64</v>
      </c>
      <c r="I110" s="92" t="s">
        <v>89</v>
      </c>
      <c r="J110" s="92">
        <v>7072</v>
      </c>
      <c r="K110" s="92" t="str">
        <f>VLOOKUP(J110,'Formas de pagamentos'!$A$2:$B$7,2,0)</f>
        <v>Dinheiro</v>
      </c>
      <c r="L110" s="95" t="str">
        <f t="shared" ref="L110:L173" si="2">IF(AND(H110="CANCELADO",I110="Pago"),"RECLAMAÇÃO",IF(AND(H110="ENTREGUE",I110="Pago"),"SUCESSO",IF(AND(H110="PENDENTE",I110="PAGO"),"EM SEPARAÇÃO",IF(AND(H110="CANCELADO",I110="CANCELADO"),"CANCELADO",IF(AND(H110="ENTREGUE",I110="CANCELADO"),"FRAUDE",IF(AND(H110="Enviado",I110="Atrasado"),"EM ROTA, AGUARDAR PAGAMENTO",IF(AND(H110="Cancelado",I110="Atrasado"),"falta de pagamento",IF(AND(H110="Enviado",I110="Pago"),"Em Rota",IF(AND(H110="Pendente",I110="Cancelado"),"Cancelar Rota",IF(AND(H110="Pendente",I110="Atrasado"),"EM SEPARAÇÃO, AGUARDAR PAGAMENTO",IF(AND(H110="Enviado",I110="Cancelado"),"Cancelar Rota",IF(AND(H110="Entregue",I110="Atrasado"),"FRAUDE"))))))))))))</f>
        <v>SUCESSO</v>
      </c>
    </row>
    <row r="111" spans="1:12" hidden="1" x14ac:dyDescent="0.25">
      <c r="A111" s="96">
        <v>110</v>
      </c>
      <c r="B111" s="96">
        <v>110</v>
      </c>
      <c r="C111" s="92">
        <v>48</v>
      </c>
      <c r="D111" s="96">
        <v>5</v>
      </c>
      <c r="E111" s="96">
        <v>5</v>
      </c>
      <c r="F111" s="93">
        <f>PRODUCT(VLOOKUP(D111,produtos!$A$1:$E$49,4),E111)</f>
        <v>16115</v>
      </c>
      <c r="G111" s="97">
        <v>45727</v>
      </c>
      <c r="H111" s="96" t="s">
        <v>64</v>
      </c>
      <c r="I111" s="96" t="s">
        <v>116</v>
      </c>
      <c r="J111" s="96">
        <v>1969</v>
      </c>
      <c r="K111" s="96" t="str">
        <f>VLOOKUP(J111,'Formas de pagamentos'!$A$2:$B$7,2,0)</f>
        <v>Cartão Crédito</v>
      </c>
      <c r="L111" s="95" t="str">
        <f t="shared" si="2"/>
        <v>FRAUDE</v>
      </c>
    </row>
    <row r="112" spans="1:12" hidden="1" x14ac:dyDescent="0.25">
      <c r="A112" s="92">
        <v>111</v>
      </c>
      <c r="B112" s="92">
        <v>111</v>
      </c>
      <c r="C112" s="92">
        <v>48</v>
      </c>
      <c r="D112" s="92">
        <v>9</v>
      </c>
      <c r="E112" s="92">
        <v>3</v>
      </c>
      <c r="F112" s="93">
        <f>PRODUCT(VLOOKUP(D112,produtos!$A$1:$E$49,4),E112)</f>
        <v>12069</v>
      </c>
      <c r="G112" s="94">
        <v>45699</v>
      </c>
      <c r="H112" s="92" t="s">
        <v>88</v>
      </c>
      <c r="I112" s="92" t="s">
        <v>89</v>
      </c>
      <c r="J112" s="92">
        <v>6056</v>
      </c>
      <c r="K112" s="92" t="str">
        <f>VLOOKUP(J112,'Formas de pagamentos'!$A$2:$B$7,2,0)</f>
        <v>Cheque</v>
      </c>
      <c r="L112" s="95" t="str">
        <f t="shared" si="2"/>
        <v>EM SEPARAÇÃO</v>
      </c>
    </row>
    <row r="113" spans="1:12" hidden="1" x14ac:dyDescent="0.25">
      <c r="A113" s="96">
        <v>112</v>
      </c>
      <c r="B113" s="96">
        <v>112</v>
      </c>
      <c r="C113" s="92">
        <v>37</v>
      </c>
      <c r="D113" s="96">
        <v>43</v>
      </c>
      <c r="E113" s="96">
        <v>5</v>
      </c>
      <c r="F113" s="93">
        <f>PRODUCT(VLOOKUP(D113,produtos!$A$1:$E$49,4),E113)</f>
        <v>1955</v>
      </c>
      <c r="G113" s="97">
        <v>45663</v>
      </c>
      <c r="H113" s="96" t="s">
        <v>64</v>
      </c>
      <c r="I113" s="96" t="s">
        <v>48</v>
      </c>
      <c r="J113" s="96">
        <v>2951</v>
      </c>
      <c r="K113" s="96" t="str">
        <f>VLOOKUP(J113,'Formas de pagamentos'!$A$2:$B$7,2,0)</f>
        <v>Pix</v>
      </c>
      <c r="L113" s="95" t="str">
        <f t="shared" si="2"/>
        <v>FRAUDE</v>
      </c>
    </row>
    <row r="114" spans="1:12" hidden="1" x14ac:dyDescent="0.25">
      <c r="A114" s="92">
        <v>113</v>
      </c>
      <c r="B114" s="92">
        <v>113</v>
      </c>
      <c r="C114" s="92">
        <v>1</v>
      </c>
      <c r="D114" s="92">
        <v>37</v>
      </c>
      <c r="E114" s="92">
        <v>2</v>
      </c>
      <c r="F114" s="93">
        <f>PRODUCT(VLOOKUP(D114,produtos!$A$1:$E$49,4),E114)</f>
        <v>2566</v>
      </c>
      <c r="G114" s="94">
        <v>45665</v>
      </c>
      <c r="H114" s="92" t="s">
        <v>64</v>
      </c>
      <c r="I114" s="92" t="s">
        <v>116</v>
      </c>
      <c r="J114" s="92">
        <v>2471</v>
      </c>
      <c r="K114" s="92" t="str">
        <f>VLOOKUP(J114,'Formas de pagamentos'!$A$2:$B$7,2,0)</f>
        <v>Boleto</v>
      </c>
      <c r="L114" s="95" t="str">
        <f t="shared" si="2"/>
        <v>FRAUDE</v>
      </c>
    </row>
    <row r="115" spans="1:12" hidden="1" x14ac:dyDescent="0.25">
      <c r="A115" s="96">
        <v>114</v>
      </c>
      <c r="B115" s="96">
        <v>114</v>
      </c>
      <c r="C115" s="92">
        <v>50</v>
      </c>
      <c r="D115" s="96">
        <v>32</v>
      </c>
      <c r="E115" s="96">
        <v>1</v>
      </c>
      <c r="F115" s="93">
        <f>PRODUCT(VLOOKUP(D115,produtos!$A$1:$E$49,4),E115)</f>
        <v>439</v>
      </c>
      <c r="G115" s="97">
        <v>45693</v>
      </c>
      <c r="H115" s="96" t="s">
        <v>64</v>
      </c>
      <c r="I115" s="96" t="s">
        <v>48</v>
      </c>
      <c r="J115" s="96">
        <v>6056</v>
      </c>
      <c r="K115" s="96" t="str">
        <f>VLOOKUP(J115,'Formas de pagamentos'!$A$2:$B$7,2,0)</f>
        <v>Cheque</v>
      </c>
      <c r="L115" s="95" t="str">
        <f t="shared" si="2"/>
        <v>FRAUDE</v>
      </c>
    </row>
    <row r="116" spans="1:12" hidden="1" x14ac:dyDescent="0.25">
      <c r="A116" s="92">
        <v>115</v>
      </c>
      <c r="B116" s="92">
        <v>115</v>
      </c>
      <c r="C116" s="92">
        <v>46</v>
      </c>
      <c r="D116" s="92">
        <v>26</v>
      </c>
      <c r="E116" s="92">
        <v>2</v>
      </c>
      <c r="F116" s="93">
        <f>PRODUCT(VLOOKUP(D116,produtos!$A$1:$E$49,4),E116)</f>
        <v>8626</v>
      </c>
      <c r="G116" s="94">
        <v>45720</v>
      </c>
      <c r="H116" s="92" t="s">
        <v>115</v>
      </c>
      <c r="I116" s="92" t="s">
        <v>116</v>
      </c>
      <c r="J116" s="92">
        <v>6056</v>
      </c>
      <c r="K116" s="92" t="str">
        <f>VLOOKUP(J116,'Formas de pagamentos'!$A$2:$B$7,2,0)</f>
        <v>Cheque</v>
      </c>
      <c r="L116" s="95" t="str">
        <f t="shared" si="2"/>
        <v>EM ROTA, AGUARDAR PAGAMENTO</v>
      </c>
    </row>
    <row r="117" spans="1:12" hidden="1" x14ac:dyDescent="0.25">
      <c r="A117" s="96">
        <v>116</v>
      </c>
      <c r="B117" s="96">
        <v>116</v>
      </c>
      <c r="C117" s="92">
        <v>4</v>
      </c>
      <c r="D117" s="96">
        <v>43</v>
      </c>
      <c r="E117" s="96">
        <v>5</v>
      </c>
      <c r="F117" s="93">
        <f>PRODUCT(VLOOKUP(D117,produtos!$A$1:$E$49,4),E117)</f>
        <v>1955</v>
      </c>
      <c r="G117" s="97">
        <v>45693</v>
      </c>
      <c r="H117" s="96" t="s">
        <v>64</v>
      </c>
      <c r="I117" s="96" t="s">
        <v>89</v>
      </c>
      <c r="J117" s="96">
        <v>7072</v>
      </c>
      <c r="K117" s="96" t="str">
        <f>VLOOKUP(J117,'Formas de pagamentos'!$A$2:$B$7,2,0)</f>
        <v>Dinheiro</v>
      </c>
      <c r="L117" s="95" t="str">
        <f t="shared" si="2"/>
        <v>SUCESSO</v>
      </c>
    </row>
    <row r="118" spans="1:12" hidden="1" x14ac:dyDescent="0.25">
      <c r="A118" s="92">
        <v>117</v>
      </c>
      <c r="B118" s="92">
        <v>117</v>
      </c>
      <c r="C118" s="92">
        <v>20</v>
      </c>
      <c r="D118" s="92">
        <v>28</v>
      </c>
      <c r="E118" s="92">
        <v>4</v>
      </c>
      <c r="F118" s="93">
        <f>PRODUCT(VLOOKUP(D118,produtos!$A$1:$E$49,4),E118)</f>
        <v>11636</v>
      </c>
      <c r="G118" s="94">
        <v>45707</v>
      </c>
      <c r="H118" s="92" t="s">
        <v>88</v>
      </c>
      <c r="I118" s="92" t="s">
        <v>116</v>
      </c>
      <c r="J118" s="92">
        <v>6056</v>
      </c>
      <c r="K118" s="92" t="str">
        <f>VLOOKUP(J118,'Formas de pagamentos'!$A$2:$B$7,2,0)</f>
        <v>Cheque</v>
      </c>
      <c r="L118" s="95" t="str">
        <f t="shared" si="2"/>
        <v>EM SEPARAÇÃO, AGUARDAR PAGAMENTO</v>
      </c>
    </row>
    <row r="119" spans="1:12" hidden="1" x14ac:dyDescent="0.25">
      <c r="A119" s="96">
        <v>118</v>
      </c>
      <c r="B119" s="96">
        <v>118</v>
      </c>
      <c r="C119" s="92">
        <v>21</v>
      </c>
      <c r="D119" s="96">
        <v>40</v>
      </c>
      <c r="E119" s="96">
        <v>1</v>
      </c>
      <c r="F119" s="93">
        <f>PRODUCT(VLOOKUP(D119,produtos!$A$1:$E$49,4),E119)</f>
        <v>3359</v>
      </c>
      <c r="G119" s="97">
        <v>45660</v>
      </c>
      <c r="H119" s="96" t="s">
        <v>115</v>
      </c>
      <c r="I119" s="96" t="s">
        <v>116</v>
      </c>
      <c r="J119" s="96">
        <v>6056</v>
      </c>
      <c r="K119" s="96" t="str">
        <f>VLOOKUP(J119,'Formas de pagamentos'!$A$2:$B$7,2,0)</f>
        <v>Cheque</v>
      </c>
      <c r="L119" s="95" t="str">
        <f t="shared" si="2"/>
        <v>EM ROTA, AGUARDAR PAGAMENTO</v>
      </c>
    </row>
    <row r="120" spans="1:12" x14ac:dyDescent="0.25">
      <c r="A120" s="92">
        <v>119</v>
      </c>
      <c r="B120" s="92">
        <v>119</v>
      </c>
      <c r="C120" s="92">
        <v>22</v>
      </c>
      <c r="D120" s="92">
        <v>11</v>
      </c>
      <c r="E120" s="92">
        <v>4</v>
      </c>
      <c r="F120" s="93">
        <f>PRODUCT(VLOOKUP(D120,produtos!$A$1:$E$49,4),E120)</f>
        <v>6888</v>
      </c>
      <c r="G120" s="94">
        <v>45714</v>
      </c>
      <c r="H120" s="92" t="s">
        <v>48</v>
      </c>
      <c r="I120" s="92" t="s">
        <v>116</v>
      </c>
      <c r="J120" s="92">
        <v>7072</v>
      </c>
      <c r="K120" s="92" t="str">
        <f>VLOOKUP(J120,'Formas de pagamentos'!$A$2:$B$7,2,0)</f>
        <v>Dinheiro</v>
      </c>
      <c r="L120" s="95" t="str">
        <f t="shared" si="2"/>
        <v>falta de pagamento</v>
      </c>
    </row>
    <row r="121" spans="1:12" hidden="1" x14ac:dyDescent="0.25">
      <c r="A121" s="96">
        <v>120</v>
      </c>
      <c r="B121" s="96">
        <v>120</v>
      </c>
      <c r="C121" s="92">
        <v>50</v>
      </c>
      <c r="D121" s="96">
        <v>13</v>
      </c>
      <c r="E121" s="96">
        <v>5</v>
      </c>
      <c r="F121" s="93">
        <f>PRODUCT(VLOOKUP(D121,produtos!$A$1:$E$49,4),E121)</f>
        <v>19445</v>
      </c>
      <c r="G121" s="97">
        <v>45709</v>
      </c>
      <c r="H121" s="96" t="s">
        <v>88</v>
      </c>
      <c r="I121" s="96" t="s">
        <v>48</v>
      </c>
      <c r="J121" s="96">
        <v>7072</v>
      </c>
      <c r="K121" s="96" t="str">
        <f>VLOOKUP(J121,'Formas de pagamentos'!$A$2:$B$7,2,0)</f>
        <v>Dinheiro</v>
      </c>
      <c r="L121" s="95" t="str">
        <f t="shared" si="2"/>
        <v>Cancelar Rota</v>
      </c>
    </row>
    <row r="122" spans="1:12" hidden="1" x14ac:dyDescent="0.25">
      <c r="A122" s="92">
        <v>121</v>
      </c>
      <c r="B122" s="92">
        <v>121</v>
      </c>
      <c r="C122" s="92">
        <v>7</v>
      </c>
      <c r="D122" s="92">
        <v>22</v>
      </c>
      <c r="E122" s="92">
        <v>2</v>
      </c>
      <c r="F122" s="93">
        <f>PRODUCT(VLOOKUP(D122,produtos!$A$1:$E$49,4),E122)</f>
        <v>6756</v>
      </c>
      <c r="G122" s="94">
        <v>45667</v>
      </c>
      <c r="H122" s="92" t="s">
        <v>64</v>
      </c>
      <c r="I122" s="92" t="s">
        <v>116</v>
      </c>
      <c r="J122" s="92">
        <v>5950</v>
      </c>
      <c r="K122" s="92" t="str">
        <f>VLOOKUP(J122,'Formas de pagamentos'!$A$2:$B$7,2,0)</f>
        <v>Cartão Débito</v>
      </c>
      <c r="L122" s="95" t="str">
        <f t="shared" si="2"/>
        <v>FRAUDE</v>
      </c>
    </row>
    <row r="123" spans="1:12" x14ac:dyDescent="0.25">
      <c r="A123" s="96">
        <v>122</v>
      </c>
      <c r="B123" s="96">
        <v>122</v>
      </c>
      <c r="C123" s="92">
        <v>1</v>
      </c>
      <c r="D123" s="96">
        <v>22</v>
      </c>
      <c r="E123" s="96">
        <v>1</v>
      </c>
      <c r="F123" s="93">
        <f>PRODUCT(VLOOKUP(D123,produtos!$A$1:$E$49,4),E123)</f>
        <v>3378</v>
      </c>
      <c r="G123" s="97">
        <v>45667</v>
      </c>
      <c r="H123" s="96" t="s">
        <v>48</v>
      </c>
      <c r="I123" s="96" t="s">
        <v>116</v>
      </c>
      <c r="J123" s="96">
        <v>5950</v>
      </c>
      <c r="K123" s="96" t="str">
        <f>VLOOKUP(J123,'Formas de pagamentos'!$A$2:$B$7,2,0)</f>
        <v>Cartão Débito</v>
      </c>
      <c r="L123" s="95" t="str">
        <f t="shared" si="2"/>
        <v>falta de pagamento</v>
      </c>
    </row>
    <row r="124" spans="1:12" hidden="1" x14ac:dyDescent="0.25">
      <c r="A124" s="92">
        <v>123</v>
      </c>
      <c r="B124" s="92">
        <v>123</v>
      </c>
      <c r="C124" s="92">
        <v>43</v>
      </c>
      <c r="D124" s="92">
        <v>30</v>
      </c>
      <c r="E124" s="92">
        <v>1</v>
      </c>
      <c r="F124" s="93">
        <f>PRODUCT(VLOOKUP(D124,produtos!$A$1:$E$49,4),E124)</f>
        <v>3900</v>
      </c>
      <c r="G124" s="94">
        <v>45680</v>
      </c>
      <c r="H124" s="92" t="s">
        <v>48</v>
      </c>
      <c r="I124" s="92" t="s">
        <v>48</v>
      </c>
      <c r="J124" s="92">
        <v>7072</v>
      </c>
      <c r="K124" s="92" t="str">
        <f>VLOOKUP(J124,'Formas de pagamentos'!$A$2:$B$7,2,0)</f>
        <v>Dinheiro</v>
      </c>
      <c r="L124" s="95" t="str">
        <f t="shared" si="2"/>
        <v>CANCELADO</v>
      </c>
    </row>
    <row r="125" spans="1:12" hidden="1" x14ac:dyDescent="0.25">
      <c r="A125" s="96">
        <v>124</v>
      </c>
      <c r="B125" s="96">
        <v>124</v>
      </c>
      <c r="C125" s="92">
        <v>47</v>
      </c>
      <c r="D125" s="96">
        <v>4</v>
      </c>
      <c r="E125" s="96">
        <v>3</v>
      </c>
      <c r="F125" s="93">
        <f>PRODUCT(VLOOKUP(D125,produtos!$A$1:$E$49,4),E125)</f>
        <v>2310</v>
      </c>
      <c r="G125" s="97">
        <v>45681</v>
      </c>
      <c r="H125" s="96" t="s">
        <v>48</v>
      </c>
      <c r="I125" s="96" t="s">
        <v>89</v>
      </c>
      <c r="J125" s="96">
        <v>2951</v>
      </c>
      <c r="K125" s="96" t="str">
        <f>VLOOKUP(J125,'Formas de pagamentos'!$A$2:$B$7,2,0)</f>
        <v>Pix</v>
      </c>
      <c r="L125" s="95" t="str">
        <f t="shared" si="2"/>
        <v>RECLAMAÇÃO</v>
      </c>
    </row>
    <row r="126" spans="1:12" hidden="1" x14ac:dyDescent="0.25">
      <c r="A126" s="92">
        <v>125</v>
      </c>
      <c r="B126" s="92">
        <v>125</v>
      </c>
      <c r="C126" s="92">
        <v>44</v>
      </c>
      <c r="D126" s="92">
        <v>16</v>
      </c>
      <c r="E126" s="92">
        <v>5</v>
      </c>
      <c r="F126" s="93">
        <f>PRODUCT(VLOOKUP(D126,produtos!$A$1:$E$49,4),E126)</f>
        <v>12615</v>
      </c>
      <c r="G126" s="94">
        <v>45700</v>
      </c>
      <c r="H126" s="92" t="s">
        <v>88</v>
      </c>
      <c r="I126" s="92" t="s">
        <v>89</v>
      </c>
      <c r="J126" s="92">
        <v>5950</v>
      </c>
      <c r="K126" s="92" t="str">
        <f>VLOOKUP(J126,'Formas de pagamentos'!$A$2:$B$7,2,0)</f>
        <v>Cartão Débito</v>
      </c>
      <c r="L126" s="95" t="str">
        <f t="shared" si="2"/>
        <v>EM SEPARAÇÃO</v>
      </c>
    </row>
    <row r="127" spans="1:12" hidden="1" x14ac:dyDescent="0.25">
      <c r="A127" s="96">
        <v>126</v>
      </c>
      <c r="B127" s="96">
        <v>126</v>
      </c>
      <c r="C127" s="92">
        <v>41</v>
      </c>
      <c r="D127" s="96">
        <v>3</v>
      </c>
      <c r="E127" s="96">
        <v>2</v>
      </c>
      <c r="F127" s="93">
        <f>PRODUCT(VLOOKUP(D127,produtos!$A$1:$E$49,4),E127)</f>
        <v>7062</v>
      </c>
      <c r="G127" s="97">
        <v>45665</v>
      </c>
      <c r="H127" s="96" t="s">
        <v>64</v>
      </c>
      <c r="I127" s="96" t="s">
        <v>89</v>
      </c>
      <c r="J127" s="96">
        <v>2951</v>
      </c>
      <c r="K127" s="96" t="str">
        <f>VLOOKUP(J127,'Formas de pagamentos'!$A$2:$B$7,2,0)</f>
        <v>Pix</v>
      </c>
      <c r="L127" s="95" t="str">
        <f t="shared" si="2"/>
        <v>SUCESSO</v>
      </c>
    </row>
    <row r="128" spans="1:12" hidden="1" x14ac:dyDescent="0.25">
      <c r="A128" s="92">
        <v>127</v>
      </c>
      <c r="B128" s="92">
        <v>127</v>
      </c>
      <c r="C128" s="92">
        <v>51</v>
      </c>
      <c r="D128" s="92">
        <v>30</v>
      </c>
      <c r="E128" s="92">
        <v>5</v>
      </c>
      <c r="F128" s="93">
        <f>PRODUCT(VLOOKUP(D128,produtos!$A$1:$E$49,4),E128)</f>
        <v>19500</v>
      </c>
      <c r="G128" s="94">
        <v>45698</v>
      </c>
      <c r="H128" s="92" t="s">
        <v>88</v>
      </c>
      <c r="I128" s="92" t="s">
        <v>89</v>
      </c>
      <c r="J128" s="92">
        <v>2951</v>
      </c>
      <c r="K128" s="92" t="str">
        <f>VLOOKUP(J128,'Formas de pagamentos'!$A$2:$B$7,2,0)</f>
        <v>Pix</v>
      </c>
      <c r="L128" s="95" t="str">
        <f t="shared" si="2"/>
        <v>EM SEPARAÇÃO</v>
      </c>
    </row>
    <row r="129" spans="1:12" hidden="1" x14ac:dyDescent="0.25">
      <c r="A129" s="96">
        <v>128</v>
      </c>
      <c r="B129" s="96">
        <v>128</v>
      </c>
      <c r="C129" s="92">
        <v>28</v>
      </c>
      <c r="D129" s="96">
        <v>43</v>
      </c>
      <c r="E129" s="96">
        <v>1</v>
      </c>
      <c r="F129" s="93">
        <f>PRODUCT(VLOOKUP(D129,produtos!$A$1:$E$49,4),E129)</f>
        <v>391</v>
      </c>
      <c r="G129" s="97">
        <v>45697</v>
      </c>
      <c r="H129" s="96" t="s">
        <v>88</v>
      </c>
      <c r="I129" s="96" t="s">
        <v>48</v>
      </c>
      <c r="J129" s="96">
        <v>2951</v>
      </c>
      <c r="K129" s="96" t="str">
        <f>VLOOKUP(J129,'Formas de pagamentos'!$A$2:$B$7,2,0)</f>
        <v>Pix</v>
      </c>
      <c r="L129" s="95" t="str">
        <f t="shared" si="2"/>
        <v>Cancelar Rota</v>
      </c>
    </row>
    <row r="130" spans="1:12" hidden="1" x14ac:dyDescent="0.25">
      <c r="A130" s="92">
        <v>129</v>
      </c>
      <c r="B130" s="92">
        <v>129</v>
      </c>
      <c r="C130" s="92">
        <v>14</v>
      </c>
      <c r="D130" s="92">
        <v>44</v>
      </c>
      <c r="E130" s="92">
        <v>4</v>
      </c>
      <c r="F130" s="93">
        <f>PRODUCT(VLOOKUP(D130,produtos!$A$1:$E$49,4),E130)</f>
        <v>15976</v>
      </c>
      <c r="G130" s="94">
        <v>45726</v>
      </c>
      <c r="H130" s="92" t="s">
        <v>88</v>
      </c>
      <c r="I130" s="92" t="s">
        <v>48</v>
      </c>
      <c r="J130" s="92">
        <v>7072</v>
      </c>
      <c r="K130" s="92" t="str">
        <f>VLOOKUP(J130,'Formas de pagamentos'!$A$2:$B$7,2,0)</f>
        <v>Dinheiro</v>
      </c>
      <c r="L130" s="95" t="str">
        <f t="shared" si="2"/>
        <v>Cancelar Rota</v>
      </c>
    </row>
    <row r="131" spans="1:12" hidden="1" x14ac:dyDescent="0.25">
      <c r="A131" s="96">
        <v>130</v>
      </c>
      <c r="B131" s="96">
        <v>130</v>
      </c>
      <c r="C131" s="92">
        <v>43</v>
      </c>
      <c r="D131" s="96">
        <v>1</v>
      </c>
      <c r="E131" s="96">
        <v>2</v>
      </c>
      <c r="F131" s="93">
        <f>PRODUCT(VLOOKUP(D131,produtos!$A$1:$E$49,4),E131)</f>
        <v>4818</v>
      </c>
      <c r="G131" s="97">
        <v>45716</v>
      </c>
      <c r="H131" s="96" t="s">
        <v>64</v>
      </c>
      <c r="I131" s="96" t="s">
        <v>48</v>
      </c>
      <c r="J131" s="96">
        <v>2951</v>
      </c>
      <c r="K131" s="96" t="str">
        <f>VLOOKUP(J131,'Formas de pagamentos'!$A$2:$B$7,2,0)</f>
        <v>Pix</v>
      </c>
      <c r="L131" s="95" t="str">
        <f t="shared" si="2"/>
        <v>FRAUDE</v>
      </c>
    </row>
    <row r="132" spans="1:12" hidden="1" x14ac:dyDescent="0.25">
      <c r="A132" s="92">
        <v>131</v>
      </c>
      <c r="B132" s="92">
        <v>131</v>
      </c>
      <c r="C132" s="92">
        <v>32</v>
      </c>
      <c r="D132" s="92">
        <v>18</v>
      </c>
      <c r="E132" s="92">
        <v>5</v>
      </c>
      <c r="F132" s="93">
        <f>PRODUCT(VLOOKUP(D132,produtos!$A$1:$E$49,4),E132)</f>
        <v>3190</v>
      </c>
      <c r="G132" s="94">
        <v>45707</v>
      </c>
      <c r="H132" s="92" t="s">
        <v>115</v>
      </c>
      <c r="I132" s="92" t="s">
        <v>48</v>
      </c>
      <c r="J132" s="92">
        <v>7072</v>
      </c>
      <c r="K132" s="92" t="str">
        <f>VLOOKUP(J132,'Formas de pagamentos'!$A$2:$B$7,2,0)</f>
        <v>Dinheiro</v>
      </c>
      <c r="L132" s="95" t="str">
        <f t="shared" si="2"/>
        <v>Cancelar Rota</v>
      </c>
    </row>
    <row r="133" spans="1:12" hidden="1" x14ac:dyDescent="0.25">
      <c r="A133" s="96">
        <v>132</v>
      </c>
      <c r="B133" s="96">
        <v>132</v>
      </c>
      <c r="C133" s="92">
        <v>10</v>
      </c>
      <c r="D133" s="96">
        <v>41</v>
      </c>
      <c r="E133" s="96">
        <v>5</v>
      </c>
      <c r="F133" s="93">
        <f>PRODUCT(VLOOKUP(D133,produtos!$A$1:$E$49,4),E133)</f>
        <v>825</v>
      </c>
      <c r="G133" s="97">
        <v>45728</v>
      </c>
      <c r="H133" s="96" t="s">
        <v>115</v>
      </c>
      <c r="I133" s="96" t="s">
        <v>116</v>
      </c>
      <c r="J133" s="96">
        <v>5950</v>
      </c>
      <c r="K133" s="96" t="str">
        <f>VLOOKUP(J133,'Formas de pagamentos'!$A$2:$B$7,2,0)</f>
        <v>Cartão Débito</v>
      </c>
      <c r="L133" s="95" t="str">
        <f t="shared" si="2"/>
        <v>EM ROTA, AGUARDAR PAGAMENTO</v>
      </c>
    </row>
    <row r="134" spans="1:12" hidden="1" x14ac:dyDescent="0.25">
      <c r="A134" s="92">
        <v>133</v>
      </c>
      <c r="B134" s="92">
        <v>133</v>
      </c>
      <c r="C134" s="92">
        <v>51</v>
      </c>
      <c r="D134" s="92">
        <v>12</v>
      </c>
      <c r="E134" s="92">
        <v>1</v>
      </c>
      <c r="F134" s="93">
        <f>PRODUCT(VLOOKUP(D134,produtos!$A$1:$E$49,4),E134)</f>
        <v>4447</v>
      </c>
      <c r="G134" s="94">
        <v>45725</v>
      </c>
      <c r="H134" s="92" t="s">
        <v>88</v>
      </c>
      <c r="I134" s="92" t="s">
        <v>89</v>
      </c>
      <c r="J134" s="92">
        <v>2951</v>
      </c>
      <c r="K134" s="92" t="str">
        <f>VLOOKUP(J134,'Formas de pagamentos'!$A$2:$B$7,2,0)</f>
        <v>Pix</v>
      </c>
      <c r="L134" s="95" t="str">
        <f t="shared" si="2"/>
        <v>EM SEPARAÇÃO</v>
      </c>
    </row>
    <row r="135" spans="1:12" hidden="1" x14ac:dyDescent="0.25">
      <c r="A135" s="96">
        <v>134</v>
      </c>
      <c r="B135" s="96">
        <v>134</v>
      </c>
      <c r="C135" s="92">
        <v>28</v>
      </c>
      <c r="D135" s="96">
        <v>11</v>
      </c>
      <c r="E135" s="96">
        <v>4</v>
      </c>
      <c r="F135" s="93">
        <f>PRODUCT(VLOOKUP(D135,produtos!$A$1:$E$49,4),E135)</f>
        <v>6888</v>
      </c>
      <c r="G135" s="97">
        <v>45683</v>
      </c>
      <c r="H135" s="96" t="s">
        <v>64</v>
      </c>
      <c r="I135" s="96" t="s">
        <v>116</v>
      </c>
      <c r="J135" s="96">
        <v>2951</v>
      </c>
      <c r="K135" s="96" t="str">
        <f>VLOOKUP(J135,'Formas de pagamentos'!$A$2:$B$7,2,0)</f>
        <v>Pix</v>
      </c>
      <c r="L135" s="95" t="str">
        <f t="shared" si="2"/>
        <v>FRAUDE</v>
      </c>
    </row>
    <row r="136" spans="1:12" hidden="1" x14ac:dyDescent="0.25">
      <c r="A136" s="92">
        <v>135</v>
      </c>
      <c r="B136" s="92">
        <v>135</v>
      </c>
      <c r="C136" s="92">
        <v>31</v>
      </c>
      <c r="D136" s="92">
        <v>36</v>
      </c>
      <c r="E136" s="92">
        <v>1</v>
      </c>
      <c r="F136" s="93">
        <f>PRODUCT(VLOOKUP(D136,produtos!$A$1:$E$49,4),E136)</f>
        <v>3598</v>
      </c>
      <c r="G136" s="94">
        <v>45701</v>
      </c>
      <c r="H136" s="92" t="s">
        <v>115</v>
      </c>
      <c r="I136" s="92" t="s">
        <v>116</v>
      </c>
      <c r="J136" s="92">
        <v>2471</v>
      </c>
      <c r="K136" s="92" t="str">
        <f>VLOOKUP(J136,'Formas de pagamentos'!$A$2:$B$7,2,0)</f>
        <v>Boleto</v>
      </c>
      <c r="L136" s="95" t="str">
        <f t="shared" si="2"/>
        <v>EM ROTA, AGUARDAR PAGAMENTO</v>
      </c>
    </row>
    <row r="137" spans="1:12" hidden="1" x14ac:dyDescent="0.25">
      <c r="A137" s="96">
        <v>136</v>
      </c>
      <c r="B137" s="96">
        <v>136</v>
      </c>
      <c r="C137" s="92">
        <v>6</v>
      </c>
      <c r="D137" s="96">
        <v>40</v>
      </c>
      <c r="E137" s="96">
        <v>5</v>
      </c>
      <c r="F137" s="93">
        <f>PRODUCT(VLOOKUP(D137,produtos!$A$1:$E$49,4),E137)</f>
        <v>16795</v>
      </c>
      <c r="G137" s="97">
        <v>45669</v>
      </c>
      <c r="H137" s="96" t="s">
        <v>88</v>
      </c>
      <c r="I137" s="96" t="s">
        <v>89</v>
      </c>
      <c r="J137" s="96">
        <v>6056</v>
      </c>
      <c r="K137" s="96" t="str">
        <f>VLOOKUP(J137,'Formas de pagamentos'!$A$2:$B$7,2,0)</f>
        <v>Cheque</v>
      </c>
      <c r="L137" s="95" t="str">
        <f t="shared" si="2"/>
        <v>EM SEPARAÇÃO</v>
      </c>
    </row>
    <row r="138" spans="1:12" hidden="1" x14ac:dyDescent="0.25">
      <c r="A138" s="92">
        <v>137</v>
      </c>
      <c r="B138" s="92">
        <v>137</v>
      </c>
      <c r="C138" s="92">
        <v>35</v>
      </c>
      <c r="D138" s="92">
        <v>20</v>
      </c>
      <c r="E138" s="92">
        <v>2</v>
      </c>
      <c r="F138" s="93">
        <f>PRODUCT(VLOOKUP(D138,produtos!$A$1:$E$49,4),E138)</f>
        <v>5494</v>
      </c>
      <c r="G138" s="94">
        <v>45721</v>
      </c>
      <c r="H138" s="92" t="s">
        <v>64</v>
      </c>
      <c r="I138" s="92" t="s">
        <v>48</v>
      </c>
      <c r="J138" s="92">
        <v>7072</v>
      </c>
      <c r="K138" s="92" t="str">
        <f>VLOOKUP(J138,'Formas de pagamentos'!$A$2:$B$7,2,0)</f>
        <v>Dinheiro</v>
      </c>
      <c r="L138" s="95" t="str">
        <f t="shared" si="2"/>
        <v>FRAUDE</v>
      </c>
    </row>
    <row r="139" spans="1:12" hidden="1" x14ac:dyDescent="0.25">
      <c r="A139" s="96">
        <v>138</v>
      </c>
      <c r="B139" s="96">
        <v>138</v>
      </c>
      <c r="C139" s="92">
        <v>2</v>
      </c>
      <c r="D139" s="96">
        <v>23</v>
      </c>
      <c r="E139" s="96">
        <v>3</v>
      </c>
      <c r="F139" s="93">
        <f>PRODUCT(VLOOKUP(D139,produtos!$A$1:$E$49,4),E139)</f>
        <v>5214</v>
      </c>
      <c r="G139" s="97">
        <v>45679</v>
      </c>
      <c r="H139" s="96" t="s">
        <v>64</v>
      </c>
      <c r="I139" s="96" t="s">
        <v>116</v>
      </c>
      <c r="J139" s="96">
        <v>2471</v>
      </c>
      <c r="K139" s="96" t="str">
        <f>VLOOKUP(J139,'Formas de pagamentos'!$A$2:$B$7,2,0)</f>
        <v>Boleto</v>
      </c>
      <c r="L139" s="95" t="str">
        <f t="shared" si="2"/>
        <v>FRAUDE</v>
      </c>
    </row>
    <row r="140" spans="1:12" hidden="1" x14ac:dyDescent="0.25">
      <c r="A140" s="92">
        <v>139</v>
      </c>
      <c r="B140" s="92">
        <v>139</v>
      </c>
      <c r="C140" s="92">
        <v>12</v>
      </c>
      <c r="D140" s="92">
        <v>30</v>
      </c>
      <c r="E140" s="92">
        <v>4</v>
      </c>
      <c r="F140" s="93">
        <f>PRODUCT(VLOOKUP(D140,produtos!$A$1:$E$49,4),E140)</f>
        <v>15600</v>
      </c>
      <c r="G140" s="94">
        <v>45709</v>
      </c>
      <c r="H140" s="92" t="s">
        <v>115</v>
      </c>
      <c r="I140" s="92" t="s">
        <v>89</v>
      </c>
      <c r="J140" s="92">
        <v>1969</v>
      </c>
      <c r="K140" s="92" t="str">
        <f>VLOOKUP(J140,'Formas de pagamentos'!$A$2:$B$7,2,0)</f>
        <v>Cartão Crédito</v>
      </c>
      <c r="L140" s="95" t="str">
        <f t="shared" si="2"/>
        <v>Em Rota</v>
      </c>
    </row>
    <row r="141" spans="1:12" hidden="1" x14ac:dyDescent="0.25">
      <c r="A141" s="96">
        <v>140</v>
      </c>
      <c r="B141" s="96">
        <v>140</v>
      </c>
      <c r="C141" s="92">
        <v>3</v>
      </c>
      <c r="D141" s="96">
        <v>18</v>
      </c>
      <c r="E141" s="96">
        <v>5</v>
      </c>
      <c r="F141" s="93">
        <f>PRODUCT(VLOOKUP(D141,produtos!$A$1:$E$49,4),E141)</f>
        <v>3190</v>
      </c>
      <c r="G141" s="97">
        <v>45716</v>
      </c>
      <c r="H141" s="96" t="s">
        <v>115</v>
      </c>
      <c r="I141" s="96" t="s">
        <v>116</v>
      </c>
      <c r="J141" s="96">
        <v>2471</v>
      </c>
      <c r="K141" s="96" t="str">
        <f>VLOOKUP(J141,'Formas de pagamentos'!$A$2:$B$7,2,0)</f>
        <v>Boleto</v>
      </c>
      <c r="L141" s="95" t="str">
        <f t="shared" si="2"/>
        <v>EM ROTA, AGUARDAR PAGAMENTO</v>
      </c>
    </row>
    <row r="142" spans="1:12" hidden="1" x14ac:dyDescent="0.25">
      <c r="A142" s="92">
        <v>141</v>
      </c>
      <c r="B142" s="92">
        <v>141</v>
      </c>
      <c r="C142" s="92">
        <v>20</v>
      </c>
      <c r="D142" s="92">
        <v>37</v>
      </c>
      <c r="E142" s="92">
        <v>4</v>
      </c>
      <c r="F142" s="93">
        <f>PRODUCT(VLOOKUP(D142,produtos!$A$1:$E$49,4),E142)</f>
        <v>5132</v>
      </c>
      <c r="G142" s="94">
        <v>45660</v>
      </c>
      <c r="H142" s="92" t="s">
        <v>64</v>
      </c>
      <c r="I142" s="92" t="s">
        <v>89</v>
      </c>
      <c r="J142" s="92">
        <v>6056</v>
      </c>
      <c r="K142" s="92" t="str">
        <f>VLOOKUP(J142,'Formas de pagamentos'!$A$2:$B$7,2,0)</f>
        <v>Cheque</v>
      </c>
      <c r="L142" s="95" t="str">
        <f t="shared" si="2"/>
        <v>SUCESSO</v>
      </c>
    </row>
    <row r="143" spans="1:12" x14ac:dyDescent="0.25">
      <c r="A143" s="96">
        <v>142</v>
      </c>
      <c r="B143" s="96">
        <v>142</v>
      </c>
      <c r="C143" s="92">
        <v>45</v>
      </c>
      <c r="D143" s="96">
        <v>34</v>
      </c>
      <c r="E143" s="96">
        <v>5</v>
      </c>
      <c r="F143" s="93">
        <f>PRODUCT(VLOOKUP(D143,produtos!$A$1:$E$49,4),E143)</f>
        <v>12250</v>
      </c>
      <c r="G143" s="97">
        <v>45706</v>
      </c>
      <c r="H143" s="96" t="s">
        <v>48</v>
      </c>
      <c r="I143" s="96" t="s">
        <v>116</v>
      </c>
      <c r="J143" s="96">
        <v>2471</v>
      </c>
      <c r="K143" s="96" t="str">
        <f>VLOOKUP(J143,'Formas de pagamentos'!$A$2:$B$7,2,0)</f>
        <v>Boleto</v>
      </c>
      <c r="L143" s="95" t="str">
        <f t="shared" si="2"/>
        <v>falta de pagamento</v>
      </c>
    </row>
    <row r="144" spans="1:12" hidden="1" x14ac:dyDescent="0.25">
      <c r="A144" s="92">
        <v>143</v>
      </c>
      <c r="B144" s="92">
        <v>143</v>
      </c>
      <c r="C144" s="92">
        <v>18</v>
      </c>
      <c r="D144" s="92">
        <v>13</v>
      </c>
      <c r="E144" s="92">
        <v>1</v>
      </c>
      <c r="F144" s="93">
        <f>PRODUCT(VLOOKUP(D144,produtos!$A$1:$E$49,4),E144)</f>
        <v>3889</v>
      </c>
      <c r="G144" s="94">
        <v>45681</v>
      </c>
      <c r="H144" s="92" t="s">
        <v>48</v>
      </c>
      <c r="I144" s="92" t="s">
        <v>89</v>
      </c>
      <c r="J144" s="92">
        <v>5950</v>
      </c>
      <c r="K144" s="92" t="str">
        <f>VLOOKUP(J144,'Formas de pagamentos'!$A$2:$B$7,2,0)</f>
        <v>Cartão Débito</v>
      </c>
      <c r="L144" s="95" t="str">
        <f t="shared" si="2"/>
        <v>RECLAMAÇÃO</v>
      </c>
    </row>
    <row r="145" spans="1:12" hidden="1" x14ac:dyDescent="0.25">
      <c r="A145" s="96">
        <v>144</v>
      </c>
      <c r="B145" s="96">
        <v>144</v>
      </c>
      <c r="C145" s="92">
        <v>43</v>
      </c>
      <c r="D145" s="96">
        <v>13</v>
      </c>
      <c r="E145" s="96">
        <v>3</v>
      </c>
      <c r="F145" s="93">
        <f>PRODUCT(VLOOKUP(D145,produtos!$A$1:$E$49,4),E145)</f>
        <v>11667</v>
      </c>
      <c r="G145" s="97">
        <v>45723</v>
      </c>
      <c r="H145" s="96" t="s">
        <v>115</v>
      </c>
      <c r="I145" s="96" t="s">
        <v>116</v>
      </c>
      <c r="J145" s="96">
        <v>1969</v>
      </c>
      <c r="K145" s="96" t="str">
        <f>VLOOKUP(J145,'Formas de pagamentos'!$A$2:$B$7,2,0)</f>
        <v>Cartão Crédito</v>
      </c>
      <c r="L145" s="95" t="str">
        <f t="shared" si="2"/>
        <v>EM ROTA, AGUARDAR PAGAMENTO</v>
      </c>
    </row>
    <row r="146" spans="1:12" hidden="1" x14ac:dyDescent="0.25">
      <c r="A146" s="92">
        <v>145</v>
      </c>
      <c r="B146" s="92">
        <v>145</v>
      </c>
      <c r="C146" s="92">
        <v>14</v>
      </c>
      <c r="D146" s="92">
        <v>42</v>
      </c>
      <c r="E146" s="92">
        <v>1</v>
      </c>
      <c r="F146" s="93">
        <f>PRODUCT(VLOOKUP(D146,produtos!$A$1:$E$49,4),E146)</f>
        <v>660</v>
      </c>
      <c r="G146" s="94">
        <v>45688</v>
      </c>
      <c r="H146" s="92" t="s">
        <v>115</v>
      </c>
      <c r="I146" s="92" t="s">
        <v>116</v>
      </c>
      <c r="J146" s="92">
        <v>2951</v>
      </c>
      <c r="K146" s="92" t="str">
        <f>VLOOKUP(J146,'Formas de pagamentos'!$A$2:$B$7,2,0)</f>
        <v>Pix</v>
      </c>
      <c r="L146" s="95" t="str">
        <f t="shared" si="2"/>
        <v>EM ROTA, AGUARDAR PAGAMENTO</v>
      </c>
    </row>
    <row r="147" spans="1:12" hidden="1" x14ac:dyDescent="0.25">
      <c r="A147" s="96">
        <v>146</v>
      </c>
      <c r="B147" s="96">
        <v>146</v>
      </c>
      <c r="C147" s="92">
        <v>15</v>
      </c>
      <c r="D147" s="96">
        <v>15</v>
      </c>
      <c r="E147" s="96">
        <v>4</v>
      </c>
      <c r="F147" s="93">
        <f>PRODUCT(VLOOKUP(D147,produtos!$A$1:$E$49,4),E147)</f>
        <v>1208</v>
      </c>
      <c r="G147" s="97">
        <v>45718</v>
      </c>
      <c r="H147" s="96" t="s">
        <v>64</v>
      </c>
      <c r="I147" s="96" t="s">
        <v>89</v>
      </c>
      <c r="J147" s="96">
        <v>2471</v>
      </c>
      <c r="K147" s="96" t="str">
        <f>VLOOKUP(J147,'Formas de pagamentos'!$A$2:$B$7,2,0)</f>
        <v>Boleto</v>
      </c>
      <c r="L147" s="95" t="str">
        <f t="shared" si="2"/>
        <v>SUCESSO</v>
      </c>
    </row>
    <row r="148" spans="1:12" hidden="1" x14ac:dyDescent="0.25">
      <c r="A148" s="92">
        <v>147</v>
      </c>
      <c r="B148" s="92">
        <v>147</v>
      </c>
      <c r="C148" s="92">
        <v>24</v>
      </c>
      <c r="D148" s="92">
        <v>26</v>
      </c>
      <c r="E148" s="92">
        <v>3</v>
      </c>
      <c r="F148" s="93">
        <f>PRODUCT(VLOOKUP(D148,produtos!$A$1:$E$49,4),E148)</f>
        <v>12939</v>
      </c>
      <c r="G148" s="94">
        <v>45665</v>
      </c>
      <c r="H148" s="92" t="s">
        <v>64</v>
      </c>
      <c r="I148" s="92" t="s">
        <v>89</v>
      </c>
      <c r="J148" s="92">
        <v>1969</v>
      </c>
      <c r="K148" s="92" t="str">
        <f>VLOOKUP(J148,'Formas de pagamentos'!$A$2:$B$7,2,0)</f>
        <v>Cartão Crédito</v>
      </c>
      <c r="L148" s="95" t="str">
        <f t="shared" si="2"/>
        <v>SUCESSO</v>
      </c>
    </row>
    <row r="149" spans="1:12" hidden="1" x14ac:dyDescent="0.25">
      <c r="A149" s="96">
        <v>148</v>
      </c>
      <c r="B149" s="96">
        <v>148</v>
      </c>
      <c r="C149" s="92">
        <v>34</v>
      </c>
      <c r="D149" s="96">
        <v>39</v>
      </c>
      <c r="E149" s="96">
        <v>4</v>
      </c>
      <c r="F149" s="93">
        <f>PRODUCT(VLOOKUP(D149,produtos!$A$1:$E$49,4),E149)</f>
        <v>8676</v>
      </c>
      <c r="G149" s="97">
        <v>45677</v>
      </c>
      <c r="H149" s="96" t="s">
        <v>64</v>
      </c>
      <c r="I149" s="96" t="s">
        <v>89</v>
      </c>
      <c r="J149" s="96">
        <v>2951</v>
      </c>
      <c r="K149" s="96" t="str">
        <f>VLOOKUP(J149,'Formas de pagamentos'!$A$2:$B$7,2,0)</f>
        <v>Pix</v>
      </c>
      <c r="L149" s="95" t="str">
        <f t="shared" si="2"/>
        <v>SUCESSO</v>
      </c>
    </row>
    <row r="150" spans="1:12" hidden="1" x14ac:dyDescent="0.25">
      <c r="A150" s="92">
        <v>149</v>
      </c>
      <c r="B150" s="92">
        <v>149</v>
      </c>
      <c r="C150" s="92">
        <v>24</v>
      </c>
      <c r="D150" s="92">
        <v>12</v>
      </c>
      <c r="E150" s="92">
        <v>3</v>
      </c>
      <c r="F150" s="93">
        <f>PRODUCT(VLOOKUP(D150,produtos!$A$1:$E$49,4),E150)</f>
        <v>13341</v>
      </c>
      <c r="G150" s="94">
        <v>45680</v>
      </c>
      <c r="H150" s="92" t="s">
        <v>88</v>
      </c>
      <c r="I150" s="92" t="s">
        <v>89</v>
      </c>
      <c r="J150" s="92">
        <v>6056</v>
      </c>
      <c r="K150" s="92" t="str">
        <f>VLOOKUP(J150,'Formas de pagamentos'!$A$2:$B$7,2,0)</f>
        <v>Cheque</v>
      </c>
      <c r="L150" s="95" t="str">
        <f t="shared" si="2"/>
        <v>EM SEPARAÇÃO</v>
      </c>
    </row>
    <row r="151" spans="1:12" hidden="1" x14ac:dyDescent="0.25">
      <c r="A151" s="96">
        <v>150</v>
      </c>
      <c r="B151" s="96">
        <v>150</v>
      </c>
      <c r="C151" s="92">
        <v>28</v>
      </c>
      <c r="D151" s="96">
        <v>13</v>
      </c>
      <c r="E151" s="96">
        <v>1</v>
      </c>
      <c r="F151" s="93">
        <f>PRODUCT(VLOOKUP(D151,produtos!$A$1:$E$49,4),E151)</f>
        <v>3889</v>
      </c>
      <c r="G151" s="97">
        <v>45710</v>
      </c>
      <c r="H151" s="96" t="s">
        <v>88</v>
      </c>
      <c r="I151" s="96" t="s">
        <v>89</v>
      </c>
      <c r="J151" s="96">
        <v>1969</v>
      </c>
      <c r="K151" s="96" t="str">
        <f>VLOOKUP(J151,'Formas de pagamentos'!$A$2:$B$7,2,0)</f>
        <v>Cartão Crédito</v>
      </c>
      <c r="L151" s="95" t="str">
        <f t="shared" si="2"/>
        <v>EM SEPARAÇÃO</v>
      </c>
    </row>
    <row r="152" spans="1:12" hidden="1" x14ac:dyDescent="0.25">
      <c r="A152" s="92">
        <v>151</v>
      </c>
      <c r="B152" s="92">
        <v>151</v>
      </c>
      <c r="C152" s="92">
        <v>35</v>
      </c>
      <c r="D152" s="92">
        <v>32</v>
      </c>
      <c r="E152" s="92">
        <v>2</v>
      </c>
      <c r="F152" s="93">
        <f>PRODUCT(VLOOKUP(D152,produtos!$A$1:$E$49,4),E152)</f>
        <v>878</v>
      </c>
      <c r="G152" s="94">
        <v>45728</v>
      </c>
      <c r="H152" s="92" t="s">
        <v>64</v>
      </c>
      <c r="I152" s="92" t="s">
        <v>89</v>
      </c>
      <c r="J152" s="92">
        <v>5950</v>
      </c>
      <c r="K152" s="92" t="str">
        <f>VLOOKUP(J152,'Formas de pagamentos'!$A$2:$B$7,2,0)</f>
        <v>Cartão Débito</v>
      </c>
      <c r="L152" s="95" t="str">
        <f t="shared" si="2"/>
        <v>SUCESSO</v>
      </c>
    </row>
    <row r="153" spans="1:12" hidden="1" x14ac:dyDescent="0.25">
      <c r="A153" s="96">
        <v>152</v>
      </c>
      <c r="B153" s="96">
        <v>152</v>
      </c>
      <c r="C153" s="92">
        <v>1</v>
      </c>
      <c r="D153" s="96">
        <v>27</v>
      </c>
      <c r="E153" s="96">
        <v>3</v>
      </c>
      <c r="F153" s="93">
        <f>PRODUCT(VLOOKUP(D153,produtos!$A$1:$E$49,4),E153)</f>
        <v>3939</v>
      </c>
      <c r="G153" s="97">
        <v>45677</v>
      </c>
      <c r="H153" s="96" t="s">
        <v>115</v>
      </c>
      <c r="I153" s="96" t="s">
        <v>89</v>
      </c>
      <c r="J153" s="96">
        <v>6056</v>
      </c>
      <c r="K153" s="96" t="str">
        <f>VLOOKUP(J153,'Formas de pagamentos'!$A$2:$B$7,2,0)</f>
        <v>Cheque</v>
      </c>
      <c r="L153" s="95" t="str">
        <f t="shared" si="2"/>
        <v>Em Rota</v>
      </c>
    </row>
    <row r="154" spans="1:12" hidden="1" x14ac:dyDescent="0.25">
      <c r="A154" s="92">
        <v>153</v>
      </c>
      <c r="B154" s="92">
        <v>153</v>
      </c>
      <c r="C154" s="92">
        <v>37</v>
      </c>
      <c r="D154" s="92">
        <v>13</v>
      </c>
      <c r="E154" s="92">
        <v>5</v>
      </c>
      <c r="F154" s="93">
        <f>PRODUCT(VLOOKUP(D154,produtos!$A$1:$E$49,4),E154)</f>
        <v>19445</v>
      </c>
      <c r="G154" s="94">
        <v>45661</v>
      </c>
      <c r="H154" s="92" t="s">
        <v>88</v>
      </c>
      <c r="I154" s="92" t="s">
        <v>89</v>
      </c>
      <c r="J154" s="92">
        <v>2951</v>
      </c>
      <c r="K154" s="92" t="str">
        <f>VLOOKUP(J154,'Formas de pagamentos'!$A$2:$B$7,2,0)</f>
        <v>Pix</v>
      </c>
      <c r="L154" s="95" t="str">
        <f t="shared" si="2"/>
        <v>EM SEPARAÇÃO</v>
      </c>
    </row>
    <row r="155" spans="1:12" hidden="1" x14ac:dyDescent="0.25">
      <c r="A155" s="96">
        <v>154</v>
      </c>
      <c r="B155" s="96">
        <v>154</v>
      </c>
      <c r="C155" s="92">
        <v>49</v>
      </c>
      <c r="D155" s="96">
        <v>1</v>
      </c>
      <c r="E155" s="96">
        <v>1</v>
      </c>
      <c r="F155" s="93">
        <f>PRODUCT(VLOOKUP(D155,produtos!$A$1:$E$49,4),E155)</f>
        <v>2409</v>
      </c>
      <c r="G155" s="97">
        <v>45682</v>
      </c>
      <c r="H155" s="96" t="s">
        <v>64</v>
      </c>
      <c r="I155" s="96" t="s">
        <v>89</v>
      </c>
      <c r="J155" s="96">
        <v>2951</v>
      </c>
      <c r="K155" s="96" t="str">
        <f>VLOOKUP(J155,'Formas de pagamentos'!$A$2:$B$7,2,0)</f>
        <v>Pix</v>
      </c>
      <c r="L155" s="95" t="str">
        <f t="shared" si="2"/>
        <v>SUCESSO</v>
      </c>
    </row>
    <row r="156" spans="1:12" hidden="1" x14ac:dyDescent="0.25">
      <c r="A156" s="92">
        <v>155</v>
      </c>
      <c r="B156" s="92">
        <v>155</v>
      </c>
      <c r="C156" s="92">
        <v>41</v>
      </c>
      <c r="D156" s="92">
        <v>31</v>
      </c>
      <c r="E156" s="92">
        <v>5</v>
      </c>
      <c r="F156" s="93">
        <f>PRODUCT(VLOOKUP(D156,produtos!$A$1:$E$49,4),E156)</f>
        <v>3680</v>
      </c>
      <c r="G156" s="94">
        <v>45702</v>
      </c>
      <c r="H156" s="92" t="s">
        <v>115</v>
      </c>
      <c r="I156" s="92" t="s">
        <v>48</v>
      </c>
      <c r="J156" s="92">
        <v>7072</v>
      </c>
      <c r="K156" s="92" t="str">
        <f>VLOOKUP(J156,'Formas de pagamentos'!$A$2:$B$7,2,0)</f>
        <v>Dinheiro</v>
      </c>
      <c r="L156" s="95" t="str">
        <f t="shared" si="2"/>
        <v>Cancelar Rota</v>
      </c>
    </row>
    <row r="157" spans="1:12" hidden="1" x14ac:dyDescent="0.25">
      <c r="A157" s="96">
        <v>156</v>
      </c>
      <c r="B157" s="96">
        <v>156</v>
      </c>
      <c r="C157" s="92">
        <v>18</v>
      </c>
      <c r="D157" s="96">
        <v>44</v>
      </c>
      <c r="E157" s="96">
        <v>2</v>
      </c>
      <c r="F157" s="93">
        <f>PRODUCT(VLOOKUP(D157,produtos!$A$1:$E$49,4),E157)</f>
        <v>7988</v>
      </c>
      <c r="G157" s="97">
        <v>45722</v>
      </c>
      <c r="H157" s="96" t="s">
        <v>115</v>
      </c>
      <c r="I157" s="96" t="s">
        <v>89</v>
      </c>
      <c r="J157" s="96">
        <v>6056</v>
      </c>
      <c r="K157" s="96" t="str">
        <f>VLOOKUP(J157,'Formas de pagamentos'!$A$2:$B$7,2,0)</f>
        <v>Cheque</v>
      </c>
      <c r="L157" s="95" t="str">
        <f t="shared" si="2"/>
        <v>Em Rota</v>
      </c>
    </row>
    <row r="158" spans="1:12" hidden="1" x14ac:dyDescent="0.25">
      <c r="A158" s="92">
        <v>157</v>
      </c>
      <c r="B158" s="92">
        <v>157</v>
      </c>
      <c r="C158" s="92">
        <v>48</v>
      </c>
      <c r="D158" s="92">
        <v>34</v>
      </c>
      <c r="E158" s="92">
        <v>4</v>
      </c>
      <c r="F158" s="93">
        <f>PRODUCT(VLOOKUP(D158,produtos!$A$1:$E$49,4),E158)</f>
        <v>9800</v>
      </c>
      <c r="G158" s="94">
        <v>45720</v>
      </c>
      <c r="H158" s="92" t="s">
        <v>64</v>
      </c>
      <c r="I158" s="92" t="s">
        <v>48</v>
      </c>
      <c r="J158" s="92">
        <v>1969</v>
      </c>
      <c r="K158" s="92" t="str">
        <f>VLOOKUP(J158,'Formas de pagamentos'!$A$2:$B$7,2,0)</f>
        <v>Cartão Crédito</v>
      </c>
      <c r="L158" s="95" t="str">
        <f t="shared" si="2"/>
        <v>FRAUDE</v>
      </c>
    </row>
    <row r="159" spans="1:12" hidden="1" x14ac:dyDescent="0.25">
      <c r="A159" s="96">
        <v>158</v>
      </c>
      <c r="B159" s="96">
        <v>158</v>
      </c>
      <c r="C159" s="92">
        <v>32</v>
      </c>
      <c r="D159" s="96">
        <v>28</v>
      </c>
      <c r="E159" s="96">
        <v>1</v>
      </c>
      <c r="F159" s="93">
        <f>PRODUCT(VLOOKUP(D159,produtos!$A$1:$E$49,4),E159)</f>
        <v>2909</v>
      </c>
      <c r="G159" s="97">
        <v>45714</v>
      </c>
      <c r="H159" s="96" t="s">
        <v>115</v>
      </c>
      <c r="I159" s="96" t="s">
        <v>48</v>
      </c>
      <c r="J159" s="96">
        <v>6056</v>
      </c>
      <c r="K159" s="96" t="str">
        <f>VLOOKUP(J159,'Formas de pagamentos'!$A$2:$B$7,2,0)</f>
        <v>Cheque</v>
      </c>
      <c r="L159" s="95" t="str">
        <f t="shared" si="2"/>
        <v>Cancelar Rota</v>
      </c>
    </row>
    <row r="160" spans="1:12" hidden="1" x14ac:dyDescent="0.25">
      <c r="A160" s="92">
        <v>159</v>
      </c>
      <c r="B160" s="92">
        <v>159</v>
      </c>
      <c r="C160" s="92">
        <v>7</v>
      </c>
      <c r="D160" s="92">
        <v>19</v>
      </c>
      <c r="E160" s="92">
        <v>2</v>
      </c>
      <c r="F160" s="93">
        <f>PRODUCT(VLOOKUP(D160,produtos!$A$1:$E$49,4),E160)</f>
        <v>1740</v>
      </c>
      <c r="G160" s="94">
        <v>45670</v>
      </c>
      <c r="H160" s="92" t="s">
        <v>64</v>
      </c>
      <c r="I160" s="92" t="s">
        <v>116</v>
      </c>
      <c r="J160" s="92">
        <v>7072</v>
      </c>
      <c r="K160" s="92" t="str">
        <f>VLOOKUP(J160,'Formas de pagamentos'!$A$2:$B$7,2,0)</f>
        <v>Dinheiro</v>
      </c>
      <c r="L160" s="95" t="str">
        <f t="shared" si="2"/>
        <v>FRAUDE</v>
      </c>
    </row>
    <row r="161" spans="1:12" hidden="1" x14ac:dyDescent="0.25">
      <c r="A161" s="96">
        <v>160</v>
      </c>
      <c r="B161" s="96">
        <v>160</v>
      </c>
      <c r="C161" s="92">
        <v>23</v>
      </c>
      <c r="D161" s="96">
        <v>7</v>
      </c>
      <c r="E161" s="96">
        <v>2</v>
      </c>
      <c r="F161" s="93">
        <f>PRODUCT(VLOOKUP(D161,produtos!$A$1:$E$49,4),E161)</f>
        <v>5296</v>
      </c>
      <c r="G161" s="97">
        <v>45668</v>
      </c>
      <c r="H161" s="96" t="s">
        <v>88</v>
      </c>
      <c r="I161" s="96" t="s">
        <v>89</v>
      </c>
      <c r="J161" s="96">
        <v>1969</v>
      </c>
      <c r="K161" s="96" t="str">
        <f>VLOOKUP(J161,'Formas de pagamentos'!$A$2:$B$7,2,0)</f>
        <v>Cartão Crédito</v>
      </c>
      <c r="L161" s="95" t="str">
        <f t="shared" si="2"/>
        <v>EM SEPARAÇÃO</v>
      </c>
    </row>
    <row r="162" spans="1:12" hidden="1" x14ac:dyDescent="0.25">
      <c r="A162" s="92">
        <v>161</v>
      </c>
      <c r="B162" s="92">
        <v>161</v>
      </c>
      <c r="C162" s="92">
        <v>6</v>
      </c>
      <c r="D162" s="92">
        <v>39</v>
      </c>
      <c r="E162" s="92">
        <v>5</v>
      </c>
      <c r="F162" s="93">
        <f>PRODUCT(VLOOKUP(D162,produtos!$A$1:$E$49,4),E162)</f>
        <v>10845</v>
      </c>
      <c r="G162" s="94">
        <v>45706</v>
      </c>
      <c r="H162" s="92" t="s">
        <v>115</v>
      </c>
      <c r="I162" s="92" t="s">
        <v>89</v>
      </c>
      <c r="J162" s="92">
        <v>2471</v>
      </c>
      <c r="K162" s="92" t="str">
        <f>VLOOKUP(J162,'Formas de pagamentos'!$A$2:$B$7,2,0)</f>
        <v>Boleto</v>
      </c>
      <c r="L162" s="95" t="str">
        <f t="shared" si="2"/>
        <v>Em Rota</v>
      </c>
    </row>
    <row r="163" spans="1:12" hidden="1" x14ac:dyDescent="0.25">
      <c r="A163" s="96">
        <v>162</v>
      </c>
      <c r="B163" s="96">
        <v>162</v>
      </c>
      <c r="C163" s="92">
        <v>47</v>
      </c>
      <c r="D163" s="96">
        <v>43</v>
      </c>
      <c r="E163" s="96">
        <v>3</v>
      </c>
      <c r="F163" s="93">
        <f>PRODUCT(VLOOKUP(D163,produtos!$A$1:$E$49,4),E163)</f>
        <v>1173</v>
      </c>
      <c r="G163" s="97">
        <v>45667</v>
      </c>
      <c r="H163" s="96" t="s">
        <v>88</v>
      </c>
      <c r="I163" s="96" t="s">
        <v>116</v>
      </c>
      <c r="J163" s="96">
        <v>1969</v>
      </c>
      <c r="K163" s="96" t="str">
        <f>VLOOKUP(J163,'Formas de pagamentos'!$A$2:$B$7,2,0)</f>
        <v>Cartão Crédito</v>
      </c>
      <c r="L163" s="95" t="str">
        <f t="shared" si="2"/>
        <v>EM SEPARAÇÃO, AGUARDAR PAGAMENTO</v>
      </c>
    </row>
    <row r="164" spans="1:12" hidden="1" x14ac:dyDescent="0.25">
      <c r="A164" s="92">
        <v>163</v>
      </c>
      <c r="B164" s="92">
        <v>163</v>
      </c>
      <c r="C164" s="92">
        <v>26</v>
      </c>
      <c r="D164" s="92">
        <v>5</v>
      </c>
      <c r="E164" s="92">
        <v>1</v>
      </c>
      <c r="F164" s="93">
        <f>PRODUCT(VLOOKUP(D164,produtos!$A$1:$E$49,4),E164)</f>
        <v>3223</v>
      </c>
      <c r="G164" s="94">
        <v>45720</v>
      </c>
      <c r="H164" s="92" t="s">
        <v>115</v>
      </c>
      <c r="I164" s="92" t="s">
        <v>89</v>
      </c>
      <c r="J164" s="92">
        <v>5950</v>
      </c>
      <c r="K164" s="92" t="str">
        <f>VLOOKUP(J164,'Formas de pagamentos'!$A$2:$B$7,2,0)</f>
        <v>Cartão Débito</v>
      </c>
      <c r="L164" s="95" t="str">
        <f t="shared" si="2"/>
        <v>Em Rota</v>
      </c>
    </row>
    <row r="165" spans="1:12" hidden="1" x14ac:dyDescent="0.25">
      <c r="A165" s="96">
        <v>164</v>
      </c>
      <c r="B165" s="96">
        <v>164</v>
      </c>
      <c r="C165" s="92">
        <v>24</v>
      </c>
      <c r="D165" s="96">
        <v>2</v>
      </c>
      <c r="E165" s="96">
        <v>4</v>
      </c>
      <c r="F165" s="93">
        <f>PRODUCT(VLOOKUP(D165,produtos!$A$1:$E$49,4),E165)</f>
        <v>16836</v>
      </c>
      <c r="G165" s="97">
        <v>45705</v>
      </c>
      <c r="H165" s="96" t="s">
        <v>64</v>
      </c>
      <c r="I165" s="96" t="s">
        <v>116</v>
      </c>
      <c r="J165" s="96">
        <v>6056</v>
      </c>
      <c r="K165" s="96" t="str">
        <f>VLOOKUP(J165,'Formas de pagamentos'!$A$2:$B$7,2,0)</f>
        <v>Cheque</v>
      </c>
      <c r="L165" s="95" t="str">
        <f t="shared" si="2"/>
        <v>FRAUDE</v>
      </c>
    </row>
    <row r="166" spans="1:12" hidden="1" x14ac:dyDescent="0.25">
      <c r="A166" s="92">
        <v>165</v>
      </c>
      <c r="B166" s="92">
        <v>165</v>
      </c>
      <c r="C166" s="92">
        <v>31</v>
      </c>
      <c r="D166" s="92">
        <v>25</v>
      </c>
      <c r="E166" s="92">
        <v>4</v>
      </c>
      <c r="F166" s="93">
        <f>PRODUCT(VLOOKUP(D166,produtos!$A$1:$E$49,4),E166)</f>
        <v>13796</v>
      </c>
      <c r="G166" s="94">
        <v>45699</v>
      </c>
      <c r="H166" s="92" t="s">
        <v>88</v>
      </c>
      <c r="I166" s="92" t="s">
        <v>116</v>
      </c>
      <c r="J166" s="92">
        <v>5950</v>
      </c>
      <c r="K166" s="92" t="str">
        <f>VLOOKUP(J166,'Formas de pagamentos'!$A$2:$B$7,2,0)</f>
        <v>Cartão Débito</v>
      </c>
      <c r="L166" s="95" t="str">
        <f t="shared" si="2"/>
        <v>EM SEPARAÇÃO, AGUARDAR PAGAMENTO</v>
      </c>
    </row>
    <row r="167" spans="1:12" hidden="1" x14ac:dyDescent="0.25">
      <c r="A167" s="96">
        <v>166</v>
      </c>
      <c r="B167" s="96">
        <v>166</v>
      </c>
      <c r="C167" s="92">
        <v>4</v>
      </c>
      <c r="D167" s="96">
        <v>10</v>
      </c>
      <c r="E167" s="96">
        <v>3</v>
      </c>
      <c r="F167" s="93">
        <f>PRODUCT(VLOOKUP(D167,produtos!$A$1:$E$49,4),E167)</f>
        <v>1491</v>
      </c>
      <c r="G167" s="97">
        <v>45707</v>
      </c>
      <c r="H167" s="96" t="s">
        <v>88</v>
      </c>
      <c r="I167" s="96" t="s">
        <v>116</v>
      </c>
      <c r="J167" s="96">
        <v>2471</v>
      </c>
      <c r="K167" s="96" t="str">
        <f>VLOOKUP(J167,'Formas de pagamentos'!$A$2:$B$7,2,0)</f>
        <v>Boleto</v>
      </c>
      <c r="L167" s="95" t="str">
        <f t="shared" si="2"/>
        <v>EM SEPARAÇÃO, AGUARDAR PAGAMENTO</v>
      </c>
    </row>
    <row r="168" spans="1:12" hidden="1" x14ac:dyDescent="0.25">
      <c r="A168" s="92">
        <v>167</v>
      </c>
      <c r="B168" s="92">
        <v>167</v>
      </c>
      <c r="C168" s="92">
        <v>18</v>
      </c>
      <c r="D168" s="92">
        <v>32</v>
      </c>
      <c r="E168" s="92">
        <v>4</v>
      </c>
      <c r="F168" s="93">
        <f>PRODUCT(VLOOKUP(D168,produtos!$A$1:$E$49,4),E168)</f>
        <v>1756</v>
      </c>
      <c r="G168" s="94">
        <v>45684</v>
      </c>
      <c r="H168" s="92" t="s">
        <v>64</v>
      </c>
      <c r="I168" s="92" t="s">
        <v>89</v>
      </c>
      <c r="J168" s="92">
        <v>7072</v>
      </c>
      <c r="K168" s="92" t="str">
        <f>VLOOKUP(J168,'Formas de pagamentos'!$A$2:$B$7,2,0)</f>
        <v>Dinheiro</v>
      </c>
      <c r="L168" s="95" t="str">
        <f t="shared" si="2"/>
        <v>SUCESSO</v>
      </c>
    </row>
    <row r="169" spans="1:12" hidden="1" x14ac:dyDescent="0.25">
      <c r="A169" s="96">
        <v>168</v>
      </c>
      <c r="B169" s="96">
        <v>168</v>
      </c>
      <c r="C169" s="92">
        <v>25</v>
      </c>
      <c r="D169" s="96">
        <v>16</v>
      </c>
      <c r="E169" s="96">
        <v>5</v>
      </c>
      <c r="F169" s="93">
        <f>PRODUCT(VLOOKUP(D169,produtos!$A$1:$E$49,4),E169)</f>
        <v>12615</v>
      </c>
      <c r="G169" s="97">
        <v>45714</v>
      </c>
      <c r="H169" s="96" t="s">
        <v>64</v>
      </c>
      <c r="I169" s="96" t="s">
        <v>48</v>
      </c>
      <c r="J169" s="96">
        <v>7072</v>
      </c>
      <c r="K169" s="96" t="str">
        <f>VLOOKUP(J169,'Formas de pagamentos'!$A$2:$B$7,2,0)</f>
        <v>Dinheiro</v>
      </c>
      <c r="L169" s="95" t="str">
        <f t="shared" si="2"/>
        <v>FRAUDE</v>
      </c>
    </row>
    <row r="170" spans="1:12" hidden="1" x14ac:dyDescent="0.25">
      <c r="A170" s="92">
        <v>169</v>
      </c>
      <c r="B170" s="92">
        <v>169</v>
      </c>
      <c r="C170" s="92">
        <v>22</v>
      </c>
      <c r="D170" s="92">
        <v>11</v>
      </c>
      <c r="E170" s="92">
        <v>1</v>
      </c>
      <c r="F170" s="93">
        <f>PRODUCT(VLOOKUP(D170,produtos!$A$1:$E$49,4),E170)</f>
        <v>1722</v>
      </c>
      <c r="G170" s="94">
        <v>45689</v>
      </c>
      <c r="H170" s="92" t="s">
        <v>48</v>
      </c>
      <c r="I170" s="92" t="s">
        <v>89</v>
      </c>
      <c r="J170" s="92">
        <v>6056</v>
      </c>
      <c r="K170" s="92" t="str">
        <f>VLOOKUP(J170,'Formas de pagamentos'!$A$2:$B$7,2,0)</f>
        <v>Cheque</v>
      </c>
      <c r="L170" s="95" t="str">
        <f t="shared" si="2"/>
        <v>RECLAMAÇÃO</v>
      </c>
    </row>
    <row r="171" spans="1:12" hidden="1" x14ac:dyDescent="0.25">
      <c r="A171" s="96">
        <v>170</v>
      </c>
      <c r="B171" s="96">
        <v>170</v>
      </c>
      <c r="C171" s="92">
        <v>21</v>
      </c>
      <c r="D171" s="96">
        <v>40</v>
      </c>
      <c r="E171" s="96">
        <v>3</v>
      </c>
      <c r="F171" s="93">
        <f>PRODUCT(VLOOKUP(D171,produtos!$A$1:$E$49,4),E171)</f>
        <v>10077</v>
      </c>
      <c r="G171" s="97">
        <v>45727</v>
      </c>
      <c r="H171" s="96" t="s">
        <v>88</v>
      </c>
      <c r="I171" s="96" t="s">
        <v>89</v>
      </c>
      <c r="J171" s="96">
        <v>2471</v>
      </c>
      <c r="K171" s="96" t="str">
        <f>VLOOKUP(J171,'Formas de pagamentos'!$A$2:$B$7,2,0)</f>
        <v>Boleto</v>
      </c>
      <c r="L171" s="95" t="str">
        <f t="shared" si="2"/>
        <v>EM SEPARAÇÃO</v>
      </c>
    </row>
    <row r="172" spans="1:12" hidden="1" x14ac:dyDescent="0.25">
      <c r="A172" s="92">
        <v>171</v>
      </c>
      <c r="B172" s="92">
        <v>171</v>
      </c>
      <c r="C172" s="92">
        <v>33</v>
      </c>
      <c r="D172" s="92">
        <v>5</v>
      </c>
      <c r="E172" s="92">
        <v>4</v>
      </c>
      <c r="F172" s="93">
        <f>PRODUCT(VLOOKUP(D172,produtos!$A$1:$E$49,4),E172)</f>
        <v>12892</v>
      </c>
      <c r="G172" s="94">
        <v>45709</v>
      </c>
      <c r="H172" s="92" t="s">
        <v>64</v>
      </c>
      <c r="I172" s="92" t="s">
        <v>89</v>
      </c>
      <c r="J172" s="92">
        <v>6056</v>
      </c>
      <c r="K172" s="92" t="str">
        <f>VLOOKUP(J172,'Formas de pagamentos'!$A$2:$B$7,2,0)</f>
        <v>Cheque</v>
      </c>
      <c r="L172" s="95" t="str">
        <f t="shared" si="2"/>
        <v>SUCESSO</v>
      </c>
    </row>
    <row r="173" spans="1:12" hidden="1" x14ac:dyDescent="0.25">
      <c r="A173" s="96">
        <v>172</v>
      </c>
      <c r="B173" s="96">
        <v>172</v>
      </c>
      <c r="C173" s="92">
        <v>15</v>
      </c>
      <c r="D173" s="96">
        <v>21</v>
      </c>
      <c r="E173" s="96">
        <v>5</v>
      </c>
      <c r="F173" s="93">
        <f>PRODUCT(VLOOKUP(D173,produtos!$A$1:$E$49,4),E173)</f>
        <v>4475</v>
      </c>
      <c r="G173" s="97">
        <v>45709</v>
      </c>
      <c r="H173" s="96" t="s">
        <v>88</v>
      </c>
      <c r="I173" s="96" t="s">
        <v>48</v>
      </c>
      <c r="J173" s="96">
        <v>2951</v>
      </c>
      <c r="K173" s="96" t="str">
        <f>VLOOKUP(J173,'Formas de pagamentos'!$A$2:$B$7,2,0)</f>
        <v>Pix</v>
      </c>
      <c r="L173" s="95" t="str">
        <f t="shared" si="2"/>
        <v>Cancelar Rota</v>
      </c>
    </row>
    <row r="174" spans="1:12" hidden="1" x14ac:dyDescent="0.25">
      <c r="A174" s="92">
        <v>173</v>
      </c>
      <c r="B174" s="92">
        <v>173</v>
      </c>
      <c r="C174" s="92">
        <v>26</v>
      </c>
      <c r="D174" s="92">
        <v>13</v>
      </c>
      <c r="E174" s="92">
        <v>4</v>
      </c>
      <c r="F174" s="93">
        <f>PRODUCT(VLOOKUP(D174,produtos!$A$1:$E$49,4),E174)</f>
        <v>15556</v>
      </c>
      <c r="G174" s="94">
        <v>45724</v>
      </c>
      <c r="H174" s="92" t="s">
        <v>88</v>
      </c>
      <c r="I174" s="92" t="s">
        <v>48</v>
      </c>
      <c r="J174" s="92">
        <v>1969</v>
      </c>
      <c r="K174" s="92" t="str">
        <f>VLOOKUP(J174,'Formas de pagamentos'!$A$2:$B$7,2,0)</f>
        <v>Cartão Crédito</v>
      </c>
      <c r="L174" s="95" t="str">
        <f t="shared" ref="L174:L237" si="3">IF(AND(H174="CANCELADO",I174="Pago"),"RECLAMAÇÃO",IF(AND(H174="ENTREGUE",I174="Pago"),"SUCESSO",IF(AND(H174="PENDENTE",I174="PAGO"),"EM SEPARAÇÃO",IF(AND(H174="CANCELADO",I174="CANCELADO"),"CANCELADO",IF(AND(H174="ENTREGUE",I174="CANCELADO"),"FRAUDE",IF(AND(H174="Enviado",I174="Atrasado"),"EM ROTA, AGUARDAR PAGAMENTO",IF(AND(H174="Cancelado",I174="Atrasado"),"falta de pagamento",IF(AND(H174="Enviado",I174="Pago"),"Em Rota",IF(AND(H174="Pendente",I174="Cancelado"),"Cancelar Rota",IF(AND(H174="Pendente",I174="Atrasado"),"EM SEPARAÇÃO, AGUARDAR PAGAMENTO",IF(AND(H174="Enviado",I174="Cancelado"),"Cancelar Rota",IF(AND(H174="Entregue",I174="Atrasado"),"FRAUDE"))))))))))))</f>
        <v>Cancelar Rota</v>
      </c>
    </row>
    <row r="175" spans="1:12" hidden="1" x14ac:dyDescent="0.25">
      <c r="A175" s="96">
        <v>174</v>
      </c>
      <c r="B175" s="96">
        <v>174</v>
      </c>
      <c r="C175" s="92">
        <v>14</v>
      </c>
      <c r="D175" s="96">
        <v>16</v>
      </c>
      <c r="E175" s="96">
        <v>3</v>
      </c>
      <c r="F175" s="93">
        <f>PRODUCT(VLOOKUP(D175,produtos!$A$1:$E$49,4),E175)</f>
        <v>7569</v>
      </c>
      <c r="G175" s="97">
        <v>45699</v>
      </c>
      <c r="H175" s="96" t="s">
        <v>115</v>
      </c>
      <c r="I175" s="96" t="s">
        <v>116</v>
      </c>
      <c r="J175" s="96">
        <v>2951</v>
      </c>
      <c r="K175" s="96" t="str">
        <f>VLOOKUP(J175,'Formas de pagamentos'!$A$2:$B$7,2,0)</f>
        <v>Pix</v>
      </c>
      <c r="L175" s="95" t="str">
        <f t="shared" si="3"/>
        <v>EM ROTA, AGUARDAR PAGAMENTO</v>
      </c>
    </row>
    <row r="176" spans="1:12" hidden="1" x14ac:dyDescent="0.25">
      <c r="A176" s="92">
        <v>175</v>
      </c>
      <c r="B176" s="92">
        <v>175</v>
      </c>
      <c r="C176" s="92">
        <v>32</v>
      </c>
      <c r="D176" s="92">
        <v>31</v>
      </c>
      <c r="E176" s="92">
        <v>1</v>
      </c>
      <c r="F176" s="93">
        <f>PRODUCT(VLOOKUP(D176,produtos!$A$1:$E$49,4),E176)</f>
        <v>736</v>
      </c>
      <c r="G176" s="94">
        <v>45679</v>
      </c>
      <c r="H176" s="92" t="s">
        <v>115</v>
      </c>
      <c r="I176" s="92" t="s">
        <v>48</v>
      </c>
      <c r="J176" s="92">
        <v>7072</v>
      </c>
      <c r="K176" s="92" t="str">
        <f>VLOOKUP(J176,'Formas de pagamentos'!$A$2:$B$7,2,0)</f>
        <v>Dinheiro</v>
      </c>
      <c r="L176" s="95" t="str">
        <f t="shared" si="3"/>
        <v>Cancelar Rota</v>
      </c>
    </row>
    <row r="177" spans="1:12" hidden="1" x14ac:dyDescent="0.25">
      <c r="A177" s="96">
        <v>176</v>
      </c>
      <c r="B177" s="96">
        <v>176</v>
      </c>
      <c r="C177" s="92">
        <v>34</v>
      </c>
      <c r="D177" s="96">
        <v>18</v>
      </c>
      <c r="E177" s="96">
        <v>2</v>
      </c>
      <c r="F177" s="93">
        <f>PRODUCT(VLOOKUP(D177,produtos!$A$1:$E$49,4),E177)</f>
        <v>1276</v>
      </c>
      <c r="G177" s="97">
        <v>45669</v>
      </c>
      <c r="H177" s="96" t="s">
        <v>64</v>
      </c>
      <c r="I177" s="96" t="s">
        <v>48</v>
      </c>
      <c r="J177" s="96">
        <v>2471</v>
      </c>
      <c r="K177" s="96" t="str">
        <f>VLOOKUP(J177,'Formas de pagamentos'!$A$2:$B$7,2,0)</f>
        <v>Boleto</v>
      </c>
      <c r="L177" s="95" t="str">
        <f t="shared" si="3"/>
        <v>FRAUDE</v>
      </c>
    </row>
    <row r="178" spans="1:12" hidden="1" x14ac:dyDescent="0.25">
      <c r="A178" s="92">
        <v>177</v>
      </c>
      <c r="B178" s="92">
        <v>177</v>
      </c>
      <c r="C178" s="92">
        <v>29</v>
      </c>
      <c r="D178" s="92">
        <v>34</v>
      </c>
      <c r="E178" s="92">
        <v>3</v>
      </c>
      <c r="F178" s="93">
        <f>PRODUCT(VLOOKUP(D178,produtos!$A$1:$E$49,4),E178)</f>
        <v>7350</v>
      </c>
      <c r="G178" s="94">
        <v>45662</v>
      </c>
      <c r="H178" s="92" t="s">
        <v>64</v>
      </c>
      <c r="I178" s="92" t="s">
        <v>116</v>
      </c>
      <c r="J178" s="92">
        <v>1969</v>
      </c>
      <c r="K178" s="92" t="str">
        <f>VLOOKUP(J178,'Formas de pagamentos'!$A$2:$B$7,2,0)</f>
        <v>Cartão Crédito</v>
      </c>
      <c r="L178" s="95" t="str">
        <f t="shared" si="3"/>
        <v>FRAUDE</v>
      </c>
    </row>
    <row r="179" spans="1:12" hidden="1" x14ac:dyDescent="0.25">
      <c r="A179" s="96">
        <v>178</v>
      </c>
      <c r="B179" s="96">
        <v>178</v>
      </c>
      <c r="C179" s="92">
        <v>20</v>
      </c>
      <c r="D179" s="96">
        <v>14</v>
      </c>
      <c r="E179" s="96">
        <v>5</v>
      </c>
      <c r="F179" s="93">
        <f>PRODUCT(VLOOKUP(D179,produtos!$A$1:$E$49,4),E179)</f>
        <v>19745</v>
      </c>
      <c r="G179" s="97">
        <v>45667</v>
      </c>
      <c r="H179" s="96" t="s">
        <v>88</v>
      </c>
      <c r="I179" s="96" t="s">
        <v>48</v>
      </c>
      <c r="J179" s="96">
        <v>2471</v>
      </c>
      <c r="K179" s="96" t="str">
        <f>VLOOKUP(J179,'Formas de pagamentos'!$A$2:$B$7,2,0)</f>
        <v>Boleto</v>
      </c>
      <c r="L179" s="95" t="str">
        <f t="shared" si="3"/>
        <v>Cancelar Rota</v>
      </c>
    </row>
    <row r="180" spans="1:12" hidden="1" x14ac:dyDescent="0.25">
      <c r="A180" s="92">
        <v>179</v>
      </c>
      <c r="B180" s="92">
        <v>179</v>
      </c>
      <c r="C180" s="92">
        <v>34</v>
      </c>
      <c r="D180" s="92">
        <v>29</v>
      </c>
      <c r="E180" s="92">
        <v>2</v>
      </c>
      <c r="F180" s="93">
        <f>PRODUCT(VLOOKUP(D180,produtos!$A$1:$E$49,4),E180)</f>
        <v>5180</v>
      </c>
      <c r="G180" s="94">
        <v>45720</v>
      </c>
      <c r="H180" s="92" t="s">
        <v>48</v>
      </c>
      <c r="I180" s="92" t="s">
        <v>89</v>
      </c>
      <c r="J180" s="92">
        <v>1969</v>
      </c>
      <c r="K180" s="92" t="str">
        <f>VLOOKUP(J180,'Formas de pagamentos'!$A$2:$B$7,2,0)</f>
        <v>Cartão Crédito</v>
      </c>
      <c r="L180" s="95" t="str">
        <f t="shared" si="3"/>
        <v>RECLAMAÇÃO</v>
      </c>
    </row>
    <row r="181" spans="1:12" hidden="1" x14ac:dyDescent="0.25">
      <c r="A181" s="96">
        <v>180</v>
      </c>
      <c r="B181" s="96">
        <v>180</v>
      </c>
      <c r="C181" s="92">
        <v>2</v>
      </c>
      <c r="D181" s="96">
        <v>3</v>
      </c>
      <c r="E181" s="96">
        <v>3</v>
      </c>
      <c r="F181" s="93">
        <f>PRODUCT(VLOOKUP(D181,produtos!$A$1:$E$49,4),E181)</f>
        <v>10593</v>
      </c>
      <c r="G181" s="97">
        <v>45682</v>
      </c>
      <c r="H181" s="96" t="s">
        <v>115</v>
      </c>
      <c r="I181" s="96" t="s">
        <v>116</v>
      </c>
      <c r="J181" s="96">
        <v>6056</v>
      </c>
      <c r="K181" s="96" t="str">
        <f>VLOOKUP(J181,'Formas de pagamentos'!$A$2:$B$7,2,0)</f>
        <v>Cheque</v>
      </c>
      <c r="L181" s="95" t="str">
        <f t="shared" si="3"/>
        <v>EM ROTA, AGUARDAR PAGAMENTO</v>
      </c>
    </row>
    <row r="182" spans="1:12" hidden="1" x14ac:dyDescent="0.25">
      <c r="A182" s="92">
        <v>181</v>
      </c>
      <c r="B182" s="92">
        <v>181</v>
      </c>
      <c r="C182" s="92">
        <v>23</v>
      </c>
      <c r="D182" s="92">
        <v>25</v>
      </c>
      <c r="E182" s="92">
        <v>2</v>
      </c>
      <c r="F182" s="93">
        <f>PRODUCT(VLOOKUP(D182,produtos!$A$1:$E$49,4),E182)</f>
        <v>6898</v>
      </c>
      <c r="G182" s="94">
        <v>45678</v>
      </c>
      <c r="H182" s="92" t="s">
        <v>115</v>
      </c>
      <c r="I182" s="92" t="s">
        <v>48</v>
      </c>
      <c r="J182" s="92">
        <v>7072</v>
      </c>
      <c r="K182" s="92" t="str">
        <f>VLOOKUP(J182,'Formas de pagamentos'!$A$2:$B$7,2,0)</f>
        <v>Dinheiro</v>
      </c>
      <c r="L182" s="95" t="str">
        <f t="shared" si="3"/>
        <v>Cancelar Rota</v>
      </c>
    </row>
    <row r="183" spans="1:12" hidden="1" x14ac:dyDescent="0.25">
      <c r="A183" s="96">
        <v>182</v>
      </c>
      <c r="B183" s="96">
        <v>182</v>
      </c>
      <c r="C183" s="92">
        <v>8</v>
      </c>
      <c r="D183" s="96">
        <v>19</v>
      </c>
      <c r="E183" s="96">
        <v>3</v>
      </c>
      <c r="F183" s="93">
        <f>PRODUCT(VLOOKUP(D183,produtos!$A$1:$E$49,4),E183)</f>
        <v>2610</v>
      </c>
      <c r="G183" s="97">
        <v>45659</v>
      </c>
      <c r="H183" s="96" t="s">
        <v>88</v>
      </c>
      <c r="I183" s="96" t="s">
        <v>116</v>
      </c>
      <c r="J183" s="96">
        <v>2951</v>
      </c>
      <c r="K183" s="96" t="str">
        <f>VLOOKUP(J183,'Formas de pagamentos'!$A$2:$B$7,2,0)</f>
        <v>Pix</v>
      </c>
      <c r="L183" s="95" t="str">
        <f t="shared" si="3"/>
        <v>EM SEPARAÇÃO, AGUARDAR PAGAMENTO</v>
      </c>
    </row>
    <row r="184" spans="1:12" hidden="1" x14ac:dyDescent="0.25">
      <c r="A184" s="92">
        <v>183</v>
      </c>
      <c r="B184" s="92">
        <v>183</v>
      </c>
      <c r="C184" s="92">
        <v>41</v>
      </c>
      <c r="D184" s="92">
        <v>2</v>
      </c>
      <c r="E184" s="92">
        <v>3</v>
      </c>
      <c r="F184" s="93">
        <f>PRODUCT(VLOOKUP(D184,produtos!$A$1:$E$49,4),E184)</f>
        <v>12627</v>
      </c>
      <c r="G184" s="94">
        <v>45666</v>
      </c>
      <c r="H184" s="92" t="s">
        <v>115</v>
      </c>
      <c r="I184" s="92" t="s">
        <v>48</v>
      </c>
      <c r="J184" s="92">
        <v>1969</v>
      </c>
      <c r="K184" s="92" t="str">
        <f>VLOOKUP(J184,'Formas de pagamentos'!$A$2:$B$7,2,0)</f>
        <v>Cartão Crédito</v>
      </c>
      <c r="L184" s="95" t="str">
        <f t="shared" si="3"/>
        <v>Cancelar Rota</v>
      </c>
    </row>
    <row r="185" spans="1:12" hidden="1" x14ac:dyDescent="0.25">
      <c r="A185" s="96">
        <v>184</v>
      </c>
      <c r="B185" s="96">
        <v>184</v>
      </c>
      <c r="C185" s="92">
        <v>39</v>
      </c>
      <c r="D185" s="96">
        <v>36</v>
      </c>
      <c r="E185" s="96">
        <v>4</v>
      </c>
      <c r="F185" s="93">
        <f>PRODUCT(VLOOKUP(D185,produtos!$A$1:$E$49,4),E185)</f>
        <v>14392</v>
      </c>
      <c r="G185" s="97">
        <v>45727</v>
      </c>
      <c r="H185" s="96" t="s">
        <v>88</v>
      </c>
      <c r="I185" s="96" t="s">
        <v>116</v>
      </c>
      <c r="J185" s="96">
        <v>2471</v>
      </c>
      <c r="K185" s="96" t="str">
        <f>VLOOKUP(J185,'Formas de pagamentos'!$A$2:$B$7,2,0)</f>
        <v>Boleto</v>
      </c>
      <c r="L185" s="95" t="str">
        <f t="shared" si="3"/>
        <v>EM SEPARAÇÃO, AGUARDAR PAGAMENTO</v>
      </c>
    </row>
    <row r="186" spans="1:12" hidden="1" x14ac:dyDescent="0.25">
      <c r="A186" s="92">
        <v>185</v>
      </c>
      <c r="B186" s="92">
        <v>185</v>
      </c>
      <c r="C186" s="92">
        <v>41</v>
      </c>
      <c r="D186" s="92">
        <v>5</v>
      </c>
      <c r="E186" s="92">
        <v>1</v>
      </c>
      <c r="F186" s="93">
        <f>PRODUCT(VLOOKUP(D186,produtos!$A$1:$E$49,4),E186)</f>
        <v>3223</v>
      </c>
      <c r="G186" s="94">
        <v>45683</v>
      </c>
      <c r="H186" s="92" t="s">
        <v>115</v>
      </c>
      <c r="I186" s="92" t="s">
        <v>116</v>
      </c>
      <c r="J186" s="92">
        <v>1969</v>
      </c>
      <c r="K186" s="92" t="str">
        <f>VLOOKUP(J186,'Formas de pagamentos'!$A$2:$B$7,2,0)</f>
        <v>Cartão Crédito</v>
      </c>
      <c r="L186" s="95" t="str">
        <f t="shared" si="3"/>
        <v>EM ROTA, AGUARDAR PAGAMENTO</v>
      </c>
    </row>
    <row r="187" spans="1:12" hidden="1" x14ac:dyDescent="0.25">
      <c r="A187" s="96">
        <v>186</v>
      </c>
      <c r="B187" s="96">
        <v>186</v>
      </c>
      <c r="C187" s="92">
        <v>23</v>
      </c>
      <c r="D187" s="96">
        <v>11</v>
      </c>
      <c r="E187" s="96">
        <v>2</v>
      </c>
      <c r="F187" s="93">
        <f>PRODUCT(VLOOKUP(D187,produtos!$A$1:$E$49,4),E187)</f>
        <v>3444</v>
      </c>
      <c r="G187" s="97">
        <v>45663</v>
      </c>
      <c r="H187" s="96" t="s">
        <v>88</v>
      </c>
      <c r="I187" s="96" t="s">
        <v>48</v>
      </c>
      <c r="J187" s="96">
        <v>6056</v>
      </c>
      <c r="K187" s="96" t="str">
        <f>VLOOKUP(J187,'Formas de pagamentos'!$A$2:$B$7,2,0)</f>
        <v>Cheque</v>
      </c>
      <c r="L187" s="95" t="str">
        <f t="shared" si="3"/>
        <v>Cancelar Rota</v>
      </c>
    </row>
    <row r="188" spans="1:12" hidden="1" x14ac:dyDescent="0.25">
      <c r="A188" s="92">
        <v>187</v>
      </c>
      <c r="B188" s="92">
        <v>187</v>
      </c>
      <c r="C188" s="92">
        <v>4</v>
      </c>
      <c r="D188" s="92">
        <v>25</v>
      </c>
      <c r="E188" s="92">
        <v>4</v>
      </c>
      <c r="F188" s="93">
        <f>PRODUCT(VLOOKUP(D188,produtos!$A$1:$E$49,4),E188)</f>
        <v>13796</v>
      </c>
      <c r="G188" s="94">
        <v>45666</v>
      </c>
      <c r="H188" s="92" t="s">
        <v>48</v>
      </c>
      <c r="I188" s="92" t="s">
        <v>48</v>
      </c>
      <c r="J188" s="92">
        <v>5950</v>
      </c>
      <c r="K188" s="92" t="str">
        <f>VLOOKUP(J188,'Formas de pagamentos'!$A$2:$B$7,2,0)</f>
        <v>Cartão Débito</v>
      </c>
      <c r="L188" s="95" t="str">
        <f t="shared" si="3"/>
        <v>CANCELADO</v>
      </c>
    </row>
    <row r="189" spans="1:12" hidden="1" x14ac:dyDescent="0.25">
      <c r="A189" s="96">
        <v>188</v>
      </c>
      <c r="B189" s="96">
        <v>188</v>
      </c>
      <c r="C189" s="92">
        <v>45</v>
      </c>
      <c r="D189" s="96">
        <v>11</v>
      </c>
      <c r="E189" s="96">
        <v>2</v>
      </c>
      <c r="F189" s="93">
        <f>PRODUCT(VLOOKUP(D189,produtos!$A$1:$E$49,4),E189)</f>
        <v>3444</v>
      </c>
      <c r="G189" s="97">
        <v>45666</v>
      </c>
      <c r="H189" s="96" t="s">
        <v>64</v>
      </c>
      <c r="I189" s="96" t="s">
        <v>48</v>
      </c>
      <c r="J189" s="96">
        <v>5950</v>
      </c>
      <c r="K189" s="96" t="str">
        <f>VLOOKUP(J189,'Formas de pagamentos'!$A$2:$B$7,2,0)</f>
        <v>Cartão Débito</v>
      </c>
      <c r="L189" s="95" t="str">
        <f t="shared" si="3"/>
        <v>FRAUDE</v>
      </c>
    </row>
    <row r="190" spans="1:12" hidden="1" x14ac:dyDescent="0.25">
      <c r="A190" s="92">
        <v>189</v>
      </c>
      <c r="B190" s="92">
        <v>189</v>
      </c>
      <c r="C190" s="92">
        <v>42</v>
      </c>
      <c r="D190" s="92">
        <v>24</v>
      </c>
      <c r="E190" s="92">
        <v>5</v>
      </c>
      <c r="F190" s="93">
        <f>PRODUCT(VLOOKUP(D190,produtos!$A$1:$E$49,4),E190)</f>
        <v>13200</v>
      </c>
      <c r="G190" s="94">
        <v>45675</v>
      </c>
      <c r="H190" s="92" t="s">
        <v>48</v>
      </c>
      <c r="I190" s="92" t="s">
        <v>89</v>
      </c>
      <c r="J190" s="92">
        <v>5950</v>
      </c>
      <c r="K190" s="92" t="str">
        <f>VLOOKUP(J190,'Formas de pagamentos'!$A$2:$B$7,2,0)</f>
        <v>Cartão Débito</v>
      </c>
      <c r="L190" s="95" t="str">
        <f t="shared" si="3"/>
        <v>RECLAMAÇÃO</v>
      </c>
    </row>
    <row r="191" spans="1:12" hidden="1" x14ac:dyDescent="0.25">
      <c r="A191" s="96">
        <v>190</v>
      </c>
      <c r="B191" s="96">
        <v>190</v>
      </c>
      <c r="C191" s="92">
        <v>21</v>
      </c>
      <c r="D191" s="96">
        <v>19</v>
      </c>
      <c r="E191" s="96">
        <v>4</v>
      </c>
      <c r="F191" s="93">
        <f>PRODUCT(VLOOKUP(D191,produtos!$A$1:$E$49,4),E191)</f>
        <v>3480</v>
      </c>
      <c r="G191" s="97">
        <v>45686</v>
      </c>
      <c r="H191" s="96" t="s">
        <v>64</v>
      </c>
      <c r="I191" s="96" t="s">
        <v>116</v>
      </c>
      <c r="J191" s="96">
        <v>2471</v>
      </c>
      <c r="K191" s="96" t="str">
        <f>VLOOKUP(J191,'Formas de pagamentos'!$A$2:$B$7,2,0)</f>
        <v>Boleto</v>
      </c>
      <c r="L191" s="95" t="str">
        <f t="shared" si="3"/>
        <v>FRAUDE</v>
      </c>
    </row>
    <row r="192" spans="1:12" hidden="1" x14ac:dyDescent="0.25">
      <c r="A192" s="92">
        <v>191</v>
      </c>
      <c r="B192" s="92">
        <v>191</v>
      </c>
      <c r="C192" s="92">
        <v>19</v>
      </c>
      <c r="D192" s="92">
        <v>5</v>
      </c>
      <c r="E192" s="92">
        <v>4</v>
      </c>
      <c r="F192" s="93">
        <f>PRODUCT(VLOOKUP(D192,produtos!$A$1:$E$49,4),E192)</f>
        <v>12892</v>
      </c>
      <c r="G192" s="94">
        <v>45727</v>
      </c>
      <c r="H192" s="92" t="s">
        <v>115</v>
      </c>
      <c r="I192" s="92" t="s">
        <v>116</v>
      </c>
      <c r="J192" s="92">
        <v>2471</v>
      </c>
      <c r="K192" s="92" t="str">
        <f>VLOOKUP(J192,'Formas de pagamentos'!$A$2:$B$7,2,0)</f>
        <v>Boleto</v>
      </c>
      <c r="L192" s="95" t="str">
        <f t="shared" si="3"/>
        <v>EM ROTA, AGUARDAR PAGAMENTO</v>
      </c>
    </row>
    <row r="193" spans="1:12" hidden="1" x14ac:dyDescent="0.25">
      <c r="A193" s="96">
        <v>192</v>
      </c>
      <c r="B193" s="96">
        <v>192</v>
      </c>
      <c r="C193" s="92">
        <v>8</v>
      </c>
      <c r="D193" s="96">
        <v>10</v>
      </c>
      <c r="E193" s="96">
        <v>2</v>
      </c>
      <c r="F193" s="93">
        <f>PRODUCT(VLOOKUP(D193,produtos!$A$1:$E$49,4),E193)</f>
        <v>994</v>
      </c>
      <c r="G193" s="97">
        <v>45698</v>
      </c>
      <c r="H193" s="96" t="s">
        <v>64</v>
      </c>
      <c r="I193" s="96" t="s">
        <v>116</v>
      </c>
      <c r="J193" s="96">
        <v>7072</v>
      </c>
      <c r="K193" s="96" t="str">
        <f>VLOOKUP(J193,'Formas de pagamentos'!$A$2:$B$7,2,0)</f>
        <v>Dinheiro</v>
      </c>
      <c r="L193" s="95" t="str">
        <f t="shared" si="3"/>
        <v>FRAUDE</v>
      </c>
    </row>
    <row r="194" spans="1:12" hidden="1" x14ac:dyDescent="0.25">
      <c r="A194" s="92">
        <v>193</v>
      </c>
      <c r="B194" s="92">
        <v>193</v>
      </c>
      <c r="C194" s="92">
        <v>22</v>
      </c>
      <c r="D194" s="92">
        <v>21</v>
      </c>
      <c r="E194" s="92">
        <v>1</v>
      </c>
      <c r="F194" s="93">
        <f>PRODUCT(VLOOKUP(D194,produtos!$A$1:$E$49,4),E194)</f>
        <v>895</v>
      </c>
      <c r="G194" s="94">
        <v>45670</v>
      </c>
      <c r="H194" s="92" t="s">
        <v>64</v>
      </c>
      <c r="I194" s="92" t="s">
        <v>116</v>
      </c>
      <c r="J194" s="92">
        <v>2951</v>
      </c>
      <c r="K194" s="92" t="str">
        <f>VLOOKUP(J194,'Formas de pagamentos'!$A$2:$B$7,2,0)</f>
        <v>Pix</v>
      </c>
      <c r="L194" s="95" t="str">
        <f t="shared" si="3"/>
        <v>FRAUDE</v>
      </c>
    </row>
    <row r="195" spans="1:12" x14ac:dyDescent="0.25">
      <c r="A195" s="96">
        <v>194</v>
      </c>
      <c r="B195" s="96">
        <v>194</v>
      </c>
      <c r="C195" s="92">
        <v>16</v>
      </c>
      <c r="D195" s="96">
        <v>14</v>
      </c>
      <c r="E195" s="96">
        <v>2</v>
      </c>
      <c r="F195" s="93">
        <f>PRODUCT(VLOOKUP(D195,produtos!$A$1:$E$49,4),E195)</f>
        <v>7898</v>
      </c>
      <c r="G195" s="97">
        <v>45701</v>
      </c>
      <c r="H195" s="96" t="s">
        <v>48</v>
      </c>
      <c r="I195" s="96" t="s">
        <v>116</v>
      </c>
      <c r="J195" s="96">
        <v>6056</v>
      </c>
      <c r="K195" s="96" t="str">
        <f>VLOOKUP(J195,'Formas de pagamentos'!$A$2:$B$7,2,0)</f>
        <v>Cheque</v>
      </c>
      <c r="L195" s="95" t="str">
        <f t="shared" si="3"/>
        <v>falta de pagamento</v>
      </c>
    </row>
    <row r="196" spans="1:12" hidden="1" x14ac:dyDescent="0.25">
      <c r="A196" s="92">
        <v>195</v>
      </c>
      <c r="B196" s="92">
        <v>195</v>
      </c>
      <c r="C196" s="92">
        <v>6</v>
      </c>
      <c r="D196" s="92">
        <v>33</v>
      </c>
      <c r="E196" s="92">
        <v>3</v>
      </c>
      <c r="F196" s="93">
        <f>PRODUCT(VLOOKUP(D196,produtos!$A$1:$E$49,4),E196)</f>
        <v>6603</v>
      </c>
      <c r="G196" s="94">
        <v>45698</v>
      </c>
      <c r="H196" s="92" t="s">
        <v>88</v>
      </c>
      <c r="I196" s="92" t="s">
        <v>116</v>
      </c>
      <c r="J196" s="92">
        <v>7072</v>
      </c>
      <c r="K196" s="92" t="str">
        <f>VLOOKUP(J196,'Formas de pagamentos'!$A$2:$B$7,2,0)</f>
        <v>Dinheiro</v>
      </c>
      <c r="L196" s="95" t="str">
        <f t="shared" si="3"/>
        <v>EM SEPARAÇÃO, AGUARDAR PAGAMENTO</v>
      </c>
    </row>
    <row r="197" spans="1:12" hidden="1" x14ac:dyDescent="0.25">
      <c r="A197" s="96">
        <v>196</v>
      </c>
      <c r="B197" s="96">
        <v>196</v>
      </c>
      <c r="C197" s="92">
        <v>36</v>
      </c>
      <c r="D197" s="96">
        <v>11</v>
      </c>
      <c r="E197" s="96">
        <v>1</v>
      </c>
      <c r="F197" s="93">
        <f>PRODUCT(VLOOKUP(D197,produtos!$A$1:$E$49,4),E197)</f>
        <v>1722</v>
      </c>
      <c r="G197" s="97">
        <v>45694</v>
      </c>
      <c r="H197" s="96" t="s">
        <v>48</v>
      </c>
      <c r="I197" s="96" t="s">
        <v>48</v>
      </c>
      <c r="J197" s="96">
        <v>2471</v>
      </c>
      <c r="K197" s="96" t="str">
        <f>VLOOKUP(J197,'Formas de pagamentos'!$A$2:$B$7,2,0)</f>
        <v>Boleto</v>
      </c>
      <c r="L197" s="95" t="str">
        <f t="shared" si="3"/>
        <v>CANCELADO</v>
      </c>
    </row>
    <row r="198" spans="1:12" hidden="1" x14ac:dyDescent="0.25">
      <c r="A198" s="92">
        <v>197</v>
      </c>
      <c r="B198" s="92">
        <v>197</v>
      </c>
      <c r="C198" s="92">
        <v>41</v>
      </c>
      <c r="D198" s="92">
        <v>29</v>
      </c>
      <c r="E198" s="92">
        <v>1</v>
      </c>
      <c r="F198" s="93">
        <f>PRODUCT(VLOOKUP(D198,produtos!$A$1:$E$49,4),E198)</f>
        <v>2590</v>
      </c>
      <c r="G198" s="94">
        <v>45677</v>
      </c>
      <c r="H198" s="92" t="s">
        <v>64</v>
      </c>
      <c r="I198" s="92" t="s">
        <v>48</v>
      </c>
      <c r="J198" s="92">
        <v>5950</v>
      </c>
      <c r="K198" s="92" t="str">
        <f>VLOOKUP(J198,'Formas de pagamentos'!$A$2:$B$7,2,0)</f>
        <v>Cartão Débito</v>
      </c>
      <c r="L198" s="95" t="str">
        <f t="shared" si="3"/>
        <v>FRAUDE</v>
      </c>
    </row>
    <row r="199" spans="1:12" hidden="1" x14ac:dyDescent="0.25">
      <c r="A199" s="96">
        <v>198</v>
      </c>
      <c r="B199" s="96">
        <v>198</v>
      </c>
      <c r="C199" s="92">
        <v>30</v>
      </c>
      <c r="D199" s="96">
        <v>27</v>
      </c>
      <c r="E199" s="96">
        <v>1</v>
      </c>
      <c r="F199" s="93">
        <f>PRODUCT(VLOOKUP(D199,produtos!$A$1:$E$49,4),E199)</f>
        <v>1313</v>
      </c>
      <c r="G199" s="97">
        <v>45692</v>
      </c>
      <c r="H199" s="96" t="s">
        <v>64</v>
      </c>
      <c r="I199" s="96" t="s">
        <v>48</v>
      </c>
      <c r="J199" s="96">
        <v>2471</v>
      </c>
      <c r="K199" s="96" t="str">
        <f>VLOOKUP(J199,'Formas de pagamentos'!$A$2:$B$7,2,0)</f>
        <v>Boleto</v>
      </c>
      <c r="L199" s="95" t="str">
        <f t="shared" si="3"/>
        <v>FRAUDE</v>
      </c>
    </row>
    <row r="200" spans="1:12" hidden="1" x14ac:dyDescent="0.25">
      <c r="A200" s="92">
        <v>199</v>
      </c>
      <c r="B200" s="92">
        <v>199</v>
      </c>
      <c r="C200" s="92">
        <v>19</v>
      </c>
      <c r="D200" s="92">
        <v>20</v>
      </c>
      <c r="E200" s="92">
        <v>5</v>
      </c>
      <c r="F200" s="93">
        <f>PRODUCT(VLOOKUP(D200,produtos!$A$1:$E$49,4),E200)</f>
        <v>13735</v>
      </c>
      <c r="G200" s="94">
        <v>45717</v>
      </c>
      <c r="H200" s="92" t="s">
        <v>48</v>
      </c>
      <c r="I200" s="92" t="s">
        <v>48</v>
      </c>
      <c r="J200" s="92">
        <v>1969</v>
      </c>
      <c r="K200" s="92" t="str">
        <f>VLOOKUP(J200,'Formas de pagamentos'!$A$2:$B$7,2,0)</f>
        <v>Cartão Crédito</v>
      </c>
      <c r="L200" s="95" t="str">
        <f t="shared" si="3"/>
        <v>CANCELADO</v>
      </c>
    </row>
    <row r="201" spans="1:12" hidden="1" x14ac:dyDescent="0.25">
      <c r="A201" s="96">
        <v>200</v>
      </c>
      <c r="B201" s="96">
        <v>200</v>
      </c>
      <c r="C201" s="92">
        <v>9</v>
      </c>
      <c r="D201" s="96">
        <v>5</v>
      </c>
      <c r="E201" s="96">
        <v>2</v>
      </c>
      <c r="F201" s="93">
        <f>PRODUCT(VLOOKUP(D201,produtos!$A$1:$E$49,4),E201)</f>
        <v>6446</v>
      </c>
      <c r="G201" s="97">
        <v>45677</v>
      </c>
      <c r="H201" s="96" t="s">
        <v>48</v>
      </c>
      <c r="I201" s="96" t="s">
        <v>89</v>
      </c>
      <c r="J201" s="96">
        <v>6056</v>
      </c>
      <c r="K201" s="96" t="str">
        <f>VLOOKUP(J201,'Formas de pagamentos'!$A$2:$B$7,2,0)</f>
        <v>Cheque</v>
      </c>
      <c r="L201" s="95" t="str">
        <f t="shared" si="3"/>
        <v>RECLAMAÇÃO</v>
      </c>
    </row>
    <row r="202" spans="1:12" hidden="1" x14ac:dyDescent="0.25">
      <c r="A202" s="92">
        <v>201</v>
      </c>
      <c r="B202" s="92">
        <v>201</v>
      </c>
      <c r="C202" s="92">
        <v>24</v>
      </c>
      <c r="D202" s="92">
        <v>10</v>
      </c>
      <c r="E202" s="92">
        <v>5</v>
      </c>
      <c r="F202" s="93">
        <f>PRODUCT(VLOOKUP(D202,produtos!$A$1:$E$49,4),E202)</f>
        <v>2485</v>
      </c>
      <c r="G202" s="94">
        <v>45695</v>
      </c>
      <c r="H202" s="92" t="s">
        <v>64</v>
      </c>
      <c r="I202" s="92" t="s">
        <v>116</v>
      </c>
      <c r="J202" s="92">
        <v>7072</v>
      </c>
      <c r="K202" s="92" t="str">
        <f>VLOOKUP(J202,'Formas de pagamentos'!$A$2:$B$7,2,0)</f>
        <v>Dinheiro</v>
      </c>
      <c r="L202" s="95" t="str">
        <f t="shared" si="3"/>
        <v>FRAUDE</v>
      </c>
    </row>
    <row r="203" spans="1:12" hidden="1" x14ac:dyDescent="0.25">
      <c r="A203" s="96">
        <v>202</v>
      </c>
      <c r="B203" s="96">
        <v>202</v>
      </c>
      <c r="C203" s="92">
        <v>9</v>
      </c>
      <c r="D203" s="96">
        <v>30</v>
      </c>
      <c r="E203" s="96">
        <v>5</v>
      </c>
      <c r="F203" s="93">
        <f>PRODUCT(VLOOKUP(D203,produtos!$A$1:$E$49,4),E203)</f>
        <v>19500</v>
      </c>
      <c r="G203" s="97">
        <v>45720</v>
      </c>
      <c r="H203" s="96" t="s">
        <v>64</v>
      </c>
      <c r="I203" s="96" t="s">
        <v>116</v>
      </c>
      <c r="J203" s="96">
        <v>6056</v>
      </c>
      <c r="K203" s="96" t="str">
        <f>VLOOKUP(J203,'Formas de pagamentos'!$A$2:$B$7,2,0)</f>
        <v>Cheque</v>
      </c>
      <c r="L203" s="95" t="str">
        <f t="shared" si="3"/>
        <v>FRAUDE</v>
      </c>
    </row>
    <row r="204" spans="1:12" hidden="1" x14ac:dyDescent="0.25">
      <c r="A204" s="92">
        <v>203</v>
      </c>
      <c r="B204" s="92">
        <v>203</v>
      </c>
      <c r="C204" s="92">
        <v>47</v>
      </c>
      <c r="D204" s="92">
        <v>24</v>
      </c>
      <c r="E204" s="92">
        <v>4</v>
      </c>
      <c r="F204" s="93">
        <f>PRODUCT(VLOOKUP(D204,produtos!$A$1:$E$49,4),E204)</f>
        <v>10560</v>
      </c>
      <c r="G204" s="94">
        <v>45673</v>
      </c>
      <c r="H204" s="92" t="s">
        <v>115</v>
      </c>
      <c r="I204" s="92" t="s">
        <v>48</v>
      </c>
      <c r="J204" s="92">
        <v>5950</v>
      </c>
      <c r="K204" s="92" t="str">
        <f>VLOOKUP(J204,'Formas de pagamentos'!$A$2:$B$7,2,0)</f>
        <v>Cartão Débito</v>
      </c>
      <c r="L204" s="95" t="str">
        <f t="shared" si="3"/>
        <v>Cancelar Rota</v>
      </c>
    </row>
    <row r="205" spans="1:12" hidden="1" x14ac:dyDescent="0.25">
      <c r="A205" s="96">
        <v>204</v>
      </c>
      <c r="B205" s="96">
        <v>204</v>
      </c>
      <c r="C205" s="92">
        <v>27</v>
      </c>
      <c r="D205" s="96">
        <v>2</v>
      </c>
      <c r="E205" s="96">
        <v>5</v>
      </c>
      <c r="F205" s="93">
        <f>PRODUCT(VLOOKUP(D205,produtos!$A$1:$E$49,4),E205)</f>
        <v>21045</v>
      </c>
      <c r="G205" s="97">
        <v>45693</v>
      </c>
      <c r="H205" s="96" t="s">
        <v>64</v>
      </c>
      <c r="I205" s="96" t="s">
        <v>89</v>
      </c>
      <c r="J205" s="96">
        <v>2471</v>
      </c>
      <c r="K205" s="96" t="str">
        <f>VLOOKUP(J205,'Formas de pagamentos'!$A$2:$B$7,2,0)</f>
        <v>Boleto</v>
      </c>
      <c r="L205" s="95" t="str">
        <f t="shared" si="3"/>
        <v>SUCESSO</v>
      </c>
    </row>
    <row r="206" spans="1:12" hidden="1" x14ac:dyDescent="0.25">
      <c r="A206" s="92">
        <v>205</v>
      </c>
      <c r="B206" s="92">
        <v>205</v>
      </c>
      <c r="C206" s="92">
        <v>16</v>
      </c>
      <c r="D206" s="92">
        <v>34</v>
      </c>
      <c r="E206" s="92">
        <v>2</v>
      </c>
      <c r="F206" s="93">
        <f>PRODUCT(VLOOKUP(D206,produtos!$A$1:$E$49,4),E206)</f>
        <v>4900</v>
      </c>
      <c r="G206" s="94">
        <v>45693</v>
      </c>
      <c r="H206" s="92" t="s">
        <v>64</v>
      </c>
      <c r="I206" s="92" t="s">
        <v>89</v>
      </c>
      <c r="J206" s="92">
        <v>2951</v>
      </c>
      <c r="K206" s="92" t="str">
        <f>VLOOKUP(J206,'Formas de pagamentos'!$A$2:$B$7,2,0)</f>
        <v>Pix</v>
      </c>
      <c r="L206" s="95" t="str">
        <f t="shared" si="3"/>
        <v>SUCESSO</v>
      </c>
    </row>
    <row r="207" spans="1:12" hidden="1" x14ac:dyDescent="0.25">
      <c r="A207" s="96">
        <v>206</v>
      </c>
      <c r="B207" s="96">
        <v>206</v>
      </c>
      <c r="C207" s="92">
        <v>5</v>
      </c>
      <c r="D207" s="96">
        <v>15</v>
      </c>
      <c r="E207" s="96">
        <v>2</v>
      </c>
      <c r="F207" s="93">
        <f>PRODUCT(VLOOKUP(D207,produtos!$A$1:$E$49,4),E207)</f>
        <v>604</v>
      </c>
      <c r="G207" s="97">
        <v>45726</v>
      </c>
      <c r="H207" s="96" t="s">
        <v>88</v>
      </c>
      <c r="I207" s="96" t="s">
        <v>48</v>
      </c>
      <c r="J207" s="96">
        <v>5950</v>
      </c>
      <c r="K207" s="96" t="str">
        <f>VLOOKUP(J207,'Formas de pagamentos'!$A$2:$B$7,2,0)</f>
        <v>Cartão Débito</v>
      </c>
      <c r="L207" s="95" t="str">
        <f t="shared" si="3"/>
        <v>Cancelar Rota</v>
      </c>
    </row>
    <row r="208" spans="1:12" hidden="1" x14ac:dyDescent="0.25">
      <c r="A208" s="92">
        <v>207</v>
      </c>
      <c r="B208" s="92">
        <v>207</v>
      </c>
      <c r="C208" s="92">
        <v>42</v>
      </c>
      <c r="D208" s="92">
        <v>33</v>
      </c>
      <c r="E208" s="92">
        <v>4</v>
      </c>
      <c r="F208" s="93">
        <f>PRODUCT(VLOOKUP(D208,produtos!$A$1:$E$49,4),E208)</f>
        <v>8804</v>
      </c>
      <c r="G208" s="94">
        <v>45697</v>
      </c>
      <c r="H208" s="92" t="s">
        <v>88</v>
      </c>
      <c r="I208" s="92" t="s">
        <v>48</v>
      </c>
      <c r="J208" s="92">
        <v>5950</v>
      </c>
      <c r="K208" s="92" t="str">
        <f>VLOOKUP(J208,'Formas de pagamentos'!$A$2:$B$7,2,0)</f>
        <v>Cartão Débito</v>
      </c>
      <c r="L208" s="95" t="str">
        <f t="shared" si="3"/>
        <v>Cancelar Rota</v>
      </c>
    </row>
    <row r="209" spans="1:12" hidden="1" x14ac:dyDescent="0.25">
      <c r="A209" s="96">
        <v>208</v>
      </c>
      <c r="B209" s="96">
        <v>208</v>
      </c>
      <c r="C209" s="92">
        <v>18</v>
      </c>
      <c r="D209" s="96">
        <v>16</v>
      </c>
      <c r="E209" s="96">
        <v>4</v>
      </c>
      <c r="F209" s="93">
        <f>PRODUCT(VLOOKUP(D209,produtos!$A$1:$E$49,4),E209)</f>
        <v>10092</v>
      </c>
      <c r="G209" s="97">
        <v>45692</v>
      </c>
      <c r="H209" s="96" t="s">
        <v>88</v>
      </c>
      <c r="I209" s="96" t="s">
        <v>89</v>
      </c>
      <c r="J209" s="96">
        <v>7072</v>
      </c>
      <c r="K209" s="96" t="str">
        <f>VLOOKUP(J209,'Formas de pagamentos'!$A$2:$B$7,2,0)</f>
        <v>Dinheiro</v>
      </c>
      <c r="L209" s="95" t="str">
        <f t="shared" si="3"/>
        <v>EM SEPARAÇÃO</v>
      </c>
    </row>
    <row r="210" spans="1:12" hidden="1" x14ac:dyDescent="0.25">
      <c r="A210" s="92">
        <v>209</v>
      </c>
      <c r="B210" s="92">
        <v>209</v>
      </c>
      <c r="C210" s="92">
        <v>22</v>
      </c>
      <c r="D210" s="92">
        <v>21</v>
      </c>
      <c r="E210" s="92">
        <v>4</v>
      </c>
      <c r="F210" s="93">
        <f>PRODUCT(VLOOKUP(D210,produtos!$A$1:$E$49,4),E210)</f>
        <v>3580</v>
      </c>
      <c r="G210" s="94">
        <v>45686</v>
      </c>
      <c r="H210" s="92" t="s">
        <v>115</v>
      </c>
      <c r="I210" s="92" t="s">
        <v>48</v>
      </c>
      <c r="J210" s="92">
        <v>5950</v>
      </c>
      <c r="K210" s="92" t="str">
        <f>VLOOKUP(J210,'Formas de pagamentos'!$A$2:$B$7,2,0)</f>
        <v>Cartão Débito</v>
      </c>
      <c r="L210" s="95" t="str">
        <f t="shared" si="3"/>
        <v>Cancelar Rota</v>
      </c>
    </row>
    <row r="211" spans="1:12" hidden="1" x14ac:dyDescent="0.25">
      <c r="A211" s="96">
        <v>210</v>
      </c>
      <c r="B211" s="96">
        <v>210</v>
      </c>
      <c r="C211" s="92">
        <v>7</v>
      </c>
      <c r="D211" s="96">
        <v>6</v>
      </c>
      <c r="E211" s="96">
        <v>4</v>
      </c>
      <c r="F211" s="93">
        <f>PRODUCT(VLOOKUP(D211,produtos!$A$1:$E$49,4),E211)</f>
        <v>6448</v>
      </c>
      <c r="G211" s="97">
        <v>45721</v>
      </c>
      <c r="H211" s="96" t="s">
        <v>88</v>
      </c>
      <c r="I211" s="96" t="s">
        <v>89</v>
      </c>
      <c r="J211" s="96">
        <v>7072</v>
      </c>
      <c r="K211" s="96" t="str">
        <f>VLOOKUP(J211,'Formas de pagamentos'!$A$2:$B$7,2,0)</f>
        <v>Dinheiro</v>
      </c>
      <c r="L211" s="95" t="str">
        <f t="shared" si="3"/>
        <v>EM SEPARAÇÃO</v>
      </c>
    </row>
    <row r="212" spans="1:12" hidden="1" x14ac:dyDescent="0.25">
      <c r="A212" s="92">
        <v>211</v>
      </c>
      <c r="B212" s="92">
        <v>211</v>
      </c>
      <c r="C212" s="92">
        <v>20</v>
      </c>
      <c r="D212" s="92">
        <v>43</v>
      </c>
      <c r="E212" s="92">
        <v>1</v>
      </c>
      <c r="F212" s="93">
        <f>PRODUCT(VLOOKUP(D212,produtos!$A$1:$E$49,4),E212)</f>
        <v>391</v>
      </c>
      <c r="G212" s="94">
        <v>45688</v>
      </c>
      <c r="H212" s="92" t="s">
        <v>64</v>
      </c>
      <c r="I212" s="92" t="s">
        <v>116</v>
      </c>
      <c r="J212" s="92">
        <v>2951</v>
      </c>
      <c r="K212" s="92" t="str">
        <f>VLOOKUP(J212,'Formas de pagamentos'!$A$2:$B$7,2,0)</f>
        <v>Pix</v>
      </c>
      <c r="L212" s="95" t="str">
        <f t="shared" si="3"/>
        <v>FRAUDE</v>
      </c>
    </row>
    <row r="213" spans="1:12" hidden="1" x14ac:dyDescent="0.25">
      <c r="A213" s="96">
        <v>212</v>
      </c>
      <c r="B213" s="96">
        <v>212</v>
      </c>
      <c r="C213" s="92">
        <v>1</v>
      </c>
      <c r="D213" s="96">
        <v>12</v>
      </c>
      <c r="E213" s="96">
        <v>4</v>
      </c>
      <c r="F213" s="93">
        <f>PRODUCT(VLOOKUP(D213,produtos!$A$1:$E$49,4),E213)</f>
        <v>17788</v>
      </c>
      <c r="G213" s="97">
        <v>45691</v>
      </c>
      <c r="H213" s="96" t="s">
        <v>64</v>
      </c>
      <c r="I213" s="96" t="s">
        <v>48</v>
      </c>
      <c r="J213" s="96">
        <v>6056</v>
      </c>
      <c r="K213" s="96" t="str">
        <f>VLOOKUP(J213,'Formas de pagamentos'!$A$2:$B$7,2,0)</f>
        <v>Cheque</v>
      </c>
      <c r="L213" s="95" t="str">
        <f t="shared" si="3"/>
        <v>FRAUDE</v>
      </c>
    </row>
    <row r="214" spans="1:12" hidden="1" x14ac:dyDescent="0.25">
      <c r="A214" s="92">
        <v>213</v>
      </c>
      <c r="B214" s="92">
        <v>213</v>
      </c>
      <c r="C214" s="92">
        <v>45</v>
      </c>
      <c r="D214" s="92">
        <v>3</v>
      </c>
      <c r="E214" s="92">
        <v>1</v>
      </c>
      <c r="F214" s="93">
        <f>PRODUCT(VLOOKUP(D214,produtos!$A$1:$E$49,4),E214)</f>
        <v>3531</v>
      </c>
      <c r="G214" s="94">
        <v>45727</v>
      </c>
      <c r="H214" s="92" t="s">
        <v>48</v>
      </c>
      <c r="I214" s="92" t="s">
        <v>89</v>
      </c>
      <c r="J214" s="92">
        <v>5950</v>
      </c>
      <c r="K214" s="92" t="str">
        <f>VLOOKUP(J214,'Formas de pagamentos'!$A$2:$B$7,2,0)</f>
        <v>Cartão Débito</v>
      </c>
      <c r="L214" s="95" t="str">
        <f t="shared" si="3"/>
        <v>RECLAMAÇÃO</v>
      </c>
    </row>
    <row r="215" spans="1:12" hidden="1" x14ac:dyDescent="0.25">
      <c r="A215" s="96">
        <v>214</v>
      </c>
      <c r="B215" s="96">
        <v>214</v>
      </c>
      <c r="C215" s="92">
        <v>11</v>
      </c>
      <c r="D215" s="96">
        <v>18</v>
      </c>
      <c r="E215" s="96">
        <v>5</v>
      </c>
      <c r="F215" s="93">
        <f>PRODUCT(VLOOKUP(D215,produtos!$A$1:$E$49,4),E215)</f>
        <v>3190</v>
      </c>
      <c r="G215" s="97">
        <v>45663</v>
      </c>
      <c r="H215" s="96" t="s">
        <v>88</v>
      </c>
      <c r="I215" s="96" t="s">
        <v>48</v>
      </c>
      <c r="J215" s="96">
        <v>1969</v>
      </c>
      <c r="K215" s="96" t="str">
        <f>VLOOKUP(J215,'Formas de pagamentos'!$A$2:$B$7,2,0)</f>
        <v>Cartão Crédito</v>
      </c>
      <c r="L215" s="95" t="str">
        <f t="shared" si="3"/>
        <v>Cancelar Rota</v>
      </c>
    </row>
    <row r="216" spans="1:12" hidden="1" x14ac:dyDescent="0.25">
      <c r="A216" s="92">
        <v>215</v>
      </c>
      <c r="B216" s="92">
        <v>215</v>
      </c>
      <c r="C216" s="92">
        <v>18</v>
      </c>
      <c r="D216" s="92">
        <v>15</v>
      </c>
      <c r="E216" s="92">
        <v>2</v>
      </c>
      <c r="F216" s="93">
        <f>PRODUCT(VLOOKUP(D216,produtos!$A$1:$E$49,4),E216)</f>
        <v>604</v>
      </c>
      <c r="G216" s="94">
        <v>45699</v>
      </c>
      <c r="H216" s="92" t="s">
        <v>64</v>
      </c>
      <c r="I216" s="92" t="s">
        <v>116</v>
      </c>
      <c r="J216" s="92">
        <v>2951</v>
      </c>
      <c r="K216" s="92" t="str">
        <f>VLOOKUP(J216,'Formas de pagamentos'!$A$2:$B$7,2,0)</f>
        <v>Pix</v>
      </c>
      <c r="L216" s="95" t="str">
        <f t="shared" si="3"/>
        <v>FRAUDE</v>
      </c>
    </row>
    <row r="217" spans="1:12" x14ac:dyDescent="0.25">
      <c r="A217" s="96">
        <v>216</v>
      </c>
      <c r="B217" s="96">
        <v>216</v>
      </c>
      <c r="C217" s="92">
        <v>27</v>
      </c>
      <c r="D217" s="96">
        <v>25</v>
      </c>
      <c r="E217" s="96">
        <v>2</v>
      </c>
      <c r="F217" s="93">
        <f>PRODUCT(VLOOKUP(D217,produtos!$A$1:$E$49,4),E217)</f>
        <v>6898</v>
      </c>
      <c r="G217" s="97">
        <v>45679</v>
      </c>
      <c r="H217" s="96" t="s">
        <v>48</v>
      </c>
      <c r="I217" s="96" t="s">
        <v>116</v>
      </c>
      <c r="J217" s="96">
        <v>2951</v>
      </c>
      <c r="K217" s="96" t="str">
        <f>VLOOKUP(J217,'Formas de pagamentos'!$A$2:$B$7,2,0)</f>
        <v>Pix</v>
      </c>
      <c r="L217" s="95" t="str">
        <f t="shared" si="3"/>
        <v>falta de pagamento</v>
      </c>
    </row>
    <row r="218" spans="1:12" hidden="1" x14ac:dyDescent="0.25">
      <c r="A218" s="92">
        <v>217</v>
      </c>
      <c r="B218" s="92">
        <v>217</v>
      </c>
      <c r="C218" s="92">
        <v>48</v>
      </c>
      <c r="D218" s="92">
        <v>24</v>
      </c>
      <c r="E218" s="92">
        <v>4</v>
      </c>
      <c r="F218" s="93">
        <f>PRODUCT(VLOOKUP(D218,produtos!$A$1:$E$49,4),E218)</f>
        <v>10560</v>
      </c>
      <c r="G218" s="94">
        <v>45663</v>
      </c>
      <c r="H218" s="92" t="s">
        <v>64</v>
      </c>
      <c r="I218" s="92" t="s">
        <v>116</v>
      </c>
      <c r="J218" s="92">
        <v>1969</v>
      </c>
      <c r="K218" s="92" t="str">
        <f>VLOOKUP(J218,'Formas de pagamentos'!$A$2:$B$7,2,0)</f>
        <v>Cartão Crédito</v>
      </c>
      <c r="L218" s="95" t="str">
        <f t="shared" si="3"/>
        <v>FRAUDE</v>
      </c>
    </row>
    <row r="219" spans="1:12" hidden="1" x14ac:dyDescent="0.25">
      <c r="A219" s="96">
        <v>218</v>
      </c>
      <c r="B219" s="96">
        <v>218</v>
      </c>
      <c r="C219" s="92">
        <v>28</v>
      </c>
      <c r="D219" s="96">
        <v>10</v>
      </c>
      <c r="E219" s="96">
        <v>4</v>
      </c>
      <c r="F219" s="93">
        <f>PRODUCT(VLOOKUP(D219,produtos!$A$1:$E$49,4),E219)</f>
        <v>1988</v>
      </c>
      <c r="G219" s="97">
        <v>45688</v>
      </c>
      <c r="H219" s="96" t="s">
        <v>64</v>
      </c>
      <c r="I219" s="96" t="s">
        <v>89</v>
      </c>
      <c r="J219" s="96">
        <v>1969</v>
      </c>
      <c r="K219" s="96" t="str">
        <f>VLOOKUP(J219,'Formas de pagamentos'!$A$2:$B$7,2,0)</f>
        <v>Cartão Crédito</v>
      </c>
      <c r="L219" s="95" t="str">
        <f t="shared" si="3"/>
        <v>SUCESSO</v>
      </c>
    </row>
    <row r="220" spans="1:12" hidden="1" x14ac:dyDescent="0.25">
      <c r="A220" s="92">
        <v>219</v>
      </c>
      <c r="B220" s="92">
        <v>219</v>
      </c>
      <c r="C220" s="92">
        <v>50</v>
      </c>
      <c r="D220" s="92">
        <v>37</v>
      </c>
      <c r="E220" s="92">
        <v>1</v>
      </c>
      <c r="F220" s="93">
        <f>PRODUCT(VLOOKUP(D220,produtos!$A$1:$E$49,4),E220)</f>
        <v>1283</v>
      </c>
      <c r="G220" s="94">
        <v>45694</v>
      </c>
      <c r="H220" s="92" t="s">
        <v>48</v>
      </c>
      <c r="I220" s="92" t="s">
        <v>48</v>
      </c>
      <c r="J220" s="92">
        <v>6056</v>
      </c>
      <c r="K220" s="92" t="str">
        <f>VLOOKUP(J220,'Formas de pagamentos'!$A$2:$B$7,2,0)</f>
        <v>Cheque</v>
      </c>
      <c r="L220" s="95" t="str">
        <f t="shared" si="3"/>
        <v>CANCELADO</v>
      </c>
    </row>
    <row r="221" spans="1:12" hidden="1" x14ac:dyDescent="0.25">
      <c r="A221" s="96">
        <v>220</v>
      </c>
      <c r="B221" s="96">
        <v>220</v>
      </c>
      <c r="C221" s="92">
        <v>24</v>
      </c>
      <c r="D221" s="96">
        <v>37</v>
      </c>
      <c r="E221" s="96">
        <v>5</v>
      </c>
      <c r="F221" s="93">
        <f>PRODUCT(VLOOKUP(D221,produtos!$A$1:$E$49,4),E221)</f>
        <v>6415</v>
      </c>
      <c r="G221" s="97">
        <v>45701</v>
      </c>
      <c r="H221" s="96" t="s">
        <v>115</v>
      </c>
      <c r="I221" s="96" t="s">
        <v>116</v>
      </c>
      <c r="J221" s="96">
        <v>1969</v>
      </c>
      <c r="K221" s="96" t="str">
        <f>VLOOKUP(J221,'Formas de pagamentos'!$A$2:$B$7,2,0)</f>
        <v>Cartão Crédito</v>
      </c>
      <c r="L221" s="95" t="str">
        <f t="shared" si="3"/>
        <v>EM ROTA, AGUARDAR PAGAMENTO</v>
      </c>
    </row>
    <row r="222" spans="1:12" hidden="1" x14ac:dyDescent="0.25">
      <c r="A222" s="92">
        <v>221</v>
      </c>
      <c r="B222" s="92">
        <v>221</v>
      </c>
      <c r="C222" s="92">
        <v>50</v>
      </c>
      <c r="D222" s="92">
        <v>9</v>
      </c>
      <c r="E222" s="92">
        <v>2</v>
      </c>
      <c r="F222" s="93">
        <f>PRODUCT(VLOOKUP(D222,produtos!$A$1:$E$49,4),E222)</f>
        <v>8046</v>
      </c>
      <c r="G222" s="94">
        <v>45683</v>
      </c>
      <c r="H222" s="92" t="s">
        <v>88</v>
      </c>
      <c r="I222" s="92" t="s">
        <v>116</v>
      </c>
      <c r="J222" s="92">
        <v>2951</v>
      </c>
      <c r="K222" s="92" t="str">
        <f>VLOOKUP(J222,'Formas de pagamentos'!$A$2:$B$7,2,0)</f>
        <v>Pix</v>
      </c>
      <c r="L222" s="95" t="str">
        <f t="shared" si="3"/>
        <v>EM SEPARAÇÃO, AGUARDAR PAGAMENTO</v>
      </c>
    </row>
    <row r="223" spans="1:12" hidden="1" x14ac:dyDescent="0.25">
      <c r="A223" s="96">
        <v>222</v>
      </c>
      <c r="B223" s="96">
        <v>222</v>
      </c>
      <c r="C223" s="92">
        <v>18</v>
      </c>
      <c r="D223" s="96">
        <v>17</v>
      </c>
      <c r="E223" s="96">
        <v>3</v>
      </c>
      <c r="F223" s="93">
        <f>PRODUCT(VLOOKUP(D223,produtos!$A$1:$E$49,4),E223)</f>
        <v>3174</v>
      </c>
      <c r="G223" s="97">
        <v>45661</v>
      </c>
      <c r="H223" s="96" t="s">
        <v>64</v>
      </c>
      <c r="I223" s="96" t="s">
        <v>89</v>
      </c>
      <c r="J223" s="96">
        <v>1969</v>
      </c>
      <c r="K223" s="96" t="str">
        <f>VLOOKUP(J223,'Formas de pagamentos'!$A$2:$B$7,2,0)</f>
        <v>Cartão Crédito</v>
      </c>
      <c r="L223" s="95" t="str">
        <f t="shared" si="3"/>
        <v>SUCESSO</v>
      </c>
    </row>
    <row r="224" spans="1:12" hidden="1" x14ac:dyDescent="0.25">
      <c r="A224" s="92">
        <v>223</v>
      </c>
      <c r="B224" s="92">
        <v>223</v>
      </c>
      <c r="C224" s="92">
        <v>28</v>
      </c>
      <c r="D224" s="92">
        <v>11</v>
      </c>
      <c r="E224" s="92">
        <v>5</v>
      </c>
      <c r="F224" s="93">
        <f>PRODUCT(VLOOKUP(D224,produtos!$A$1:$E$49,4),E224)</f>
        <v>8610</v>
      </c>
      <c r="G224" s="94">
        <v>45705</v>
      </c>
      <c r="H224" s="92" t="s">
        <v>88</v>
      </c>
      <c r="I224" s="92" t="s">
        <v>116</v>
      </c>
      <c r="J224" s="92">
        <v>1969</v>
      </c>
      <c r="K224" s="92" t="str">
        <f>VLOOKUP(J224,'Formas de pagamentos'!$A$2:$B$7,2,0)</f>
        <v>Cartão Crédito</v>
      </c>
      <c r="L224" s="95" t="str">
        <f t="shared" si="3"/>
        <v>EM SEPARAÇÃO, AGUARDAR PAGAMENTO</v>
      </c>
    </row>
    <row r="225" spans="1:12" hidden="1" x14ac:dyDescent="0.25">
      <c r="A225" s="96">
        <v>224</v>
      </c>
      <c r="B225" s="96">
        <v>224</v>
      </c>
      <c r="C225" s="92">
        <v>16</v>
      </c>
      <c r="D225" s="96">
        <v>18</v>
      </c>
      <c r="E225" s="96">
        <v>4</v>
      </c>
      <c r="F225" s="93">
        <f>PRODUCT(VLOOKUP(D225,produtos!$A$1:$E$49,4),E225)</f>
        <v>2552</v>
      </c>
      <c r="G225" s="97">
        <v>45726</v>
      </c>
      <c r="H225" s="96" t="s">
        <v>115</v>
      </c>
      <c r="I225" s="96" t="s">
        <v>116</v>
      </c>
      <c r="J225" s="96">
        <v>5950</v>
      </c>
      <c r="K225" s="96" t="str">
        <f>VLOOKUP(J225,'Formas de pagamentos'!$A$2:$B$7,2,0)</f>
        <v>Cartão Débito</v>
      </c>
      <c r="L225" s="95" t="str">
        <f t="shared" si="3"/>
        <v>EM ROTA, AGUARDAR PAGAMENTO</v>
      </c>
    </row>
    <row r="226" spans="1:12" hidden="1" x14ac:dyDescent="0.25">
      <c r="A226" s="92">
        <v>225</v>
      </c>
      <c r="B226" s="92">
        <v>225</v>
      </c>
      <c r="C226" s="92">
        <v>12</v>
      </c>
      <c r="D226" s="92">
        <v>7</v>
      </c>
      <c r="E226" s="92">
        <v>2</v>
      </c>
      <c r="F226" s="93">
        <f>PRODUCT(VLOOKUP(D226,produtos!$A$1:$E$49,4),E226)</f>
        <v>5296</v>
      </c>
      <c r="G226" s="94">
        <v>45671</v>
      </c>
      <c r="H226" s="92" t="s">
        <v>88</v>
      </c>
      <c r="I226" s="92" t="s">
        <v>48</v>
      </c>
      <c r="J226" s="92">
        <v>6056</v>
      </c>
      <c r="K226" s="92" t="str">
        <f>VLOOKUP(J226,'Formas de pagamentos'!$A$2:$B$7,2,0)</f>
        <v>Cheque</v>
      </c>
      <c r="L226" s="95" t="str">
        <f t="shared" si="3"/>
        <v>Cancelar Rota</v>
      </c>
    </row>
    <row r="227" spans="1:12" hidden="1" x14ac:dyDescent="0.25">
      <c r="A227" s="96">
        <v>226</v>
      </c>
      <c r="B227" s="96">
        <v>226</v>
      </c>
      <c r="C227" s="92">
        <v>37</v>
      </c>
      <c r="D227" s="96">
        <v>13</v>
      </c>
      <c r="E227" s="96">
        <v>4</v>
      </c>
      <c r="F227" s="93">
        <f>PRODUCT(VLOOKUP(D227,produtos!$A$1:$E$49,4),E227)</f>
        <v>15556</v>
      </c>
      <c r="G227" s="97">
        <v>45714</v>
      </c>
      <c r="H227" s="96" t="s">
        <v>115</v>
      </c>
      <c r="I227" s="96" t="s">
        <v>89</v>
      </c>
      <c r="J227" s="96">
        <v>2471</v>
      </c>
      <c r="K227" s="96" t="str">
        <f>VLOOKUP(J227,'Formas de pagamentos'!$A$2:$B$7,2,0)</f>
        <v>Boleto</v>
      </c>
      <c r="L227" s="95" t="str">
        <f t="shared" si="3"/>
        <v>Em Rota</v>
      </c>
    </row>
    <row r="228" spans="1:12" hidden="1" x14ac:dyDescent="0.25">
      <c r="A228" s="92">
        <v>227</v>
      </c>
      <c r="B228" s="92">
        <v>227</v>
      </c>
      <c r="C228" s="92">
        <v>50</v>
      </c>
      <c r="D228" s="92">
        <v>10</v>
      </c>
      <c r="E228" s="92">
        <v>5</v>
      </c>
      <c r="F228" s="93">
        <f>PRODUCT(VLOOKUP(D228,produtos!$A$1:$E$49,4),E228)</f>
        <v>2485</v>
      </c>
      <c r="G228" s="94">
        <v>45663</v>
      </c>
      <c r="H228" s="92" t="s">
        <v>115</v>
      </c>
      <c r="I228" s="92" t="s">
        <v>89</v>
      </c>
      <c r="J228" s="92">
        <v>7072</v>
      </c>
      <c r="K228" s="92" t="str">
        <f>VLOOKUP(J228,'Formas de pagamentos'!$A$2:$B$7,2,0)</f>
        <v>Dinheiro</v>
      </c>
      <c r="L228" s="95" t="str">
        <f t="shared" si="3"/>
        <v>Em Rota</v>
      </c>
    </row>
    <row r="229" spans="1:12" hidden="1" x14ac:dyDescent="0.25">
      <c r="A229" s="96">
        <v>228</v>
      </c>
      <c r="B229" s="96">
        <v>228</v>
      </c>
      <c r="C229" s="92">
        <v>23</v>
      </c>
      <c r="D229" s="96">
        <v>3</v>
      </c>
      <c r="E229" s="96">
        <v>1</v>
      </c>
      <c r="F229" s="93">
        <f>PRODUCT(VLOOKUP(D229,produtos!$A$1:$E$49,4),E229)</f>
        <v>3531</v>
      </c>
      <c r="G229" s="97">
        <v>45692</v>
      </c>
      <c r="H229" s="96" t="s">
        <v>115</v>
      </c>
      <c r="I229" s="96" t="s">
        <v>89</v>
      </c>
      <c r="J229" s="96">
        <v>2471</v>
      </c>
      <c r="K229" s="96" t="str">
        <f>VLOOKUP(J229,'Formas de pagamentos'!$A$2:$B$7,2,0)</f>
        <v>Boleto</v>
      </c>
      <c r="L229" s="95" t="str">
        <f t="shared" si="3"/>
        <v>Em Rota</v>
      </c>
    </row>
    <row r="230" spans="1:12" hidden="1" x14ac:dyDescent="0.25">
      <c r="A230" s="92">
        <v>229</v>
      </c>
      <c r="B230" s="92">
        <v>229</v>
      </c>
      <c r="C230" s="92">
        <v>34</v>
      </c>
      <c r="D230" s="92">
        <v>16</v>
      </c>
      <c r="E230" s="92">
        <v>3</v>
      </c>
      <c r="F230" s="93">
        <f>PRODUCT(VLOOKUP(D230,produtos!$A$1:$E$49,4),E230)</f>
        <v>7569</v>
      </c>
      <c r="G230" s="94">
        <v>45722</v>
      </c>
      <c r="H230" s="92" t="s">
        <v>64</v>
      </c>
      <c r="I230" s="92" t="s">
        <v>116</v>
      </c>
      <c r="J230" s="92">
        <v>5950</v>
      </c>
      <c r="K230" s="92" t="str">
        <f>VLOOKUP(J230,'Formas de pagamentos'!$A$2:$B$7,2,0)</f>
        <v>Cartão Débito</v>
      </c>
      <c r="L230" s="95" t="str">
        <f t="shared" si="3"/>
        <v>FRAUDE</v>
      </c>
    </row>
    <row r="231" spans="1:12" hidden="1" x14ac:dyDescent="0.25">
      <c r="A231" s="96">
        <v>230</v>
      </c>
      <c r="B231" s="96">
        <v>230</v>
      </c>
      <c r="C231" s="92">
        <v>41</v>
      </c>
      <c r="D231" s="96">
        <v>43</v>
      </c>
      <c r="E231" s="96">
        <v>3</v>
      </c>
      <c r="F231" s="93">
        <f>PRODUCT(VLOOKUP(D231,produtos!$A$1:$E$49,4),E231)</f>
        <v>1173</v>
      </c>
      <c r="G231" s="97">
        <v>45672</v>
      </c>
      <c r="H231" s="96" t="s">
        <v>64</v>
      </c>
      <c r="I231" s="96" t="s">
        <v>89</v>
      </c>
      <c r="J231" s="96">
        <v>6056</v>
      </c>
      <c r="K231" s="96" t="str">
        <f>VLOOKUP(J231,'Formas de pagamentos'!$A$2:$B$7,2,0)</f>
        <v>Cheque</v>
      </c>
      <c r="L231" s="95" t="str">
        <f t="shared" si="3"/>
        <v>SUCESSO</v>
      </c>
    </row>
    <row r="232" spans="1:12" hidden="1" x14ac:dyDescent="0.25">
      <c r="A232" s="92">
        <v>231</v>
      </c>
      <c r="B232" s="92">
        <v>231</v>
      </c>
      <c r="C232" s="92">
        <v>44</v>
      </c>
      <c r="D232" s="92">
        <v>35</v>
      </c>
      <c r="E232" s="92">
        <v>2</v>
      </c>
      <c r="F232" s="93">
        <f>PRODUCT(VLOOKUP(D232,produtos!$A$1:$E$49,4),E232)</f>
        <v>7950</v>
      </c>
      <c r="G232" s="94">
        <v>45678</v>
      </c>
      <c r="H232" s="92" t="s">
        <v>88</v>
      </c>
      <c r="I232" s="92" t="s">
        <v>89</v>
      </c>
      <c r="J232" s="92">
        <v>6056</v>
      </c>
      <c r="K232" s="92" t="str">
        <f>VLOOKUP(J232,'Formas de pagamentos'!$A$2:$B$7,2,0)</f>
        <v>Cheque</v>
      </c>
      <c r="L232" s="95" t="str">
        <f t="shared" si="3"/>
        <v>EM SEPARAÇÃO</v>
      </c>
    </row>
    <row r="233" spans="1:12" hidden="1" x14ac:dyDescent="0.25">
      <c r="A233" s="96">
        <v>232</v>
      </c>
      <c r="B233" s="96">
        <v>232</v>
      </c>
      <c r="C233" s="92">
        <v>24</v>
      </c>
      <c r="D233" s="96">
        <v>29</v>
      </c>
      <c r="E233" s="96">
        <v>4</v>
      </c>
      <c r="F233" s="93">
        <f>PRODUCT(VLOOKUP(D233,produtos!$A$1:$E$49,4),E233)</f>
        <v>10360</v>
      </c>
      <c r="G233" s="97">
        <v>45660</v>
      </c>
      <c r="H233" s="96" t="s">
        <v>48</v>
      </c>
      <c r="I233" s="96" t="s">
        <v>89</v>
      </c>
      <c r="J233" s="96">
        <v>6056</v>
      </c>
      <c r="K233" s="96" t="str">
        <f>VLOOKUP(J233,'Formas de pagamentos'!$A$2:$B$7,2,0)</f>
        <v>Cheque</v>
      </c>
      <c r="L233" s="95" t="str">
        <f t="shared" si="3"/>
        <v>RECLAMAÇÃO</v>
      </c>
    </row>
    <row r="234" spans="1:12" hidden="1" x14ac:dyDescent="0.25">
      <c r="A234" s="92">
        <v>233</v>
      </c>
      <c r="B234" s="92">
        <v>233</v>
      </c>
      <c r="C234" s="92">
        <v>3</v>
      </c>
      <c r="D234" s="92">
        <v>41</v>
      </c>
      <c r="E234" s="92">
        <v>3</v>
      </c>
      <c r="F234" s="93">
        <f>PRODUCT(VLOOKUP(D234,produtos!$A$1:$E$49,4),E234)</f>
        <v>495</v>
      </c>
      <c r="G234" s="94">
        <v>45720</v>
      </c>
      <c r="H234" s="92" t="s">
        <v>64</v>
      </c>
      <c r="I234" s="92" t="s">
        <v>116</v>
      </c>
      <c r="J234" s="92">
        <v>5950</v>
      </c>
      <c r="K234" s="92" t="str">
        <f>VLOOKUP(J234,'Formas de pagamentos'!$A$2:$B$7,2,0)</f>
        <v>Cartão Débito</v>
      </c>
      <c r="L234" s="95" t="str">
        <f t="shared" si="3"/>
        <v>FRAUDE</v>
      </c>
    </row>
    <row r="235" spans="1:12" hidden="1" x14ac:dyDescent="0.25">
      <c r="A235" s="96">
        <v>234</v>
      </c>
      <c r="B235" s="96">
        <v>234</v>
      </c>
      <c r="C235" s="92">
        <v>19</v>
      </c>
      <c r="D235" s="96">
        <v>19</v>
      </c>
      <c r="E235" s="96">
        <v>2</v>
      </c>
      <c r="F235" s="93">
        <f>PRODUCT(VLOOKUP(D235,produtos!$A$1:$E$49,4),E235)</f>
        <v>1740</v>
      </c>
      <c r="G235" s="97">
        <v>45698</v>
      </c>
      <c r="H235" s="96" t="s">
        <v>64</v>
      </c>
      <c r="I235" s="96" t="s">
        <v>116</v>
      </c>
      <c r="J235" s="96">
        <v>2471</v>
      </c>
      <c r="K235" s="96" t="str">
        <f>VLOOKUP(J235,'Formas de pagamentos'!$A$2:$B$7,2,0)</f>
        <v>Boleto</v>
      </c>
      <c r="L235" s="95" t="str">
        <f t="shared" si="3"/>
        <v>FRAUDE</v>
      </c>
    </row>
    <row r="236" spans="1:12" hidden="1" x14ac:dyDescent="0.25">
      <c r="A236" s="92">
        <v>235</v>
      </c>
      <c r="B236" s="92">
        <v>235</v>
      </c>
      <c r="C236" s="92">
        <v>47</v>
      </c>
      <c r="D236" s="92">
        <v>24</v>
      </c>
      <c r="E236" s="92">
        <v>3</v>
      </c>
      <c r="F236" s="93">
        <f>PRODUCT(VLOOKUP(D236,produtos!$A$1:$E$49,4),E236)</f>
        <v>7920</v>
      </c>
      <c r="G236" s="94">
        <v>45682</v>
      </c>
      <c r="H236" s="92" t="s">
        <v>88</v>
      </c>
      <c r="I236" s="92" t="s">
        <v>89</v>
      </c>
      <c r="J236" s="92">
        <v>2471</v>
      </c>
      <c r="K236" s="92" t="str">
        <f>VLOOKUP(J236,'Formas de pagamentos'!$A$2:$B$7,2,0)</f>
        <v>Boleto</v>
      </c>
      <c r="L236" s="95" t="str">
        <f t="shared" si="3"/>
        <v>EM SEPARAÇÃO</v>
      </c>
    </row>
    <row r="237" spans="1:12" hidden="1" x14ac:dyDescent="0.25">
      <c r="A237" s="96">
        <v>236</v>
      </c>
      <c r="B237" s="96">
        <v>236</v>
      </c>
      <c r="C237" s="92">
        <v>37</v>
      </c>
      <c r="D237" s="96">
        <v>23</v>
      </c>
      <c r="E237" s="96">
        <v>1</v>
      </c>
      <c r="F237" s="93">
        <f>PRODUCT(VLOOKUP(D237,produtos!$A$1:$E$49,4),E237)</f>
        <v>1738</v>
      </c>
      <c r="G237" s="97">
        <v>45676</v>
      </c>
      <c r="H237" s="96" t="s">
        <v>115</v>
      </c>
      <c r="I237" s="96" t="s">
        <v>48</v>
      </c>
      <c r="J237" s="96">
        <v>6056</v>
      </c>
      <c r="K237" s="96" t="str">
        <f>VLOOKUP(J237,'Formas de pagamentos'!$A$2:$B$7,2,0)</f>
        <v>Cheque</v>
      </c>
      <c r="L237" s="95" t="str">
        <f t="shared" si="3"/>
        <v>Cancelar Rota</v>
      </c>
    </row>
    <row r="238" spans="1:12" hidden="1" x14ac:dyDescent="0.25">
      <c r="A238" s="92">
        <v>237</v>
      </c>
      <c r="B238" s="92">
        <v>237</v>
      </c>
      <c r="C238" s="92">
        <v>12</v>
      </c>
      <c r="D238" s="92">
        <v>43</v>
      </c>
      <c r="E238" s="92">
        <v>3</v>
      </c>
      <c r="F238" s="93">
        <f>PRODUCT(VLOOKUP(D238,produtos!$A$1:$E$49,4),E238)</f>
        <v>1173</v>
      </c>
      <c r="G238" s="94">
        <v>45677</v>
      </c>
      <c r="H238" s="92" t="s">
        <v>64</v>
      </c>
      <c r="I238" s="92" t="s">
        <v>48</v>
      </c>
      <c r="J238" s="92">
        <v>1969</v>
      </c>
      <c r="K238" s="92" t="str">
        <f>VLOOKUP(J238,'Formas de pagamentos'!$A$2:$B$7,2,0)</f>
        <v>Cartão Crédito</v>
      </c>
      <c r="L238" s="95" t="str">
        <f t="shared" ref="L238:L301" si="4">IF(AND(H238="CANCELADO",I238="Pago"),"RECLAMAÇÃO",IF(AND(H238="ENTREGUE",I238="Pago"),"SUCESSO",IF(AND(H238="PENDENTE",I238="PAGO"),"EM SEPARAÇÃO",IF(AND(H238="CANCELADO",I238="CANCELADO"),"CANCELADO",IF(AND(H238="ENTREGUE",I238="CANCELADO"),"FRAUDE",IF(AND(H238="Enviado",I238="Atrasado"),"EM ROTA, AGUARDAR PAGAMENTO",IF(AND(H238="Cancelado",I238="Atrasado"),"falta de pagamento",IF(AND(H238="Enviado",I238="Pago"),"Em Rota",IF(AND(H238="Pendente",I238="Cancelado"),"Cancelar Rota",IF(AND(H238="Pendente",I238="Atrasado"),"EM SEPARAÇÃO, AGUARDAR PAGAMENTO",IF(AND(H238="Enviado",I238="Cancelado"),"Cancelar Rota",IF(AND(H238="Entregue",I238="Atrasado"),"FRAUDE"))))))))))))</f>
        <v>FRAUDE</v>
      </c>
    </row>
    <row r="239" spans="1:12" hidden="1" x14ac:dyDescent="0.25">
      <c r="A239" s="96">
        <v>238</v>
      </c>
      <c r="B239" s="96">
        <v>238</v>
      </c>
      <c r="C239" s="92">
        <v>31</v>
      </c>
      <c r="D239" s="96">
        <v>35</v>
      </c>
      <c r="E239" s="96">
        <v>2</v>
      </c>
      <c r="F239" s="93">
        <f>PRODUCT(VLOOKUP(D239,produtos!$A$1:$E$49,4),E239)</f>
        <v>7950</v>
      </c>
      <c r="G239" s="97">
        <v>45686</v>
      </c>
      <c r="H239" s="96" t="s">
        <v>115</v>
      </c>
      <c r="I239" s="96" t="s">
        <v>89</v>
      </c>
      <c r="J239" s="96">
        <v>2951</v>
      </c>
      <c r="K239" s="96" t="str">
        <f>VLOOKUP(J239,'Formas de pagamentos'!$A$2:$B$7,2,0)</f>
        <v>Pix</v>
      </c>
      <c r="L239" s="95" t="str">
        <f t="shared" si="4"/>
        <v>Em Rota</v>
      </c>
    </row>
    <row r="240" spans="1:12" hidden="1" x14ac:dyDescent="0.25">
      <c r="A240" s="92">
        <v>239</v>
      </c>
      <c r="B240" s="92">
        <v>239</v>
      </c>
      <c r="C240" s="92">
        <v>24</v>
      </c>
      <c r="D240" s="92">
        <v>34</v>
      </c>
      <c r="E240" s="92">
        <v>2</v>
      </c>
      <c r="F240" s="93">
        <f>PRODUCT(VLOOKUP(D240,produtos!$A$1:$E$49,4),E240)</f>
        <v>4900</v>
      </c>
      <c r="G240" s="94">
        <v>45722</v>
      </c>
      <c r="H240" s="92" t="s">
        <v>88</v>
      </c>
      <c r="I240" s="92" t="s">
        <v>48</v>
      </c>
      <c r="J240" s="92">
        <v>7072</v>
      </c>
      <c r="K240" s="92" t="str">
        <f>VLOOKUP(J240,'Formas de pagamentos'!$A$2:$B$7,2,0)</f>
        <v>Dinheiro</v>
      </c>
      <c r="L240" s="95" t="str">
        <f t="shared" si="4"/>
        <v>Cancelar Rota</v>
      </c>
    </row>
    <row r="241" spans="1:12" hidden="1" x14ac:dyDescent="0.25">
      <c r="A241" s="96">
        <v>240</v>
      </c>
      <c r="B241" s="96">
        <v>240</v>
      </c>
      <c r="C241" s="92">
        <v>35</v>
      </c>
      <c r="D241" s="96">
        <v>26</v>
      </c>
      <c r="E241" s="96">
        <v>2</v>
      </c>
      <c r="F241" s="93">
        <f>PRODUCT(VLOOKUP(D241,produtos!$A$1:$E$49,4),E241)</f>
        <v>8626</v>
      </c>
      <c r="G241" s="97">
        <v>45715</v>
      </c>
      <c r="H241" s="96" t="s">
        <v>64</v>
      </c>
      <c r="I241" s="96" t="s">
        <v>116</v>
      </c>
      <c r="J241" s="96">
        <v>5950</v>
      </c>
      <c r="K241" s="96" t="str">
        <f>VLOOKUP(J241,'Formas de pagamentos'!$A$2:$B$7,2,0)</f>
        <v>Cartão Débito</v>
      </c>
      <c r="L241" s="95" t="str">
        <f t="shared" si="4"/>
        <v>FRAUDE</v>
      </c>
    </row>
    <row r="242" spans="1:12" hidden="1" x14ac:dyDescent="0.25">
      <c r="A242" s="92">
        <v>241</v>
      </c>
      <c r="B242" s="92">
        <v>241</v>
      </c>
      <c r="C242" s="92">
        <v>4</v>
      </c>
      <c r="D242" s="92">
        <v>12</v>
      </c>
      <c r="E242" s="92">
        <v>1</v>
      </c>
      <c r="F242" s="93">
        <f>PRODUCT(VLOOKUP(D242,produtos!$A$1:$E$49,4),E242)</f>
        <v>4447</v>
      </c>
      <c r="G242" s="94">
        <v>45686</v>
      </c>
      <c r="H242" s="92" t="s">
        <v>48</v>
      </c>
      <c r="I242" s="92" t="s">
        <v>89</v>
      </c>
      <c r="J242" s="92">
        <v>7072</v>
      </c>
      <c r="K242" s="92" t="str">
        <f>VLOOKUP(J242,'Formas de pagamentos'!$A$2:$B$7,2,0)</f>
        <v>Dinheiro</v>
      </c>
      <c r="L242" s="95" t="str">
        <f t="shared" si="4"/>
        <v>RECLAMAÇÃO</v>
      </c>
    </row>
    <row r="243" spans="1:12" hidden="1" x14ac:dyDescent="0.25">
      <c r="A243" s="96">
        <v>242</v>
      </c>
      <c r="B243" s="96">
        <v>242</v>
      </c>
      <c r="C243" s="92">
        <v>1</v>
      </c>
      <c r="D243" s="96">
        <v>19</v>
      </c>
      <c r="E243" s="96">
        <v>5</v>
      </c>
      <c r="F243" s="93">
        <f>PRODUCT(VLOOKUP(D243,produtos!$A$1:$E$49,4),E243)</f>
        <v>4350</v>
      </c>
      <c r="G243" s="97">
        <v>45708</v>
      </c>
      <c r="H243" s="96" t="s">
        <v>115</v>
      </c>
      <c r="I243" s="96" t="s">
        <v>48</v>
      </c>
      <c r="J243" s="96">
        <v>7072</v>
      </c>
      <c r="K243" s="96" t="str">
        <f>VLOOKUP(J243,'Formas de pagamentos'!$A$2:$B$7,2,0)</f>
        <v>Dinheiro</v>
      </c>
      <c r="L243" s="95" t="str">
        <f t="shared" si="4"/>
        <v>Cancelar Rota</v>
      </c>
    </row>
    <row r="244" spans="1:12" x14ac:dyDescent="0.25">
      <c r="A244" s="92">
        <v>243</v>
      </c>
      <c r="B244" s="92">
        <v>243</v>
      </c>
      <c r="C244" s="92">
        <v>8</v>
      </c>
      <c r="D244" s="92">
        <v>26</v>
      </c>
      <c r="E244" s="92">
        <v>1</v>
      </c>
      <c r="F244" s="93">
        <f>PRODUCT(VLOOKUP(D244,produtos!$A$1:$E$49,4),E244)</f>
        <v>4313</v>
      </c>
      <c r="G244" s="94">
        <v>45683</v>
      </c>
      <c r="H244" s="92" t="s">
        <v>48</v>
      </c>
      <c r="I244" s="92" t="s">
        <v>116</v>
      </c>
      <c r="J244" s="92">
        <v>5950</v>
      </c>
      <c r="K244" s="92" t="str">
        <f>VLOOKUP(J244,'Formas de pagamentos'!$A$2:$B$7,2,0)</f>
        <v>Cartão Débito</v>
      </c>
      <c r="L244" s="95" t="str">
        <f t="shared" si="4"/>
        <v>falta de pagamento</v>
      </c>
    </row>
    <row r="245" spans="1:12" hidden="1" x14ac:dyDescent="0.25">
      <c r="A245" s="96">
        <v>244</v>
      </c>
      <c r="B245" s="96">
        <v>244</v>
      </c>
      <c r="C245" s="92">
        <v>22</v>
      </c>
      <c r="D245" s="96">
        <v>5</v>
      </c>
      <c r="E245" s="96">
        <v>5</v>
      </c>
      <c r="F245" s="93">
        <f>PRODUCT(VLOOKUP(D245,produtos!$A$1:$E$49,4),E245)</f>
        <v>16115</v>
      </c>
      <c r="G245" s="97">
        <v>45708</v>
      </c>
      <c r="H245" s="96" t="s">
        <v>115</v>
      </c>
      <c r="I245" s="96" t="s">
        <v>116</v>
      </c>
      <c r="J245" s="96">
        <v>6056</v>
      </c>
      <c r="K245" s="96" t="str">
        <f>VLOOKUP(J245,'Formas de pagamentos'!$A$2:$B$7,2,0)</f>
        <v>Cheque</v>
      </c>
      <c r="L245" s="95" t="str">
        <f t="shared" si="4"/>
        <v>EM ROTA, AGUARDAR PAGAMENTO</v>
      </c>
    </row>
    <row r="246" spans="1:12" hidden="1" x14ac:dyDescent="0.25">
      <c r="A246" s="92">
        <v>245</v>
      </c>
      <c r="B246" s="92">
        <v>245</v>
      </c>
      <c r="C246" s="92">
        <v>35</v>
      </c>
      <c r="D246" s="92">
        <v>42</v>
      </c>
      <c r="E246" s="92">
        <v>5</v>
      </c>
      <c r="F246" s="93">
        <f>PRODUCT(VLOOKUP(D246,produtos!$A$1:$E$49,4),E246)</f>
        <v>3300</v>
      </c>
      <c r="G246" s="94">
        <v>45696</v>
      </c>
      <c r="H246" s="92" t="s">
        <v>64</v>
      </c>
      <c r="I246" s="92" t="s">
        <v>89</v>
      </c>
      <c r="J246" s="92">
        <v>1969</v>
      </c>
      <c r="K246" s="92" t="str">
        <f>VLOOKUP(J246,'Formas de pagamentos'!$A$2:$B$7,2,0)</f>
        <v>Cartão Crédito</v>
      </c>
      <c r="L246" s="95" t="str">
        <f t="shared" si="4"/>
        <v>SUCESSO</v>
      </c>
    </row>
    <row r="247" spans="1:12" hidden="1" x14ac:dyDescent="0.25">
      <c r="A247" s="96">
        <v>246</v>
      </c>
      <c r="B247" s="96">
        <v>246</v>
      </c>
      <c r="C247" s="92">
        <v>3</v>
      </c>
      <c r="D247" s="96">
        <v>34</v>
      </c>
      <c r="E247" s="96">
        <v>5</v>
      </c>
      <c r="F247" s="93">
        <f>PRODUCT(VLOOKUP(D247,produtos!$A$1:$E$49,4),E247)</f>
        <v>12250</v>
      </c>
      <c r="G247" s="97">
        <v>45709</v>
      </c>
      <c r="H247" s="96" t="s">
        <v>115</v>
      </c>
      <c r="I247" s="96" t="s">
        <v>116</v>
      </c>
      <c r="J247" s="96">
        <v>2471</v>
      </c>
      <c r="K247" s="96" t="str">
        <f>VLOOKUP(J247,'Formas de pagamentos'!$A$2:$B$7,2,0)</f>
        <v>Boleto</v>
      </c>
      <c r="L247" s="95" t="str">
        <f t="shared" si="4"/>
        <v>EM ROTA, AGUARDAR PAGAMENTO</v>
      </c>
    </row>
    <row r="248" spans="1:12" hidden="1" x14ac:dyDescent="0.25">
      <c r="A248" s="92">
        <v>247</v>
      </c>
      <c r="B248" s="92">
        <v>247</v>
      </c>
      <c r="C248" s="92">
        <v>8</v>
      </c>
      <c r="D248" s="92">
        <v>13</v>
      </c>
      <c r="E248" s="92">
        <v>1</v>
      </c>
      <c r="F248" s="93">
        <f>PRODUCT(VLOOKUP(D248,produtos!$A$1:$E$49,4),E248)</f>
        <v>3889</v>
      </c>
      <c r="G248" s="94">
        <v>45697</v>
      </c>
      <c r="H248" s="92" t="s">
        <v>64</v>
      </c>
      <c r="I248" s="92" t="s">
        <v>89</v>
      </c>
      <c r="J248" s="92">
        <v>1969</v>
      </c>
      <c r="K248" s="92" t="str">
        <f>VLOOKUP(J248,'Formas de pagamentos'!$A$2:$B$7,2,0)</f>
        <v>Cartão Crédito</v>
      </c>
      <c r="L248" s="95" t="str">
        <f t="shared" si="4"/>
        <v>SUCESSO</v>
      </c>
    </row>
    <row r="249" spans="1:12" hidden="1" x14ac:dyDescent="0.25">
      <c r="A249" s="96">
        <v>248</v>
      </c>
      <c r="B249" s="96">
        <v>248</v>
      </c>
      <c r="C249" s="92">
        <v>42</v>
      </c>
      <c r="D249" s="96">
        <v>17</v>
      </c>
      <c r="E249" s="96">
        <v>5</v>
      </c>
      <c r="F249" s="93">
        <f>PRODUCT(VLOOKUP(D249,produtos!$A$1:$E$49,4),E249)</f>
        <v>5290</v>
      </c>
      <c r="G249" s="97">
        <v>45674</v>
      </c>
      <c r="H249" s="96" t="s">
        <v>115</v>
      </c>
      <c r="I249" s="96" t="s">
        <v>89</v>
      </c>
      <c r="J249" s="96">
        <v>5950</v>
      </c>
      <c r="K249" s="96" t="str">
        <f>VLOOKUP(J249,'Formas de pagamentos'!$A$2:$B$7,2,0)</f>
        <v>Cartão Débito</v>
      </c>
      <c r="L249" s="95" t="str">
        <f t="shared" si="4"/>
        <v>Em Rota</v>
      </c>
    </row>
    <row r="250" spans="1:12" hidden="1" x14ac:dyDescent="0.25">
      <c r="A250" s="92">
        <v>249</v>
      </c>
      <c r="B250" s="92">
        <v>249</v>
      </c>
      <c r="C250" s="92">
        <v>26</v>
      </c>
      <c r="D250" s="92">
        <v>5</v>
      </c>
      <c r="E250" s="92">
        <v>5</v>
      </c>
      <c r="F250" s="93">
        <f>PRODUCT(VLOOKUP(D250,produtos!$A$1:$E$49,4),E250)</f>
        <v>16115</v>
      </c>
      <c r="G250" s="94">
        <v>45716</v>
      </c>
      <c r="H250" s="92" t="s">
        <v>64</v>
      </c>
      <c r="I250" s="92" t="s">
        <v>116</v>
      </c>
      <c r="J250" s="92">
        <v>5950</v>
      </c>
      <c r="K250" s="92" t="str">
        <f>VLOOKUP(J250,'Formas de pagamentos'!$A$2:$B$7,2,0)</f>
        <v>Cartão Débito</v>
      </c>
      <c r="L250" s="95" t="str">
        <f t="shared" si="4"/>
        <v>FRAUDE</v>
      </c>
    </row>
    <row r="251" spans="1:12" hidden="1" x14ac:dyDescent="0.25">
      <c r="A251" s="96">
        <v>250</v>
      </c>
      <c r="B251" s="96">
        <v>250</v>
      </c>
      <c r="C251" s="92">
        <v>27</v>
      </c>
      <c r="D251" s="96">
        <v>25</v>
      </c>
      <c r="E251" s="96">
        <v>5</v>
      </c>
      <c r="F251" s="93">
        <f>PRODUCT(VLOOKUP(D251,produtos!$A$1:$E$49,4),E251)</f>
        <v>17245</v>
      </c>
      <c r="G251" s="97">
        <v>45672</v>
      </c>
      <c r="H251" s="96" t="s">
        <v>115</v>
      </c>
      <c r="I251" s="96" t="s">
        <v>48</v>
      </c>
      <c r="J251" s="96">
        <v>1969</v>
      </c>
      <c r="K251" s="96" t="str">
        <f>VLOOKUP(J251,'Formas de pagamentos'!$A$2:$B$7,2,0)</f>
        <v>Cartão Crédito</v>
      </c>
      <c r="L251" s="95" t="str">
        <f t="shared" si="4"/>
        <v>Cancelar Rota</v>
      </c>
    </row>
    <row r="252" spans="1:12" hidden="1" x14ac:dyDescent="0.25">
      <c r="A252" s="92">
        <v>251</v>
      </c>
      <c r="B252" s="92">
        <v>251</v>
      </c>
      <c r="C252" s="92">
        <v>19</v>
      </c>
      <c r="D252" s="92">
        <v>41</v>
      </c>
      <c r="E252" s="92">
        <v>4</v>
      </c>
      <c r="F252" s="93">
        <f>PRODUCT(VLOOKUP(D252,produtos!$A$1:$E$49,4),E252)</f>
        <v>660</v>
      </c>
      <c r="G252" s="94">
        <v>45670</v>
      </c>
      <c r="H252" s="92" t="s">
        <v>64</v>
      </c>
      <c r="I252" s="92" t="s">
        <v>89</v>
      </c>
      <c r="J252" s="92">
        <v>5950</v>
      </c>
      <c r="K252" s="92" t="str">
        <f>VLOOKUP(J252,'Formas de pagamentos'!$A$2:$B$7,2,0)</f>
        <v>Cartão Débito</v>
      </c>
      <c r="L252" s="95" t="str">
        <f t="shared" si="4"/>
        <v>SUCESSO</v>
      </c>
    </row>
    <row r="253" spans="1:12" hidden="1" x14ac:dyDescent="0.25">
      <c r="A253" s="96">
        <v>252</v>
      </c>
      <c r="B253" s="96">
        <v>252</v>
      </c>
      <c r="C253" s="92">
        <v>21</v>
      </c>
      <c r="D253" s="96">
        <v>5</v>
      </c>
      <c r="E253" s="96">
        <v>5</v>
      </c>
      <c r="F253" s="93">
        <f>PRODUCT(VLOOKUP(D253,produtos!$A$1:$E$49,4),E253)</f>
        <v>16115</v>
      </c>
      <c r="G253" s="97">
        <v>45721</v>
      </c>
      <c r="H253" s="96" t="s">
        <v>88</v>
      </c>
      <c r="I253" s="96" t="s">
        <v>89</v>
      </c>
      <c r="J253" s="96">
        <v>2951</v>
      </c>
      <c r="K253" s="96" t="str">
        <f>VLOOKUP(J253,'Formas de pagamentos'!$A$2:$B$7,2,0)</f>
        <v>Pix</v>
      </c>
      <c r="L253" s="95" t="str">
        <f t="shared" si="4"/>
        <v>EM SEPARAÇÃO</v>
      </c>
    </row>
    <row r="254" spans="1:12" hidden="1" x14ac:dyDescent="0.25">
      <c r="A254" s="92">
        <v>253</v>
      </c>
      <c r="B254" s="92">
        <v>253</v>
      </c>
      <c r="C254" s="92">
        <v>51</v>
      </c>
      <c r="D254" s="92">
        <v>40</v>
      </c>
      <c r="E254" s="92">
        <v>4</v>
      </c>
      <c r="F254" s="93">
        <f>PRODUCT(VLOOKUP(D254,produtos!$A$1:$E$49,4),E254)</f>
        <v>13436</v>
      </c>
      <c r="G254" s="94">
        <v>45662</v>
      </c>
      <c r="H254" s="92" t="s">
        <v>48</v>
      </c>
      <c r="I254" s="92" t="s">
        <v>48</v>
      </c>
      <c r="J254" s="92">
        <v>2471</v>
      </c>
      <c r="K254" s="92" t="str">
        <f>VLOOKUP(J254,'Formas de pagamentos'!$A$2:$B$7,2,0)</f>
        <v>Boleto</v>
      </c>
      <c r="L254" s="95" t="str">
        <f t="shared" si="4"/>
        <v>CANCELADO</v>
      </c>
    </row>
    <row r="255" spans="1:12" hidden="1" x14ac:dyDescent="0.25">
      <c r="A255" s="96">
        <v>254</v>
      </c>
      <c r="B255" s="96">
        <v>254</v>
      </c>
      <c r="C255" s="92">
        <v>1</v>
      </c>
      <c r="D255" s="96">
        <v>16</v>
      </c>
      <c r="E255" s="96">
        <v>1</v>
      </c>
      <c r="F255" s="93">
        <f>PRODUCT(VLOOKUP(D255,produtos!$A$1:$E$49,4),E255)</f>
        <v>2523</v>
      </c>
      <c r="G255" s="97">
        <v>45683</v>
      </c>
      <c r="H255" s="96" t="s">
        <v>115</v>
      </c>
      <c r="I255" s="96" t="s">
        <v>116</v>
      </c>
      <c r="J255" s="96">
        <v>5950</v>
      </c>
      <c r="K255" s="96" t="str">
        <f>VLOOKUP(J255,'Formas de pagamentos'!$A$2:$B$7,2,0)</f>
        <v>Cartão Débito</v>
      </c>
      <c r="L255" s="95" t="str">
        <f t="shared" si="4"/>
        <v>EM ROTA, AGUARDAR PAGAMENTO</v>
      </c>
    </row>
    <row r="256" spans="1:12" hidden="1" x14ac:dyDescent="0.25">
      <c r="A256" s="92">
        <v>255</v>
      </c>
      <c r="B256" s="92">
        <v>255</v>
      </c>
      <c r="C256" s="92">
        <v>43</v>
      </c>
      <c r="D256" s="92">
        <v>3</v>
      </c>
      <c r="E256" s="92">
        <v>1</v>
      </c>
      <c r="F256" s="93">
        <f>PRODUCT(VLOOKUP(D256,produtos!$A$1:$E$49,4),E256)</f>
        <v>3531</v>
      </c>
      <c r="G256" s="94">
        <v>45728</v>
      </c>
      <c r="H256" s="92" t="s">
        <v>115</v>
      </c>
      <c r="I256" s="92" t="s">
        <v>48</v>
      </c>
      <c r="J256" s="92">
        <v>5950</v>
      </c>
      <c r="K256" s="92" t="str">
        <f>VLOOKUP(J256,'Formas de pagamentos'!$A$2:$B$7,2,0)</f>
        <v>Cartão Débito</v>
      </c>
      <c r="L256" s="95" t="str">
        <f t="shared" si="4"/>
        <v>Cancelar Rota</v>
      </c>
    </row>
    <row r="257" spans="1:12" hidden="1" x14ac:dyDescent="0.25">
      <c r="A257" s="96">
        <v>256</v>
      </c>
      <c r="B257" s="96">
        <v>256</v>
      </c>
      <c r="C257" s="92">
        <v>14</v>
      </c>
      <c r="D257" s="96">
        <v>43</v>
      </c>
      <c r="E257" s="96">
        <v>5</v>
      </c>
      <c r="F257" s="93">
        <f>PRODUCT(VLOOKUP(D257,produtos!$A$1:$E$49,4),E257)</f>
        <v>1955</v>
      </c>
      <c r="G257" s="97">
        <v>45727</v>
      </c>
      <c r="H257" s="96" t="s">
        <v>115</v>
      </c>
      <c r="I257" s="96" t="s">
        <v>116</v>
      </c>
      <c r="J257" s="96">
        <v>7072</v>
      </c>
      <c r="K257" s="96" t="str">
        <f>VLOOKUP(J257,'Formas de pagamentos'!$A$2:$B$7,2,0)</f>
        <v>Dinheiro</v>
      </c>
      <c r="L257" s="95" t="str">
        <f t="shared" si="4"/>
        <v>EM ROTA, AGUARDAR PAGAMENTO</v>
      </c>
    </row>
    <row r="258" spans="1:12" hidden="1" x14ac:dyDescent="0.25">
      <c r="A258" s="92">
        <v>257</v>
      </c>
      <c r="B258" s="92">
        <v>257</v>
      </c>
      <c r="C258" s="92">
        <v>47</v>
      </c>
      <c r="D258" s="92">
        <v>32</v>
      </c>
      <c r="E258" s="92">
        <v>4</v>
      </c>
      <c r="F258" s="93">
        <f>PRODUCT(VLOOKUP(D258,produtos!$A$1:$E$49,4),E258)</f>
        <v>1756</v>
      </c>
      <c r="G258" s="94">
        <v>45675</v>
      </c>
      <c r="H258" s="92" t="s">
        <v>115</v>
      </c>
      <c r="I258" s="92" t="s">
        <v>89</v>
      </c>
      <c r="J258" s="92">
        <v>7072</v>
      </c>
      <c r="K258" s="92" t="str">
        <f>VLOOKUP(J258,'Formas de pagamentos'!$A$2:$B$7,2,0)</f>
        <v>Dinheiro</v>
      </c>
      <c r="L258" s="95" t="str">
        <f t="shared" si="4"/>
        <v>Em Rota</v>
      </c>
    </row>
    <row r="259" spans="1:12" x14ac:dyDescent="0.25">
      <c r="A259" s="96">
        <v>258</v>
      </c>
      <c r="B259" s="96">
        <v>258</v>
      </c>
      <c r="C259" s="92">
        <v>32</v>
      </c>
      <c r="D259" s="96">
        <v>44</v>
      </c>
      <c r="E259" s="96">
        <v>2</v>
      </c>
      <c r="F259" s="93">
        <f>PRODUCT(VLOOKUP(D259,produtos!$A$1:$E$49,4),E259)</f>
        <v>7988</v>
      </c>
      <c r="G259" s="97">
        <v>45703</v>
      </c>
      <c r="H259" s="96" t="s">
        <v>48</v>
      </c>
      <c r="I259" s="96" t="s">
        <v>116</v>
      </c>
      <c r="J259" s="96">
        <v>5950</v>
      </c>
      <c r="K259" s="96" t="str">
        <f>VLOOKUP(J259,'Formas de pagamentos'!$A$2:$B$7,2,0)</f>
        <v>Cartão Débito</v>
      </c>
      <c r="L259" s="95" t="str">
        <f t="shared" si="4"/>
        <v>falta de pagamento</v>
      </c>
    </row>
    <row r="260" spans="1:12" hidden="1" x14ac:dyDescent="0.25">
      <c r="A260" s="92">
        <v>259</v>
      </c>
      <c r="B260" s="92">
        <v>259</v>
      </c>
      <c r="C260" s="92">
        <v>18</v>
      </c>
      <c r="D260" s="92">
        <v>34</v>
      </c>
      <c r="E260" s="92">
        <v>3</v>
      </c>
      <c r="F260" s="93">
        <f>PRODUCT(VLOOKUP(D260,produtos!$A$1:$E$49,4),E260)</f>
        <v>7350</v>
      </c>
      <c r="G260" s="94">
        <v>45695</v>
      </c>
      <c r="H260" s="92" t="s">
        <v>115</v>
      </c>
      <c r="I260" s="92" t="s">
        <v>116</v>
      </c>
      <c r="J260" s="92">
        <v>6056</v>
      </c>
      <c r="K260" s="92" t="str">
        <f>VLOOKUP(J260,'Formas de pagamentos'!$A$2:$B$7,2,0)</f>
        <v>Cheque</v>
      </c>
      <c r="L260" s="95" t="str">
        <f t="shared" si="4"/>
        <v>EM ROTA, AGUARDAR PAGAMENTO</v>
      </c>
    </row>
    <row r="261" spans="1:12" hidden="1" x14ac:dyDescent="0.25">
      <c r="A261" s="96">
        <v>260</v>
      </c>
      <c r="B261" s="96">
        <v>260</v>
      </c>
      <c r="C261" s="92">
        <v>40</v>
      </c>
      <c r="D261" s="96">
        <v>18</v>
      </c>
      <c r="E261" s="96">
        <v>4</v>
      </c>
      <c r="F261" s="93">
        <f>PRODUCT(VLOOKUP(D261,produtos!$A$1:$E$49,4),E261)</f>
        <v>2552</v>
      </c>
      <c r="G261" s="97">
        <v>45701</v>
      </c>
      <c r="H261" s="96" t="s">
        <v>64</v>
      </c>
      <c r="I261" s="96" t="s">
        <v>116</v>
      </c>
      <c r="J261" s="96">
        <v>2471</v>
      </c>
      <c r="K261" s="96" t="str">
        <f>VLOOKUP(J261,'Formas de pagamentos'!$A$2:$B$7,2,0)</f>
        <v>Boleto</v>
      </c>
      <c r="L261" s="95" t="str">
        <f t="shared" si="4"/>
        <v>FRAUDE</v>
      </c>
    </row>
    <row r="262" spans="1:12" hidden="1" x14ac:dyDescent="0.25">
      <c r="A262" s="92">
        <v>261</v>
      </c>
      <c r="B262" s="92">
        <v>261</v>
      </c>
      <c r="C262" s="92">
        <v>41</v>
      </c>
      <c r="D262" s="92">
        <v>21</v>
      </c>
      <c r="E262" s="92">
        <v>1</v>
      </c>
      <c r="F262" s="93">
        <f>PRODUCT(VLOOKUP(D262,produtos!$A$1:$E$49,4),E262)</f>
        <v>895</v>
      </c>
      <c r="G262" s="94">
        <v>45684</v>
      </c>
      <c r="H262" s="92" t="s">
        <v>48</v>
      </c>
      <c r="I262" s="92" t="s">
        <v>89</v>
      </c>
      <c r="J262" s="92">
        <v>2951</v>
      </c>
      <c r="K262" s="92" t="str">
        <f>VLOOKUP(J262,'Formas de pagamentos'!$A$2:$B$7,2,0)</f>
        <v>Pix</v>
      </c>
      <c r="L262" s="95" t="str">
        <f t="shared" si="4"/>
        <v>RECLAMAÇÃO</v>
      </c>
    </row>
    <row r="263" spans="1:12" hidden="1" x14ac:dyDescent="0.25">
      <c r="A263" s="96">
        <v>262</v>
      </c>
      <c r="B263" s="96">
        <v>262</v>
      </c>
      <c r="C263" s="92">
        <v>5</v>
      </c>
      <c r="D263" s="96">
        <v>15</v>
      </c>
      <c r="E263" s="96">
        <v>1</v>
      </c>
      <c r="F263" s="93">
        <f>PRODUCT(VLOOKUP(D263,produtos!$A$1:$E$49,4),E263)</f>
        <v>302</v>
      </c>
      <c r="G263" s="97">
        <v>45684</v>
      </c>
      <c r="H263" s="96" t="s">
        <v>48</v>
      </c>
      <c r="I263" s="96" t="s">
        <v>48</v>
      </c>
      <c r="J263" s="96">
        <v>6056</v>
      </c>
      <c r="K263" s="96" t="str">
        <f>VLOOKUP(J263,'Formas de pagamentos'!$A$2:$B$7,2,0)</f>
        <v>Cheque</v>
      </c>
      <c r="L263" s="95" t="str">
        <f t="shared" si="4"/>
        <v>CANCELADO</v>
      </c>
    </row>
    <row r="264" spans="1:12" hidden="1" x14ac:dyDescent="0.25">
      <c r="A264" s="92">
        <v>263</v>
      </c>
      <c r="B264" s="92">
        <v>263</v>
      </c>
      <c r="C264" s="92">
        <v>42</v>
      </c>
      <c r="D264" s="92">
        <v>24</v>
      </c>
      <c r="E264" s="92">
        <v>5</v>
      </c>
      <c r="F264" s="93">
        <f>PRODUCT(VLOOKUP(D264,produtos!$A$1:$E$49,4),E264)</f>
        <v>13200</v>
      </c>
      <c r="G264" s="94">
        <v>45719</v>
      </c>
      <c r="H264" s="92" t="s">
        <v>115</v>
      </c>
      <c r="I264" s="92" t="s">
        <v>116</v>
      </c>
      <c r="J264" s="92">
        <v>5950</v>
      </c>
      <c r="K264" s="92" t="str">
        <f>VLOOKUP(J264,'Formas de pagamentos'!$A$2:$B$7,2,0)</f>
        <v>Cartão Débito</v>
      </c>
      <c r="L264" s="95" t="str">
        <f t="shared" si="4"/>
        <v>EM ROTA, AGUARDAR PAGAMENTO</v>
      </c>
    </row>
    <row r="265" spans="1:12" hidden="1" x14ac:dyDescent="0.25">
      <c r="A265" s="96">
        <v>264</v>
      </c>
      <c r="B265" s="96">
        <v>264</v>
      </c>
      <c r="C265" s="92">
        <v>36</v>
      </c>
      <c r="D265" s="96">
        <v>37</v>
      </c>
      <c r="E265" s="96">
        <v>1</v>
      </c>
      <c r="F265" s="93">
        <f>PRODUCT(VLOOKUP(D265,produtos!$A$1:$E$49,4),E265)</f>
        <v>1283</v>
      </c>
      <c r="G265" s="97">
        <v>45690</v>
      </c>
      <c r="H265" s="96" t="s">
        <v>88</v>
      </c>
      <c r="I265" s="96" t="s">
        <v>116</v>
      </c>
      <c r="J265" s="96">
        <v>2471</v>
      </c>
      <c r="K265" s="96" t="str">
        <f>VLOOKUP(J265,'Formas de pagamentos'!$A$2:$B$7,2,0)</f>
        <v>Boleto</v>
      </c>
      <c r="L265" s="95" t="str">
        <f t="shared" si="4"/>
        <v>EM SEPARAÇÃO, AGUARDAR PAGAMENTO</v>
      </c>
    </row>
    <row r="266" spans="1:12" hidden="1" x14ac:dyDescent="0.25">
      <c r="A266" s="92">
        <v>265</v>
      </c>
      <c r="B266" s="92">
        <v>265</v>
      </c>
      <c r="C266" s="92">
        <v>3</v>
      </c>
      <c r="D266" s="92">
        <v>28</v>
      </c>
      <c r="E266" s="92">
        <v>1</v>
      </c>
      <c r="F266" s="93">
        <f>PRODUCT(VLOOKUP(D266,produtos!$A$1:$E$49,4),E266)</f>
        <v>2909</v>
      </c>
      <c r="G266" s="94">
        <v>45687</v>
      </c>
      <c r="H266" s="92" t="s">
        <v>64</v>
      </c>
      <c r="I266" s="92" t="s">
        <v>116</v>
      </c>
      <c r="J266" s="92">
        <v>2471</v>
      </c>
      <c r="K266" s="92" t="str">
        <f>VLOOKUP(J266,'Formas de pagamentos'!$A$2:$B$7,2,0)</f>
        <v>Boleto</v>
      </c>
      <c r="L266" s="95" t="str">
        <f t="shared" si="4"/>
        <v>FRAUDE</v>
      </c>
    </row>
    <row r="267" spans="1:12" hidden="1" x14ac:dyDescent="0.25">
      <c r="A267" s="96">
        <v>266</v>
      </c>
      <c r="B267" s="96">
        <v>266</v>
      </c>
      <c r="C267" s="92">
        <v>20</v>
      </c>
      <c r="D267" s="96">
        <v>45</v>
      </c>
      <c r="E267" s="96">
        <v>3</v>
      </c>
      <c r="F267" s="93">
        <f>PRODUCT(VLOOKUP(D267,produtos!$A$1:$E$49,4),E267)</f>
        <v>10017</v>
      </c>
      <c r="G267" s="97">
        <v>45717</v>
      </c>
      <c r="H267" s="96" t="s">
        <v>64</v>
      </c>
      <c r="I267" s="96" t="s">
        <v>89</v>
      </c>
      <c r="J267" s="96">
        <v>1969</v>
      </c>
      <c r="K267" s="96" t="str">
        <f>VLOOKUP(J267,'Formas de pagamentos'!$A$2:$B$7,2,0)</f>
        <v>Cartão Crédito</v>
      </c>
      <c r="L267" s="95" t="str">
        <f t="shared" si="4"/>
        <v>SUCESSO</v>
      </c>
    </row>
    <row r="268" spans="1:12" hidden="1" x14ac:dyDescent="0.25">
      <c r="A268" s="92">
        <v>267</v>
      </c>
      <c r="B268" s="92">
        <v>267</v>
      </c>
      <c r="C268" s="92">
        <v>10</v>
      </c>
      <c r="D268" s="92">
        <v>14</v>
      </c>
      <c r="E268" s="92">
        <v>4</v>
      </c>
      <c r="F268" s="93">
        <f>PRODUCT(VLOOKUP(D268,produtos!$A$1:$E$49,4),E268)</f>
        <v>15796</v>
      </c>
      <c r="G268" s="94">
        <v>45662</v>
      </c>
      <c r="H268" s="92" t="s">
        <v>115</v>
      </c>
      <c r="I268" s="92" t="s">
        <v>48</v>
      </c>
      <c r="J268" s="92">
        <v>2951</v>
      </c>
      <c r="K268" s="92" t="str">
        <f>VLOOKUP(J268,'Formas de pagamentos'!$A$2:$B$7,2,0)</f>
        <v>Pix</v>
      </c>
      <c r="L268" s="95" t="str">
        <f t="shared" si="4"/>
        <v>Cancelar Rota</v>
      </c>
    </row>
    <row r="269" spans="1:12" hidden="1" x14ac:dyDescent="0.25">
      <c r="A269" s="96">
        <v>268</v>
      </c>
      <c r="B269" s="96">
        <v>268</v>
      </c>
      <c r="C269" s="92">
        <v>10</v>
      </c>
      <c r="D269" s="96">
        <v>44</v>
      </c>
      <c r="E269" s="96">
        <v>2</v>
      </c>
      <c r="F269" s="93">
        <f>PRODUCT(VLOOKUP(D269,produtos!$A$1:$E$49,4),E269)</f>
        <v>7988</v>
      </c>
      <c r="G269" s="97">
        <v>45725</v>
      </c>
      <c r="H269" s="96" t="s">
        <v>64</v>
      </c>
      <c r="I269" s="96" t="s">
        <v>116</v>
      </c>
      <c r="J269" s="96">
        <v>2951</v>
      </c>
      <c r="K269" s="96" t="str">
        <f>VLOOKUP(J269,'Formas de pagamentos'!$A$2:$B$7,2,0)</f>
        <v>Pix</v>
      </c>
      <c r="L269" s="95" t="str">
        <f t="shared" si="4"/>
        <v>FRAUDE</v>
      </c>
    </row>
    <row r="270" spans="1:12" x14ac:dyDescent="0.25">
      <c r="A270" s="92">
        <v>269</v>
      </c>
      <c r="B270" s="92">
        <v>269</v>
      </c>
      <c r="C270" s="92">
        <v>19</v>
      </c>
      <c r="D270" s="92">
        <v>11</v>
      </c>
      <c r="E270" s="92">
        <v>3</v>
      </c>
      <c r="F270" s="93">
        <f>PRODUCT(VLOOKUP(D270,produtos!$A$1:$E$49,4),E270)</f>
        <v>5166</v>
      </c>
      <c r="G270" s="94">
        <v>45715</v>
      </c>
      <c r="H270" s="92" t="s">
        <v>48</v>
      </c>
      <c r="I270" s="92" t="s">
        <v>116</v>
      </c>
      <c r="J270" s="92">
        <v>1969</v>
      </c>
      <c r="K270" s="92" t="str">
        <f>VLOOKUP(J270,'Formas de pagamentos'!$A$2:$B$7,2,0)</f>
        <v>Cartão Crédito</v>
      </c>
      <c r="L270" s="95" t="str">
        <f t="shared" si="4"/>
        <v>falta de pagamento</v>
      </c>
    </row>
    <row r="271" spans="1:12" hidden="1" x14ac:dyDescent="0.25">
      <c r="A271" s="96">
        <v>270</v>
      </c>
      <c r="B271" s="96">
        <v>270</v>
      </c>
      <c r="C271" s="92">
        <v>2</v>
      </c>
      <c r="D271" s="96">
        <v>38</v>
      </c>
      <c r="E271" s="96">
        <v>1</v>
      </c>
      <c r="F271" s="93">
        <f>PRODUCT(VLOOKUP(D271,produtos!$A$1:$E$49,4),E271)</f>
        <v>1273</v>
      </c>
      <c r="G271" s="97">
        <v>45712</v>
      </c>
      <c r="H271" s="96" t="s">
        <v>115</v>
      </c>
      <c r="I271" s="96" t="s">
        <v>116</v>
      </c>
      <c r="J271" s="96">
        <v>6056</v>
      </c>
      <c r="K271" s="96" t="str">
        <f>VLOOKUP(J271,'Formas de pagamentos'!$A$2:$B$7,2,0)</f>
        <v>Cheque</v>
      </c>
      <c r="L271" s="95" t="str">
        <f t="shared" si="4"/>
        <v>EM ROTA, AGUARDAR PAGAMENTO</v>
      </c>
    </row>
    <row r="272" spans="1:12" hidden="1" x14ac:dyDescent="0.25">
      <c r="A272" s="92">
        <v>271</v>
      </c>
      <c r="B272" s="92">
        <v>271</v>
      </c>
      <c r="C272" s="92">
        <v>3</v>
      </c>
      <c r="D272" s="92">
        <v>8</v>
      </c>
      <c r="E272" s="92">
        <v>5</v>
      </c>
      <c r="F272" s="93">
        <f>PRODUCT(VLOOKUP(D272,produtos!$A$1:$E$49,4),E272)</f>
        <v>23140</v>
      </c>
      <c r="G272" s="94">
        <v>45711</v>
      </c>
      <c r="H272" s="92" t="s">
        <v>88</v>
      </c>
      <c r="I272" s="92" t="s">
        <v>116</v>
      </c>
      <c r="J272" s="92">
        <v>2471</v>
      </c>
      <c r="K272" s="92" t="str">
        <f>VLOOKUP(J272,'Formas de pagamentos'!$A$2:$B$7,2,0)</f>
        <v>Boleto</v>
      </c>
      <c r="L272" s="95" t="str">
        <f t="shared" si="4"/>
        <v>EM SEPARAÇÃO, AGUARDAR PAGAMENTO</v>
      </c>
    </row>
    <row r="273" spans="1:12" hidden="1" x14ac:dyDescent="0.25">
      <c r="A273" s="96">
        <v>272</v>
      </c>
      <c r="B273" s="96">
        <v>272</v>
      </c>
      <c r="C273" s="92">
        <v>3</v>
      </c>
      <c r="D273" s="96">
        <v>5</v>
      </c>
      <c r="E273" s="96">
        <v>3</v>
      </c>
      <c r="F273" s="93">
        <f>PRODUCT(VLOOKUP(D273,produtos!$A$1:$E$49,4),E273)</f>
        <v>9669</v>
      </c>
      <c r="G273" s="97">
        <v>45702</v>
      </c>
      <c r="H273" s="96" t="s">
        <v>88</v>
      </c>
      <c r="I273" s="96" t="s">
        <v>89</v>
      </c>
      <c r="J273" s="96">
        <v>2471</v>
      </c>
      <c r="K273" s="96" t="str">
        <f>VLOOKUP(J273,'Formas de pagamentos'!$A$2:$B$7,2,0)</f>
        <v>Boleto</v>
      </c>
      <c r="L273" s="95" t="str">
        <f t="shared" si="4"/>
        <v>EM SEPARAÇÃO</v>
      </c>
    </row>
    <row r="274" spans="1:12" hidden="1" x14ac:dyDescent="0.25">
      <c r="A274" s="92">
        <v>273</v>
      </c>
      <c r="B274" s="92">
        <v>273</v>
      </c>
      <c r="C274" s="92">
        <v>9</v>
      </c>
      <c r="D274" s="92">
        <v>38</v>
      </c>
      <c r="E274" s="92">
        <v>3</v>
      </c>
      <c r="F274" s="93">
        <f>PRODUCT(VLOOKUP(D274,produtos!$A$1:$E$49,4),E274)</f>
        <v>3819</v>
      </c>
      <c r="G274" s="94">
        <v>45723</v>
      </c>
      <c r="H274" s="92" t="s">
        <v>64</v>
      </c>
      <c r="I274" s="92" t="s">
        <v>48</v>
      </c>
      <c r="J274" s="92">
        <v>1969</v>
      </c>
      <c r="K274" s="92" t="str">
        <f>VLOOKUP(J274,'Formas de pagamentos'!$A$2:$B$7,2,0)</f>
        <v>Cartão Crédito</v>
      </c>
      <c r="L274" s="95" t="str">
        <f t="shared" si="4"/>
        <v>FRAUDE</v>
      </c>
    </row>
    <row r="275" spans="1:12" hidden="1" x14ac:dyDescent="0.25">
      <c r="A275" s="96">
        <v>274</v>
      </c>
      <c r="B275" s="96">
        <v>274</v>
      </c>
      <c r="C275" s="92">
        <v>8</v>
      </c>
      <c r="D275" s="96">
        <v>34</v>
      </c>
      <c r="E275" s="96">
        <v>1</v>
      </c>
      <c r="F275" s="93">
        <f>PRODUCT(VLOOKUP(D275,produtos!$A$1:$E$49,4),E275)</f>
        <v>2450</v>
      </c>
      <c r="G275" s="97">
        <v>45704</v>
      </c>
      <c r="H275" s="96" t="s">
        <v>115</v>
      </c>
      <c r="I275" s="96" t="s">
        <v>116</v>
      </c>
      <c r="J275" s="96">
        <v>7072</v>
      </c>
      <c r="K275" s="96" t="str">
        <f>VLOOKUP(J275,'Formas de pagamentos'!$A$2:$B$7,2,0)</f>
        <v>Dinheiro</v>
      </c>
      <c r="L275" s="95" t="str">
        <f t="shared" si="4"/>
        <v>EM ROTA, AGUARDAR PAGAMENTO</v>
      </c>
    </row>
    <row r="276" spans="1:12" hidden="1" x14ac:dyDescent="0.25">
      <c r="A276" s="92">
        <v>275</v>
      </c>
      <c r="B276" s="92">
        <v>275</v>
      </c>
      <c r="C276" s="92">
        <v>13</v>
      </c>
      <c r="D276" s="92">
        <v>7</v>
      </c>
      <c r="E276" s="92">
        <v>2</v>
      </c>
      <c r="F276" s="93">
        <f>PRODUCT(VLOOKUP(D276,produtos!$A$1:$E$49,4),E276)</f>
        <v>5296</v>
      </c>
      <c r="G276" s="94">
        <v>45717</v>
      </c>
      <c r="H276" s="92" t="s">
        <v>88</v>
      </c>
      <c r="I276" s="92" t="s">
        <v>89</v>
      </c>
      <c r="J276" s="92">
        <v>1969</v>
      </c>
      <c r="K276" s="92" t="str">
        <f>VLOOKUP(J276,'Formas de pagamentos'!$A$2:$B$7,2,0)</f>
        <v>Cartão Crédito</v>
      </c>
      <c r="L276" s="95" t="str">
        <f t="shared" si="4"/>
        <v>EM SEPARAÇÃO</v>
      </c>
    </row>
    <row r="277" spans="1:12" hidden="1" x14ac:dyDescent="0.25">
      <c r="A277" s="96">
        <v>276</v>
      </c>
      <c r="B277" s="96">
        <v>276</v>
      </c>
      <c r="C277" s="92">
        <v>41</v>
      </c>
      <c r="D277" s="96">
        <v>19</v>
      </c>
      <c r="E277" s="96">
        <v>1</v>
      </c>
      <c r="F277" s="93">
        <f>PRODUCT(VLOOKUP(D277,produtos!$A$1:$E$49,4),E277)</f>
        <v>870</v>
      </c>
      <c r="G277" s="97">
        <v>45658</v>
      </c>
      <c r="H277" s="96" t="s">
        <v>88</v>
      </c>
      <c r="I277" s="96" t="s">
        <v>48</v>
      </c>
      <c r="J277" s="96">
        <v>6056</v>
      </c>
      <c r="K277" s="96" t="str">
        <f>VLOOKUP(J277,'Formas de pagamentos'!$A$2:$B$7,2,0)</f>
        <v>Cheque</v>
      </c>
      <c r="L277" s="95" t="str">
        <f t="shared" si="4"/>
        <v>Cancelar Rota</v>
      </c>
    </row>
    <row r="278" spans="1:12" hidden="1" x14ac:dyDescent="0.25">
      <c r="A278" s="92">
        <v>277</v>
      </c>
      <c r="B278" s="92">
        <v>277</v>
      </c>
      <c r="C278" s="92">
        <v>1</v>
      </c>
      <c r="D278" s="92">
        <v>25</v>
      </c>
      <c r="E278" s="92">
        <v>4</v>
      </c>
      <c r="F278" s="93">
        <f>PRODUCT(VLOOKUP(D278,produtos!$A$1:$E$49,4),E278)</f>
        <v>13796</v>
      </c>
      <c r="G278" s="94">
        <v>45693</v>
      </c>
      <c r="H278" s="92" t="s">
        <v>88</v>
      </c>
      <c r="I278" s="92" t="s">
        <v>116</v>
      </c>
      <c r="J278" s="92">
        <v>5950</v>
      </c>
      <c r="K278" s="92" t="str">
        <f>VLOOKUP(J278,'Formas de pagamentos'!$A$2:$B$7,2,0)</f>
        <v>Cartão Débito</v>
      </c>
      <c r="L278" s="95" t="str">
        <f t="shared" si="4"/>
        <v>EM SEPARAÇÃO, AGUARDAR PAGAMENTO</v>
      </c>
    </row>
    <row r="279" spans="1:12" hidden="1" x14ac:dyDescent="0.25">
      <c r="A279" s="96">
        <v>278</v>
      </c>
      <c r="B279" s="96">
        <v>278</v>
      </c>
      <c r="C279" s="92">
        <v>37</v>
      </c>
      <c r="D279" s="96">
        <v>20</v>
      </c>
      <c r="E279" s="96">
        <v>3</v>
      </c>
      <c r="F279" s="93">
        <f>PRODUCT(VLOOKUP(D279,produtos!$A$1:$E$49,4),E279)</f>
        <v>8241</v>
      </c>
      <c r="G279" s="97">
        <v>45725</v>
      </c>
      <c r="H279" s="96" t="s">
        <v>64</v>
      </c>
      <c r="I279" s="96" t="s">
        <v>89</v>
      </c>
      <c r="J279" s="96">
        <v>6056</v>
      </c>
      <c r="K279" s="96" t="str">
        <f>VLOOKUP(J279,'Formas de pagamentos'!$A$2:$B$7,2,0)</f>
        <v>Cheque</v>
      </c>
      <c r="L279" s="95" t="str">
        <f t="shared" si="4"/>
        <v>SUCESSO</v>
      </c>
    </row>
    <row r="280" spans="1:12" hidden="1" x14ac:dyDescent="0.25">
      <c r="A280" s="92">
        <v>279</v>
      </c>
      <c r="B280" s="92">
        <v>279</v>
      </c>
      <c r="C280" s="92">
        <v>32</v>
      </c>
      <c r="D280" s="92">
        <v>4</v>
      </c>
      <c r="E280" s="92">
        <v>4</v>
      </c>
      <c r="F280" s="93">
        <f>PRODUCT(VLOOKUP(D280,produtos!$A$1:$E$49,4),E280)</f>
        <v>3080</v>
      </c>
      <c r="G280" s="94">
        <v>45666</v>
      </c>
      <c r="H280" s="92" t="s">
        <v>64</v>
      </c>
      <c r="I280" s="92" t="s">
        <v>48</v>
      </c>
      <c r="J280" s="92">
        <v>7072</v>
      </c>
      <c r="K280" s="92" t="str">
        <f>VLOOKUP(J280,'Formas de pagamentos'!$A$2:$B$7,2,0)</f>
        <v>Dinheiro</v>
      </c>
      <c r="L280" s="95" t="str">
        <f t="shared" si="4"/>
        <v>FRAUDE</v>
      </c>
    </row>
    <row r="281" spans="1:12" hidden="1" x14ac:dyDescent="0.25">
      <c r="A281" s="96">
        <v>280</v>
      </c>
      <c r="B281" s="96">
        <v>280</v>
      </c>
      <c r="C281" s="92">
        <v>4</v>
      </c>
      <c r="D281" s="96">
        <v>6</v>
      </c>
      <c r="E281" s="96">
        <v>4</v>
      </c>
      <c r="F281" s="93">
        <f>PRODUCT(VLOOKUP(D281,produtos!$A$1:$E$49,4),E281)</f>
        <v>6448</v>
      </c>
      <c r="G281" s="97">
        <v>45680</v>
      </c>
      <c r="H281" s="96" t="s">
        <v>115</v>
      </c>
      <c r="I281" s="96" t="s">
        <v>116</v>
      </c>
      <c r="J281" s="96">
        <v>1969</v>
      </c>
      <c r="K281" s="96" t="str">
        <f>VLOOKUP(J281,'Formas de pagamentos'!$A$2:$B$7,2,0)</f>
        <v>Cartão Crédito</v>
      </c>
      <c r="L281" s="95" t="str">
        <f t="shared" si="4"/>
        <v>EM ROTA, AGUARDAR PAGAMENTO</v>
      </c>
    </row>
    <row r="282" spans="1:12" hidden="1" x14ac:dyDescent="0.25">
      <c r="A282" s="92">
        <v>281</v>
      </c>
      <c r="B282" s="92">
        <v>281</v>
      </c>
      <c r="C282" s="92">
        <v>48</v>
      </c>
      <c r="D282" s="92">
        <v>32</v>
      </c>
      <c r="E282" s="92">
        <v>4</v>
      </c>
      <c r="F282" s="93">
        <f>PRODUCT(VLOOKUP(D282,produtos!$A$1:$E$49,4),E282)</f>
        <v>1756</v>
      </c>
      <c r="G282" s="94">
        <v>45703</v>
      </c>
      <c r="H282" s="92" t="s">
        <v>115</v>
      </c>
      <c r="I282" s="92" t="s">
        <v>116</v>
      </c>
      <c r="J282" s="92">
        <v>2471</v>
      </c>
      <c r="K282" s="92" t="str">
        <f>VLOOKUP(J282,'Formas de pagamentos'!$A$2:$B$7,2,0)</f>
        <v>Boleto</v>
      </c>
      <c r="L282" s="95" t="str">
        <f t="shared" si="4"/>
        <v>EM ROTA, AGUARDAR PAGAMENTO</v>
      </c>
    </row>
    <row r="283" spans="1:12" hidden="1" x14ac:dyDescent="0.25">
      <c r="A283" s="96">
        <v>282</v>
      </c>
      <c r="B283" s="96">
        <v>282</v>
      </c>
      <c r="C283" s="92">
        <v>23</v>
      </c>
      <c r="D283" s="96">
        <v>11</v>
      </c>
      <c r="E283" s="96">
        <v>4</v>
      </c>
      <c r="F283" s="93">
        <f>PRODUCT(VLOOKUP(D283,produtos!$A$1:$E$49,4),E283)</f>
        <v>6888</v>
      </c>
      <c r="G283" s="97">
        <v>45705</v>
      </c>
      <c r="H283" s="96" t="s">
        <v>88</v>
      </c>
      <c r="I283" s="96" t="s">
        <v>48</v>
      </c>
      <c r="J283" s="96">
        <v>1969</v>
      </c>
      <c r="K283" s="96" t="str">
        <f>VLOOKUP(J283,'Formas de pagamentos'!$A$2:$B$7,2,0)</f>
        <v>Cartão Crédito</v>
      </c>
      <c r="L283" s="95" t="str">
        <f t="shared" si="4"/>
        <v>Cancelar Rota</v>
      </c>
    </row>
    <row r="284" spans="1:12" hidden="1" x14ac:dyDescent="0.25">
      <c r="A284" s="92">
        <v>283</v>
      </c>
      <c r="B284" s="92">
        <v>283</v>
      </c>
      <c r="C284" s="92">
        <v>1</v>
      </c>
      <c r="D284" s="92">
        <v>20</v>
      </c>
      <c r="E284" s="92">
        <v>5</v>
      </c>
      <c r="F284" s="93">
        <f>PRODUCT(VLOOKUP(D284,produtos!$A$1:$E$49,4),E284)</f>
        <v>13735</v>
      </c>
      <c r="G284" s="94">
        <v>45705</v>
      </c>
      <c r="H284" s="92" t="s">
        <v>88</v>
      </c>
      <c r="I284" s="92" t="s">
        <v>116</v>
      </c>
      <c r="J284" s="92">
        <v>2951</v>
      </c>
      <c r="K284" s="92" t="str">
        <f>VLOOKUP(J284,'Formas de pagamentos'!$A$2:$B$7,2,0)</f>
        <v>Pix</v>
      </c>
      <c r="L284" s="95" t="str">
        <f t="shared" si="4"/>
        <v>EM SEPARAÇÃO, AGUARDAR PAGAMENTO</v>
      </c>
    </row>
    <row r="285" spans="1:12" hidden="1" x14ac:dyDescent="0.25">
      <c r="A285" s="96">
        <v>284</v>
      </c>
      <c r="B285" s="96">
        <v>284</v>
      </c>
      <c r="C285" s="92">
        <v>23</v>
      </c>
      <c r="D285" s="96">
        <v>2</v>
      </c>
      <c r="E285" s="96">
        <v>3</v>
      </c>
      <c r="F285" s="93">
        <f>PRODUCT(VLOOKUP(D285,produtos!$A$1:$E$49,4),E285)</f>
        <v>12627</v>
      </c>
      <c r="G285" s="97">
        <v>45684</v>
      </c>
      <c r="H285" s="96" t="s">
        <v>64</v>
      </c>
      <c r="I285" s="96" t="s">
        <v>48</v>
      </c>
      <c r="J285" s="96">
        <v>1969</v>
      </c>
      <c r="K285" s="96" t="str">
        <f>VLOOKUP(J285,'Formas de pagamentos'!$A$2:$B$7,2,0)</f>
        <v>Cartão Crédito</v>
      </c>
      <c r="L285" s="95" t="str">
        <f t="shared" si="4"/>
        <v>FRAUDE</v>
      </c>
    </row>
    <row r="286" spans="1:12" hidden="1" x14ac:dyDescent="0.25">
      <c r="A286" s="92">
        <v>285</v>
      </c>
      <c r="B286" s="92">
        <v>285</v>
      </c>
      <c r="C286" s="92">
        <v>9</v>
      </c>
      <c r="D286" s="92">
        <v>25</v>
      </c>
      <c r="E286" s="92">
        <v>4</v>
      </c>
      <c r="F286" s="93">
        <f>PRODUCT(VLOOKUP(D286,produtos!$A$1:$E$49,4),E286)</f>
        <v>13796</v>
      </c>
      <c r="G286" s="94">
        <v>45664</v>
      </c>
      <c r="H286" s="92" t="s">
        <v>64</v>
      </c>
      <c r="I286" s="92" t="s">
        <v>89</v>
      </c>
      <c r="J286" s="92">
        <v>5950</v>
      </c>
      <c r="K286" s="92" t="str">
        <f>VLOOKUP(J286,'Formas de pagamentos'!$A$2:$B$7,2,0)</f>
        <v>Cartão Débito</v>
      </c>
      <c r="L286" s="95" t="str">
        <f t="shared" si="4"/>
        <v>SUCESSO</v>
      </c>
    </row>
    <row r="287" spans="1:12" hidden="1" x14ac:dyDescent="0.25">
      <c r="A287" s="96">
        <v>286</v>
      </c>
      <c r="B287" s="96">
        <v>286</v>
      </c>
      <c r="C287" s="92">
        <v>38</v>
      </c>
      <c r="D287" s="96">
        <v>40</v>
      </c>
      <c r="E287" s="96">
        <v>4</v>
      </c>
      <c r="F287" s="93">
        <f>PRODUCT(VLOOKUP(D287,produtos!$A$1:$E$49,4),E287)</f>
        <v>13436</v>
      </c>
      <c r="G287" s="97">
        <v>45723</v>
      </c>
      <c r="H287" s="96" t="s">
        <v>64</v>
      </c>
      <c r="I287" s="96" t="s">
        <v>89</v>
      </c>
      <c r="J287" s="96">
        <v>2951</v>
      </c>
      <c r="K287" s="96" t="str">
        <f>VLOOKUP(J287,'Formas de pagamentos'!$A$2:$B$7,2,0)</f>
        <v>Pix</v>
      </c>
      <c r="L287" s="95" t="str">
        <f t="shared" si="4"/>
        <v>SUCESSO</v>
      </c>
    </row>
    <row r="288" spans="1:12" hidden="1" x14ac:dyDescent="0.25">
      <c r="A288" s="92">
        <v>287</v>
      </c>
      <c r="B288" s="92">
        <v>287</v>
      </c>
      <c r="C288" s="92">
        <v>39</v>
      </c>
      <c r="D288" s="92">
        <v>24</v>
      </c>
      <c r="E288" s="92">
        <v>5</v>
      </c>
      <c r="F288" s="93">
        <f>PRODUCT(VLOOKUP(D288,produtos!$A$1:$E$49,4),E288)</f>
        <v>13200</v>
      </c>
      <c r="G288" s="94">
        <v>45684</v>
      </c>
      <c r="H288" s="92" t="s">
        <v>115</v>
      </c>
      <c r="I288" s="92" t="s">
        <v>116</v>
      </c>
      <c r="J288" s="92">
        <v>5950</v>
      </c>
      <c r="K288" s="92" t="str">
        <f>VLOOKUP(J288,'Formas de pagamentos'!$A$2:$B$7,2,0)</f>
        <v>Cartão Débito</v>
      </c>
      <c r="L288" s="95" t="str">
        <f t="shared" si="4"/>
        <v>EM ROTA, AGUARDAR PAGAMENTO</v>
      </c>
    </row>
    <row r="289" spans="1:12" hidden="1" x14ac:dyDescent="0.25">
      <c r="A289" s="96">
        <v>288</v>
      </c>
      <c r="B289" s="96">
        <v>288</v>
      </c>
      <c r="C289" s="92">
        <v>13</v>
      </c>
      <c r="D289" s="96">
        <v>10</v>
      </c>
      <c r="E289" s="96">
        <v>5</v>
      </c>
      <c r="F289" s="93">
        <f>PRODUCT(VLOOKUP(D289,produtos!$A$1:$E$49,4),E289)</f>
        <v>2485</v>
      </c>
      <c r="G289" s="97">
        <v>45688</v>
      </c>
      <c r="H289" s="96" t="s">
        <v>64</v>
      </c>
      <c r="I289" s="96" t="s">
        <v>89</v>
      </c>
      <c r="J289" s="96">
        <v>2951</v>
      </c>
      <c r="K289" s="96" t="str">
        <f>VLOOKUP(J289,'Formas de pagamentos'!$A$2:$B$7,2,0)</f>
        <v>Pix</v>
      </c>
      <c r="L289" s="95" t="str">
        <f t="shared" si="4"/>
        <v>SUCESSO</v>
      </c>
    </row>
    <row r="290" spans="1:12" hidden="1" x14ac:dyDescent="0.25">
      <c r="A290" s="92">
        <v>289</v>
      </c>
      <c r="B290" s="92">
        <v>289</v>
      </c>
      <c r="C290" s="92">
        <v>7</v>
      </c>
      <c r="D290" s="92">
        <v>16</v>
      </c>
      <c r="E290" s="92">
        <v>2</v>
      </c>
      <c r="F290" s="93">
        <f>PRODUCT(VLOOKUP(D290,produtos!$A$1:$E$49,4),E290)</f>
        <v>5046</v>
      </c>
      <c r="G290" s="94">
        <v>45668</v>
      </c>
      <c r="H290" s="92" t="s">
        <v>115</v>
      </c>
      <c r="I290" s="92" t="s">
        <v>89</v>
      </c>
      <c r="J290" s="92">
        <v>7072</v>
      </c>
      <c r="K290" s="92" t="str">
        <f>VLOOKUP(J290,'Formas de pagamentos'!$A$2:$B$7,2,0)</f>
        <v>Dinheiro</v>
      </c>
      <c r="L290" s="95" t="str">
        <f t="shared" si="4"/>
        <v>Em Rota</v>
      </c>
    </row>
    <row r="291" spans="1:12" hidden="1" x14ac:dyDescent="0.25">
      <c r="A291" s="96">
        <v>290</v>
      </c>
      <c r="B291" s="96">
        <v>290</v>
      </c>
      <c r="C291" s="92">
        <v>7</v>
      </c>
      <c r="D291" s="96">
        <v>44</v>
      </c>
      <c r="E291" s="96">
        <v>1</v>
      </c>
      <c r="F291" s="93">
        <f>PRODUCT(VLOOKUP(D291,produtos!$A$1:$E$49,4),E291)</f>
        <v>3994</v>
      </c>
      <c r="G291" s="97">
        <v>45697</v>
      </c>
      <c r="H291" s="96" t="s">
        <v>88</v>
      </c>
      <c r="I291" s="96" t="s">
        <v>48</v>
      </c>
      <c r="J291" s="96">
        <v>1969</v>
      </c>
      <c r="K291" s="96" t="str">
        <f>VLOOKUP(J291,'Formas de pagamentos'!$A$2:$B$7,2,0)</f>
        <v>Cartão Crédito</v>
      </c>
      <c r="L291" s="95" t="str">
        <f t="shared" si="4"/>
        <v>Cancelar Rota</v>
      </c>
    </row>
    <row r="292" spans="1:12" hidden="1" x14ac:dyDescent="0.25">
      <c r="A292" s="92">
        <v>291</v>
      </c>
      <c r="B292" s="92">
        <v>291</v>
      </c>
      <c r="C292" s="92">
        <v>9</v>
      </c>
      <c r="D292" s="92">
        <v>13</v>
      </c>
      <c r="E292" s="92">
        <v>3</v>
      </c>
      <c r="F292" s="93">
        <f>PRODUCT(VLOOKUP(D292,produtos!$A$1:$E$49,4),E292)</f>
        <v>11667</v>
      </c>
      <c r="G292" s="94">
        <v>45729</v>
      </c>
      <c r="H292" s="92" t="s">
        <v>64</v>
      </c>
      <c r="I292" s="92" t="s">
        <v>116</v>
      </c>
      <c r="J292" s="92">
        <v>2471</v>
      </c>
      <c r="K292" s="92" t="str">
        <f>VLOOKUP(J292,'Formas de pagamentos'!$A$2:$B$7,2,0)</f>
        <v>Boleto</v>
      </c>
      <c r="L292" s="95" t="str">
        <f t="shared" si="4"/>
        <v>FRAUDE</v>
      </c>
    </row>
    <row r="293" spans="1:12" hidden="1" x14ac:dyDescent="0.25">
      <c r="A293" s="96">
        <v>292</v>
      </c>
      <c r="B293" s="96">
        <v>292</v>
      </c>
      <c r="C293" s="92">
        <v>31</v>
      </c>
      <c r="D293" s="96">
        <v>44</v>
      </c>
      <c r="E293" s="96">
        <v>2</v>
      </c>
      <c r="F293" s="93">
        <f>PRODUCT(VLOOKUP(D293,produtos!$A$1:$E$49,4),E293)</f>
        <v>7988</v>
      </c>
      <c r="G293" s="97">
        <v>45696</v>
      </c>
      <c r="H293" s="96" t="s">
        <v>115</v>
      </c>
      <c r="I293" s="96" t="s">
        <v>89</v>
      </c>
      <c r="J293" s="96">
        <v>1969</v>
      </c>
      <c r="K293" s="96" t="str">
        <f>VLOOKUP(J293,'Formas de pagamentos'!$A$2:$B$7,2,0)</f>
        <v>Cartão Crédito</v>
      </c>
      <c r="L293" s="95" t="str">
        <f t="shared" si="4"/>
        <v>Em Rota</v>
      </c>
    </row>
    <row r="294" spans="1:12" hidden="1" x14ac:dyDescent="0.25">
      <c r="A294" s="92">
        <v>293</v>
      </c>
      <c r="B294" s="92">
        <v>293</v>
      </c>
      <c r="C294" s="92">
        <v>43</v>
      </c>
      <c r="D294" s="92">
        <v>13</v>
      </c>
      <c r="E294" s="92">
        <v>2</v>
      </c>
      <c r="F294" s="93">
        <f>PRODUCT(VLOOKUP(D294,produtos!$A$1:$E$49,4),E294)</f>
        <v>7778</v>
      </c>
      <c r="G294" s="94">
        <v>45673</v>
      </c>
      <c r="H294" s="92" t="s">
        <v>64</v>
      </c>
      <c r="I294" s="92" t="s">
        <v>89</v>
      </c>
      <c r="J294" s="92">
        <v>5950</v>
      </c>
      <c r="K294" s="92" t="str">
        <f>VLOOKUP(J294,'Formas de pagamentos'!$A$2:$B$7,2,0)</f>
        <v>Cartão Débito</v>
      </c>
      <c r="L294" s="95" t="str">
        <f t="shared" si="4"/>
        <v>SUCESSO</v>
      </c>
    </row>
    <row r="295" spans="1:12" hidden="1" x14ac:dyDescent="0.25">
      <c r="A295" s="96">
        <v>294</v>
      </c>
      <c r="B295" s="96">
        <v>294</v>
      </c>
      <c r="C295" s="92">
        <v>24</v>
      </c>
      <c r="D295" s="96">
        <v>33</v>
      </c>
      <c r="E295" s="96">
        <v>2</v>
      </c>
      <c r="F295" s="93">
        <f>PRODUCT(VLOOKUP(D295,produtos!$A$1:$E$49,4),E295)</f>
        <v>4402</v>
      </c>
      <c r="G295" s="97">
        <v>45671</v>
      </c>
      <c r="H295" s="96" t="s">
        <v>88</v>
      </c>
      <c r="I295" s="96" t="s">
        <v>116</v>
      </c>
      <c r="J295" s="96">
        <v>6056</v>
      </c>
      <c r="K295" s="96" t="str">
        <f>VLOOKUP(J295,'Formas de pagamentos'!$A$2:$B$7,2,0)</f>
        <v>Cheque</v>
      </c>
      <c r="L295" s="95" t="str">
        <f t="shared" si="4"/>
        <v>EM SEPARAÇÃO, AGUARDAR PAGAMENTO</v>
      </c>
    </row>
    <row r="296" spans="1:12" hidden="1" x14ac:dyDescent="0.25">
      <c r="A296" s="92">
        <v>295</v>
      </c>
      <c r="B296" s="92">
        <v>295</v>
      </c>
      <c r="C296" s="92">
        <v>12</v>
      </c>
      <c r="D296" s="92">
        <v>25</v>
      </c>
      <c r="E296" s="92">
        <v>2</v>
      </c>
      <c r="F296" s="93">
        <f>PRODUCT(VLOOKUP(D296,produtos!$A$1:$E$49,4),E296)</f>
        <v>6898</v>
      </c>
      <c r="G296" s="94">
        <v>45671</v>
      </c>
      <c r="H296" s="92" t="s">
        <v>48</v>
      </c>
      <c r="I296" s="92" t="s">
        <v>89</v>
      </c>
      <c r="J296" s="92">
        <v>5950</v>
      </c>
      <c r="K296" s="92" t="str">
        <f>VLOOKUP(J296,'Formas de pagamentos'!$A$2:$B$7,2,0)</f>
        <v>Cartão Débito</v>
      </c>
      <c r="L296" s="95" t="str">
        <f t="shared" si="4"/>
        <v>RECLAMAÇÃO</v>
      </c>
    </row>
    <row r="297" spans="1:12" hidden="1" x14ac:dyDescent="0.25">
      <c r="A297" s="96">
        <v>296</v>
      </c>
      <c r="B297" s="96">
        <v>296</v>
      </c>
      <c r="C297" s="92">
        <v>21</v>
      </c>
      <c r="D297" s="96">
        <v>15</v>
      </c>
      <c r="E297" s="96">
        <v>2</v>
      </c>
      <c r="F297" s="93">
        <f>PRODUCT(VLOOKUP(D297,produtos!$A$1:$E$49,4),E297)</f>
        <v>604</v>
      </c>
      <c r="G297" s="97">
        <v>45673</v>
      </c>
      <c r="H297" s="96" t="s">
        <v>64</v>
      </c>
      <c r="I297" s="96" t="s">
        <v>48</v>
      </c>
      <c r="J297" s="96">
        <v>2471</v>
      </c>
      <c r="K297" s="96" t="str">
        <f>VLOOKUP(J297,'Formas de pagamentos'!$A$2:$B$7,2,0)</f>
        <v>Boleto</v>
      </c>
      <c r="L297" s="95" t="str">
        <f t="shared" si="4"/>
        <v>FRAUDE</v>
      </c>
    </row>
    <row r="298" spans="1:12" x14ac:dyDescent="0.25">
      <c r="A298" s="92">
        <v>297</v>
      </c>
      <c r="B298" s="92">
        <v>297</v>
      </c>
      <c r="C298" s="92">
        <v>2</v>
      </c>
      <c r="D298" s="92">
        <v>3</v>
      </c>
      <c r="E298" s="92">
        <v>5</v>
      </c>
      <c r="F298" s="93">
        <f>PRODUCT(VLOOKUP(D298,produtos!$A$1:$E$49,4),E298)</f>
        <v>17655</v>
      </c>
      <c r="G298" s="94">
        <v>45669</v>
      </c>
      <c r="H298" s="92" t="s">
        <v>48</v>
      </c>
      <c r="I298" s="92" t="s">
        <v>116</v>
      </c>
      <c r="J298" s="92">
        <v>1969</v>
      </c>
      <c r="K298" s="92" t="str">
        <f>VLOOKUP(J298,'Formas de pagamentos'!$A$2:$B$7,2,0)</f>
        <v>Cartão Crédito</v>
      </c>
      <c r="L298" s="95" t="str">
        <f t="shared" si="4"/>
        <v>falta de pagamento</v>
      </c>
    </row>
    <row r="299" spans="1:12" hidden="1" x14ac:dyDescent="0.25">
      <c r="A299" s="96">
        <v>298</v>
      </c>
      <c r="B299" s="96">
        <v>298</v>
      </c>
      <c r="C299" s="92">
        <v>31</v>
      </c>
      <c r="D299" s="96">
        <v>7</v>
      </c>
      <c r="E299" s="96">
        <v>4</v>
      </c>
      <c r="F299" s="93">
        <f>PRODUCT(VLOOKUP(D299,produtos!$A$1:$E$49,4),E299)</f>
        <v>10592</v>
      </c>
      <c r="G299" s="97">
        <v>45665</v>
      </c>
      <c r="H299" s="96" t="s">
        <v>115</v>
      </c>
      <c r="I299" s="96" t="s">
        <v>116</v>
      </c>
      <c r="J299" s="96">
        <v>2471</v>
      </c>
      <c r="K299" s="96" t="str">
        <f>VLOOKUP(J299,'Formas de pagamentos'!$A$2:$B$7,2,0)</f>
        <v>Boleto</v>
      </c>
      <c r="L299" s="95" t="str">
        <f t="shared" si="4"/>
        <v>EM ROTA, AGUARDAR PAGAMENTO</v>
      </c>
    </row>
    <row r="300" spans="1:12" hidden="1" x14ac:dyDescent="0.25">
      <c r="A300" s="92">
        <v>299</v>
      </c>
      <c r="B300" s="92">
        <v>299</v>
      </c>
      <c r="C300" s="92">
        <v>21</v>
      </c>
      <c r="D300" s="92">
        <v>20</v>
      </c>
      <c r="E300" s="92">
        <v>4</v>
      </c>
      <c r="F300" s="93">
        <f>PRODUCT(VLOOKUP(D300,produtos!$A$1:$E$49,4),E300)</f>
        <v>10988</v>
      </c>
      <c r="G300" s="94">
        <v>45717</v>
      </c>
      <c r="H300" s="92" t="s">
        <v>115</v>
      </c>
      <c r="I300" s="92" t="s">
        <v>89</v>
      </c>
      <c r="J300" s="92">
        <v>6056</v>
      </c>
      <c r="K300" s="92" t="str">
        <f>VLOOKUP(J300,'Formas de pagamentos'!$A$2:$B$7,2,0)</f>
        <v>Cheque</v>
      </c>
      <c r="L300" s="95" t="str">
        <f t="shared" si="4"/>
        <v>Em Rota</v>
      </c>
    </row>
    <row r="301" spans="1:12" hidden="1" x14ac:dyDescent="0.25">
      <c r="A301" s="96">
        <v>300</v>
      </c>
      <c r="B301" s="96">
        <v>300</v>
      </c>
      <c r="C301" s="92">
        <v>5</v>
      </c>
      <c r="D301" s="96">
        <v>6</v>
      </c>
      <c r="E301" s="96">
        <v>3</v>
      </c>
      <c r="F301" s="93">
        <f>PRODUCT(VLOOKUP(D301,produtos!$A$1:$E$49,4),E301)</f>
        <v>4836</v>
      </c>
      <c r="G301" s="97">
        <v>45709</v>
      </c>
      <c r="H301" s="96" t="s">
        <v>48</v>
      </c>
      <c r="I301" s="96" t="s">
        <v>89</v>
      </c>
      <c r="J301" s="96">
        <v>2471</v>
      </c>
      <c r="K301" s="96" t="str">
        <f>VLOOKUP(J301,'Formas de pagamentos'!$A$2:$B$7,2,0)</f>
        <v>Boleto</v>
      </c>
      <c r="L301" s="95" t="str">
        <f t="shared" si="4"/>
        <v>RECLAMAÇÃO</v>
      </c>
    </row>
    <row r="302" spans="1:12" hidden="1" x14ac:dyDescent="0.25">
      <c r="A302" s="92">
        <v>301</v>
      </c>
      <c r="B302" s="92">
        <v>301</v>
      </c>
      <c r="C302" s="92">
        <v>46</v>
      </c>
      <c r="D302" s="92">
        <v>16</v>
      </c>
      <c r="E302" s="92">
        <v>1</v>
      </c>
      <c r="F302" s="93">
        <f>PRODUCT(VLOOKUP(D302,produtos!$A$1:$E$49,4),E302)</f>
        <v>2523</v>
      </c>
      <c r="G302" s="94">
        <v>45705</v>
      </c>
      <c r="H302" s="92" t="s">
        <v>88</v>
      </c>
      <c r="I302" s="92" t="s">
        <v>48</v>
      </c>
      <c r="J302" s="92">
        <v>6056</v>
      </c>
      <c r="K302" s="92" t="str">
        <f>VLOOKUP(J302,'Formas de pagamentos'!$A$2:$B$7,2,0)</f>
        <v>Cheque</v>
      </c>
      <c r="L302" s="95" t="str">
        <f t="shared" ref="L302:L365" si="5">IF(AND(H302="CANCELADO",I302="Pago"),"RECLAMAÇÃO",IF(AND(H302="ENTREGUE",I302="Pago"),"SUCESSO",IF(AND(H302="PENDENTE",I302="PAGO"),"EM SEPARAÇÃO",IF(AND(H302="CANCELADO",I302="CANCELADO"),"CANCELADO",IF(AND(H302="ENTREGUE",I302="CANCELADO"),"FRAUDE",IF(AND(H302="Enviado",I302="Atrasado"),"EM ROTA, AGUARDAR PAGAMENTO",IF(AND(H302="Cancelado",I302="Atrasado"),"falta de pagamento",IF(AND(H302="Enviado",I302="Pago"),"Em Rota",IF(AND(H302="Pendente",I302="Cancelado"),"Cancelar Rota",IF(AND(H302="Pendente",I302="Atrasado"),"EM SEPARAÇÃO, AGUARDAR PAGAMENTO",IF(AND(H302="Enviado",I302="Cancelado"),"Cancelar Rota",IF(AND(H302="Entregue",I302="Atrasado"),"FRAUDE"))))))))))))</f>
        <v>Cancelar Rota</v>
      </c>
    </row>
    <row r="303" spans="1:12" hidden="1" x14ac:dyDescent="0.25">
      <c r="A303" s="96">
        <v>302</v>
      </c>
      <c r="B303" s="96">
        <v>302</v>
      </c>
      <c r="C303" s="92">
        <v>19</v>
      </c>
      <c r="D303" s="96">
        <v>21</v>
      </c>
      <c r="E303" s="96">
        <v>1</v>
      </c>
      <c r="F303" s="93">
        <f>PRODUCT(VLOOKUP(D303,produtos!$A$1:$E$49,4),E303)</f>
        <v>895</v>
      </c>
      <c r="G303" s="97">
        <v>45712</v>
      </c>
      <c r="H303" s="96" t="s">
        <v>88</v>
      </c>
      <c r="I303" s="96" t="s">
        <v>116</v>
      </c>
      <c r="J303" s="96">
        <v>5950</v>
      </c>
      <c r="K303" s="96" t="str">
        <f>VLOOKUP(J303,'Formas de pagamentos'!$A$2:$B$7,2,0)</f>
        <v>Cartão Débito</v>
      </c>
      <c r="L303" s="95" t="str">
        <f t="shared" si="5"/>
        <v>EM SEPARAÇÃO, AGUARDAR PAGAMENTO</v>
      </c>
    </row>
    <row r="304" spans="1:12" hidden="1" x14ac:dyDescent="0.25">
      <c r="A304" s="92">
        <v>303</v>
      </c>
      <c r="B304" s="92">
        <v>303</v>
      </c>
      <c r="C304" s="92">
        <v>45</v>
      </c>
      <c r="D304" s="92">
        <v>43</v>
      </c>
      <c r="E304" s="92">
        <v>5</v>
      </c>
      <c r="F304" s="93">
        <f>PRODUCT(VLOOKUP(D304,produtos!$A$1:$E$49,4),E304)</f>
        <v>1955</v>
      </c>
      <c r="G304" s="94">
        <v>45677</v>
      </c>
      <c r="H304" s="92" t="s">
        <v>115</v>
      </c>
      <c r="I304" s="92" t="s">
        <v>48</v>
      </c>
      <c r="J304" s="92">
        <v>6056</v>
      </c>
      <c r="K304" s="92" t="str">
        <f>VLOOKUP(J304,'Formas de pagamentos'!$A$2:$B$7,2,0)</f>
        <v>Cheque</v>
      </c>
      <c r="L304" s="95" t="str">
        <f t="shared" si="5"/>
        <v>Cancelar Rota</v>
      </c>
    </row>
    <row r="305" spans="1:12" hidden="1" x14ac:dyDescent="0.25">
      <c r="A305" s="96">
        <v>304</v>
      </c>
      <c r="B305" s="96">
        <v>304</v>
      </c>
      <c r="C305" s="92">
        <v>25</v>
      </c>
      <c r="D305" s="96">
        <v>9</v>
      </c>
      <c r="E305" s="96">
        <v>4</v>
      </c>
      <c r="F305" s="93">
        <f>PRODUCT(VLOOKUP(D305,produtos!$A$1:$E$49,4),E305)</f>
        <v>16092</v>
      </c>
      <c r="G305" s="97">
        <v>45696</v>
      </c>
      <c r="H305" s="96" t="s">
        <v>64</v>
      </c>
      <c r="I305" s="96" t="s">
        <v>89</v>
      </c>
      <c r="J305" s="96">
        <v>5950</v>
      </c>
      <c r="K305" s="96" t="str">
        <f>VLOOKUP(J305,'Formas de pagamentos'!$A$2:$B$7,2,0)</f>
        <v>Cartão Débito</v>
      </c>
      <c r="L305" s="95" t="str">
        <f t="shared" si="5"/>
        <v>SUCESSO</v>
      </c>
    </row>
    <row r="306" spans="1:12" hidden="1" x14ac:dyDescent="0.25">
      <c r="A306" s="92">
        <v>305</v>
      </c>
      <c r="B306" s="92">
        <v>305</v>
      </c>
      <c r="C306" s="92">
        <v>13</v>
      </c>
      <c r="D306" s="92">
        <v>21</v>
      </c>
      <c r="E306" s="92">
        <v>4</v>
      </c>
      <c r="F306" s="93">
        <f>PRODUCT(VLOOKUP(D306,produtos!$A$1:$E$49,4),E306)</f>
        <v>3580</v>
      </c>
      <c r="G306" s="94">
        <v>45719</v>
      </c>
      <c r="H306" s="92" t="s">
        <v>48</v>
      </c>
      <c r="I306" s="92" t="s">
        <v>48</v>
      </c>
      <c r="J306" s="92">
        <v>5950</v>
      </c>
      <c r="K306" s="92" t="str">
        <f>VLOOKUP(J306,'Formas de pagamentos'!$A$2:$B$7,2,0)</f>
        <v>Cartão Débito</v>
      </c>
      <c r="L306" s="95" t="str">
        <f t="shared" si="5"/>
        <v>CANCELADO</v>
      </c>
    </row>
    <row r="307" spans="1:12" hidden="1" x14ac:dyDescent="0.25">
      <c r="A307" s="96">
        <v>306</v>
      </c>
      <c r="B307" s="96">
        <v>306</v>
      </c>
      <c r="C307" s="92">
        <v>38</v>
      </c>
      <c r="D307" s="96">
        <v>21</v>
      </c>
      <c r="E307" s="96">
        <v>4</v>
      </c>
      <c r="F307" s="93">
        <f>PRODUCT(VLOOKUP(D307,produtos!$A$1:$E$49,4),E307)</f>
        <v>3580</v>
      </c>
      <c r="G307" s="97">
        <v>45701</v>
      </c>
      <c r="H307" s="96" t="s">
        <v>115</v>
      </c>
      <c r="I307" s="96" t="s">
        <v>48</v>
      </c>
      <c r="J307" s="96">
        <v>6056</v>
      </c>
      <c r="K307" s="96" t="str">
        <f>VLOOKUP(J307,'Formas de pagamentos'!$A$2:$B$7,2,0)</f>
        <v>Cheque</v>
      </c>
      <c r="L307" s="95" t="str">
        <f t="shared" si="5"/>
        <v>Cancelar Rota</v>
      </c>
    </row>
    <row r="308" spans="1:12" hidden="1" x14ac:dyDescent="0.25">
      <c r="A308" s="92">
        <v>307</v>
      </c>
      <c r="B308" s="92">
        <v>307</v>
      </c>
      <c r="C308" s="92">
        <v>28</v>
      </c>
      <c r="D308" s="92">
        <v>9</v>
      </c>
      <c r="E308" s="92">
        <v>2</v>
      </c>
      <c r="F308" s="93">
        <f>PRODUCT(VLOOKUP(D308,produtos!$A$1:$E$49,4),E308)</f>
        <v>8046</v>
      </c>
      <c r="G308" s="94">
        <v>45715</v>
      </c>
      <c r="H308" s="92" t="s">
        <v>115</v>
      </c>
      <c r="I308" s="92" t="s">
        <v>89</v>
      </c>
      <c r="J308" s="92">
        <v>5950</v>
      </c>
      <c r="K308" s="92" t="str">
        <f>VLOOKUP(J308,'Formas de pagamentos'!$A$2:$B$7,2,0)</f>
        <v>Cartão Débito</v>
      </c>
      <c r="L308" s="95" t="str">
        <f t="shared" si="5"/>
        <v>Em Rota</v>
      </c>
    </row>
    <row r="309" spans="1:12" hidden="1" x14ac:dyDescent="0.25">
      <c r="A309" s="96">
        <v>308</v>
      </c>
      <c r="B309" s="96">
        <v>308</v>
      </c>
      <c r="C309" s="92">
        <v>14</v>
      </c>
      <c r="D309" s="96">
        <v>27</v>
      </c>
      <c r="E309" s="96">
        <v>1</v>
      </c>
      <c r="F309" s="93">
        <f>PRODUCT(VLOOKUP(D309,produtos!$A$1:$E$49,4),E309)</f>
        <v>1313</v>
      </c>
      <c r="G309" s="97">
        <v>45673</v>
      </c>
      <c r="H309" s="96" t="s">
        <v>88</v>
      </c>
      <c r="I309" s="96" t="s">
        <v>89</v>
      </c>
      <c r="J309" s="96">
        <v>6056</v>
      </c>
      <c r="K309" s="96" t="str">
        <f>VLOOKUP(J309,'Formas de pagamentos'!$A$2:$B$7,2,0)</f>
        <v>Cheque</v>
      </c>
      <c r="L309" s="95" t="str">
        <f t="shared" si="5"/>
        <v>EM SEPARAÇÃO</v>
      </c>
    </row>
    <row r="310" spans="1:12" hidden="1" x14ac:dyDescent="0.25">
      <c r="A310" s="92">
        <v>309</v>
      </c>
      <c r="B310" s="92">
        <v>309</v>
      </c>
      <c r="C310" s="92">
        <v>7</v>
      </c>
      <c r="D310" s="92">
        <v>27</v>
      </c>
      <c r="E310" s="92">
        <v>3</v>
      </c>
      <c r="F310" s="93">
        <f>PRODUCT(VLOOKUP(D310,produtos!$A$1:$E$49,4),E310)</f>
        <v>3939</v>
      </c>
      <c r="G310" s="94">
        <v>45665</v>
      </c>
      <c r="H310" s="92" t="s">
        <v>115</v>
      </c>
      <c r="I310" s="92" t="s">
        <v>48</v>
      </c>
      <c r="J310" s="92">
        <v>1969</v>
      </c>
      <c r="K310" s="92" t="str">
        <f>VLOOKUP(J310,'Formas de pagamentos'!$A$2:$B$7,2,0)</f>
        <v>Cartão Crédito</v>
      </c>
      <c r="L310" s="95" t="str">
        <f t="shared" si="5"/>
        <v>Cancelar Rota</v>
      </c>
    </row>
    <row r="311" spans="1:12" hidden="1" x14ac:dyDescent="0.25">
      <c r="A311" s="96">
        <v>310</v>
      </c>
      <c r="B311" s="96">
        <v>310</v>
      </c>
      <c r="C311" s="92">
        <v>9</v>
      </c>
      <c r="D311" s="96">
        <v>22</v>
      </c>
      <c r="E311" s="96">
        <v>5</v>
      </c>
      <c r="F311" s="93">
        <f>PRODUCT(VLOOKUP(D311,produtos!$A$1:$E$49,4),E311)</f>
        <v>16890</v>
      </c>
      <c r="G311" s="97">
        <v>45674</v>
      </c>
      <c r="H311" s="96" t="s">
        <v>88</v>
      </c>
      <c r="I311" s="96" t="s">
        <v>89</v>
      </c>
      <c r="J311" s="96">
        <v>7072</v>
      </c>
      <c r="K311" s="96" t="str">
        <f>VLOOKUP(J311,'Formas de pagamentos'!$A$2:$B$7,2,0)</f>
        <v>Dinheiro</v>
      </c>
      <c r="L311" s="95" t="str">
        <f t="shared" si="5"/>
        <v>EM SEPARAÇÃO</v>
      </c>
    </row>
    <row r="312" spans="1:12" x14ac:dyDescent="0.25">
      <c r="A312" s="92">
        <v>311</v>
      </c>
      <c r="B312" s="92">
        <v>311</v>
      </c>
      <c r="C312" s="92">
        <v>40</v>
      </c>
      <c r="D312" s="92">
        <v>25</v>
      </c>
      <c r="E312" s="92">
        <v>5</v>
      </c>
      <c r="F312" s="93">
        <f>PRODUCT(VLOOKUP(D312,produtos!$A$1:$E$49,4),E312)</f>
        <v>17245</v>
      </c>
      <c r="G312" s="94">
        <v>45693</v>
      </c>
      <c r="H312" s="92" t="s">
        <v>48</v>
      </c>
      <c r="I312" s="92" t="s">
        <v>116</v>
      </c>
      <c r="J312" s="92">
        <v>2471</v>
      </c>
      <c r="K312" s="92" t="str">
        <f>VLOOKUP(J312,'Formas de pagamentos'!$A$2:$B$7,2,0)</f>
        <v>Boleto</v>
      </c>
      <c r="L312" s="95" t="str">
        <f t="shared" si="5"/>
        <v>falta de pagamento</v>
      </c>
    </row>
    <row r="313" spans="1:12" hidden="1" x14ac:dyDescent="0.25">
      <c r="A313" s="96">
        <v>312</v>
      </c>
      <c r="B313" s="96">
        <v>312</v>
      </c>
      <c r="C313" s="92">
        <v>29</v>
      </c>
      <c r="D313" s="96">
        <v>31</v>
      </c>
      <c r="E313" s="96">
        <v>5</v>
      </c>
      <c r="F313" s="93">
        <f>PRODUCT(VLOOKUP(D313,produtos!$A$1:$E$49,4),E313)</f>
        <v>3680</v>
      </c>
      <c r="G313" s="97">
        <v>45664</v>
      </c>
      <c r="H313" s="96" t="s">
        <v>88</v>
      </c>
      <c r="I313" s="96" t="s">
        <v>89</v>
      </c>
      <c r="J313" s="96">
        <v>7072</v>
      </c>
      <c r="K313" s="96" t="str">
        <f>VLOOKUP(J313,'Formas de pagamentos'!$A$2:$B$7,2,0)</f>
        <v>Dinheiro</v>
      </c>
      <c r="L313" s="95" t="str">
        <f t="shared" si="5"/>
        <v>EM SEPARAÇÃO</v>
      </c>
    </row>
    <row r="314" spans="1:12" hidden="1" x14ac:dyDescent="0.25">
      <c r="A314" s="92">
        <v>313</v>
      </c>
      <c r="B314" s="92">
        <v>313</v>
      </c>
      <c r="C314" s="92">
        <v>45</v>
      </c>
      <c r="D314" s="92">
        <v>24</v>
      </c>
      <c r="E314" s="92">
        <v>3</v>
      </c>
      <c r="F314" s="93">
        <f>PRODUCT(VLOOKUP(D314,produtos!$A$1:$E$49,4),E314)</f>
        <v>7920</v>
      </c>
      <c r="G314" s="94">
        <v>45678</v>
      </c>
      <c r="H314" s="92" t="s">
        <v>48</v>
      </c>
      <c r="I314" s="92" t="s">
        <v>89</v>
      </c>
      <c r="J314" s="92">
        <v>2951</v>
      </c>
      <c r="K314" s="92" t="str">
        <f>VLOOKUP(J314,'Formas de pagamentos'!$A$2:$B$7,2,0)</f>
        <v>Pix</v>
      </c>
      <c r="L314" s="95" t="str">
        <f t="shared" si="5"/>
        <v>RECLAMAÇÃO</v>
      </c>
    </row>
    <row r="315" spans="1:12" hidden="1" x14ac:dyDescent="0.25">
      <c r="A315" s="96">
        <v>314</v>
      </c>
      <c r="B315" s="96">
        <v>314</v>
      </c>
      <c r="C315" s="92">
        <v>48</v>
      </c>
      <c r="D315" s="96">
        <v>4</v>
      </c>
      <c r="E315" s="96">
        <v>5</v>
      </c>
      <c r="F315" s="93">
        <f>PRODUCT(VLOOKUP(D315,produtos!$A$1:$E$49,4),E315)</f>
        <v>3850</v>
      </c>
      <c r="G315" s="97">
        <v>45721</v>
      </c>
      <c r="H315" s="96" t="s">
        <v>48</v>
      </c>
      <c r="I315" s="96" t="s">
        <v>89</v>
      </c>
      <c r="J315" s="96">
        <v>7072</v>
      </c>
      <c r="K315" s="96" t="str">
        <f>VLOOKUP(J315,'Formas de pagamentos'!$A$2:$B$7,2,0)</f>
        <v>Dinheiro</v>
      </c>
      <c r="L315" s="95" t="str">
        <f t="shared" si="5"/>
        <v>RECLAMAÇÃO</v>
      </c>
    </row>
    <row r="316" spans="1:12" hidden="1" x14ac:dyDescent="0.25">
      <c r="A316" s="92">
        <v>315</v>
      </c>
      <c r="B316" s="92">
        <v>315</v>
      </c>
      <c r="C316" s="92">
        <v>18</v>
      </c>
      <c r="D316" s="92">
        <v>25</v>
      </c>
      <c r="E316" s="92">
        <v>1</v>
      </c>
      <c r="F316" s="93">
        <f>PRODUCT(VLOOKUP(D316,produtos!$A$1:$E$49,4),E316)</f>
        <v>3449</v>
      </c>
      <c r="G316" s="94">
        <v>45679</v>
      </c>
      <c r="H316" s="92" t="s">
        <v>48</v>
      </c>
      <c r="I316" s="92" t="s">
        <v>89</v>
      </c>
      <c r="J316" s="92">
        <v>1969</v>
      </c>
      <c r="K316" s="92" t="str">
        <f>VLOOKUP(J316,'Formas de pagamentos'!$A$2:$B$7,2,0)</f>
        <v>Cartão Crédito</v>
      </c>
      <c r="L316" s="95" t="str">
        <f t="shared" si="5"/>
        <v>RECLAMAÇÃO</v>
      </c>
    </row>
    <row r="317" spans="1:12" hidden="1" x14ac:dyDescent="0.25">
      <c r="A317" s="96">
        <v>316</v>
      </c>
      <c r="B317" s="96">
        <v>316</v>
      </c>
      <c r="C317" s="92">
        <v>50</v>
      </c>
      <c r="D317" s="96">
        <v>4</v>
      </c>
      <c r="E317" s="96">
        <v>4</v>
      </c>
      <c r="F317" s="93">
        <f>PRODUCT(VLOOKUP(D317,produtos!$A$1:$E$49,4),E317)</f>
        <v>3080</v>
      </c>
      <c r="G317" s="97">
        <v>45676</v>
      </c>
      <c r="H317" s="96" t="s">
        <v>88</v>
      </c>
      <c r="I317" s="96" t="s">
        <v>89</v>
      </c>
      <c r="J317" s="96">
        <v>7072</v>
      </c>
      <c r="K317" s="96" t="str">
        <f>VLOOKUP(J317,'Formas de pagamentos'!$A$2:$B$7,2,0)</f>
        <v>Dinheiro</v>
      </c>
      <c r="L317" s="95" t="str">
        <f t="shared" si="5"/>
        <v>EM SEPARAÇÃO</v>
      </c>
    </row>
    <row r="318" spans="1:12" hidden="1" x14ac:dyDescent="0.25">
      <c r="A318" s="92">
        <v>317</v>
      </c>
      <c r="B318" s="92">
        <v>317</v>
      </c>
      <c r="C318" s="92">
        <v>14</v>
      </c>
      <c r="D318" s="92">
        <v>14</v>
      </c>
      <c r="E318" s="92">
        <v>3</v>
      </c>
      <c r="F318" s="93">
        <f>PRODUCT(VLOOKUP(D318,produtos!$A$1:$E$49,4),E318)</f>
        <v>11847</v>
      </c>
      <c r="G318" s="94">
        <v>45677</v>
      </c>
      <c r="H318" s="92" t="s">
        <v>88</v>
      </c>
      <c r="I318" s="92" t="s">
        <v>48</v>
      </c>
      <c r="J318" s="92">
        <v>6056</v>
      </c>
      <c r="K318" s="92" t="str">
        <f>VLOOKUP(J318,'Formas de pagamentos'!$A$2:$B$7,2,0)</f>
        <v>Cheque</v>
      </c>
      <c r="L318" s="95" t="str">
        <f t="shared" si="5"/>
        <v>Cancelar Rota</v>
      </c>
    </row>
    <row r="319" spans="1:12" hidden="1" x14ac:dyDescent="0.25">
      <c r="A319" s="96">
        <v>318</v>
      </c>
      <c r="B319" s="96">
        <v>318</v>
      </c>
      <c r="C319" s="92">
        <v>31</v>
      </c>
      <c r="D319" s="96">
        <v>17</v>
      </c>
      <c r="E319" s="96">
        <v>1</v>
      </c>
      <c r="F319" s="93">
        <f>PRODUCT(VLOOKUP(D319,produtos!$A$1:$E$49,4),E319)</f>
        <v>1058</v>
      </c>
      <c r="G319" s="97">
        <v>45674</v>
      </c>
      <c r="H319" s="96" t="s">
        <v>64</v>
      </c>
      <c r="I319" s="96" t="s">
        <v>89</v>
      </c>
      <c r="J319" s="96">
        <v>2471</v>
      </c>
      <c r="K319" s="96" t="str">
        <f>VLOOKUP(J319,'Formas de pagamentos'!$A$2:$B$7,2,0)</f>
        <v>Boleto</v>
      </c>
      <c r="L319" s="95" t="str">
        <f t="shared" si="5"/>
        <v>SUCESSO</v>
      </c>
    </row>
    <row r="320" spans="1:12" hidden="1" x14ac:dyDescent="0.25">
      <c r="A320" s="92">
        <v>319</v>
      </c>
      <c r="B320" s="92">
        <v>319</v>
      </c>
      <c r="C320" s="92">
        <v>18</v>
      </c>
      <c r="D320" s="92">
        <v>39</v>
      </c>
      <c r="E320" s="92">
        <v>2</v>
      </c>
      <c r="F320" s="93">
        <f>PRODUCT(VLOOKUP(D320,produtos!$A$1:$E$49,4),E320)</f>
        <v>4338</v>
      </c>
      <c r="G320" s="94">
        <v>45696</v>
      </c>
      <c r="H320" s="92" t="s">
        <v>64</v>
      </c>
      <c r="I320" s="92" t="s">
        <v>116</v>
      </c>
      <c r="J320" s="92">
        <v>1969</v>
      </c>
      <c r="K320" s="92" t="str">
        <f>VLOOKUP(J320,'Formas de pagamentos'!$A$2:$B$7,2,0)</f>
        <v>Cartão Crédito</v>
      </c>
      <c r="L320" s="95" t="str">
        <f t="shared" si="5"/>
        <v>FRAUDE</v>
      </c>
    </row>
    <row r="321" spans="1:12" hidden="1" x14ac:dyDescent="0.25">
      <c r="A321" s="96">
        <v>320</v>
      </c>
      <c r="B321" s="96">
        <v>320</v>
      </c>
      <c r="C321" s="92">
        <v>22</v>
      </c>
      <c r="D321" s="96">
        <v>45</v>
      </c>
      <c r="E321" s="96">
        <v>1</v>
      </c>
      <c r="F321" s="93">
        <f>PRODUCT(VLOOKUP(D321,produtos!$A$1:$E$49,4),E321)</f>
        <v>3339</v>
      </c>
      <c r="G321" s="97">
        <v>45716</v>
      </c>
      <c r="H321" s="96" t="s">
        <v>115</v>
      </c>
      <c r="I321" s="96" t="s">
        <v>48</v>
      </c>
      <c r="J321" s="96">
        <v>7072</v>
      </c>
      <c r="K321" s="96" t="str">
        <f>VLOOKUP(J321,'Formas de pagamentos'!$A$2:$B$7,2,0)</f>
        <v>Dinheiro</v>
      </c>
      <c r="L321" s="95" t="str">
        <f t="shared" si="5"/>
        <v>Cancelar Rota</v>
      </c>
    </row>
    <row r="322" spans="1:12" hidden="1" x14ac:dyDescent="0.25">
      <c r="A322" s="92">
        <v>321</v>
      </c>
      <c r="B322" s="92">
        <v>321</v>
      </c>
      <c r="C322" s="92">
        <v>38</v>
      </c>
      <c r="D322" s="92">
        <v>6</v>
      </c>
      <c r="E322" s="92">
        <v>4</v>
      </c>
      <c r="F322" s="93">
        <f>PRODUCT(VLOOKUP(D322,produtos!$A$1:$E$49,4),E322)</f>
        <v>6448</v>
      </c>
      <c r="G322" s="94">
        <v>45700</v>
      </c>
      <c r="H322" s="92" t="s">
        <v>48</v>
      </c>
      <c r="I322" s="92" t="s">
        <v>48</v>
      </c>
      <c r="J322" s="92">
        <v>2951</v>
      </c>
      <c r="K322" s="92" t="str">
        <f>VLOOKUP(J322,'Formas de pagamentos'!$A$2:$B$7,2,0)</f>
        <v>Pix</v>
      </c>
      <c r="L322" s="95" t="str">
        <f t="shared" si="5"/>
        <v>CANCELADO</v>
      </c>
    </row>
    <row r="323" spans="1:12" hidden="1" x14ac:dyDescent="0.25">
      <c r="A323" s="96">
        <v>322</v>
      </c>
      <c r="B323" s="96">
        <v>322</v>
      </c>
      <c r="C323" s="92">
        <v>24</v>
      </c>
      <c r="D323" s="96">
        <v>36</v>
      </c>
      <c r="E323" s="96">
        <v>1</v>
      </c>
      <c r="F323" s="93">
        <f>PRODUCT(VLOOKUP(D323,produtos!$A$1:$E$49,4),E323)</f>
        <v>3598</v>
      </c>
      <c r="G323" s="97">
        <v>45663</v>
      </c>
      <c r="H323" s="96" t="s">
        <v>64</v>
      </c>
      <c r="I323" s="96" t="s">
        <v>89</v>
      </c>
      <c r="J323" s="96">
        <v>6056</v>
      </c>
      <c r="K323" s="96" t="str">
        <f>VLOOKUP(J323,'Formas de pagamentos'!$A$2:$B$7,2,0)</f>
        <v>Cheque</v>
      </c>
      <c r="L323" s="95" t="str">
        <f t="shared" si="5"/>
        <v>SUCESSO</v>
      </c>
    </row>
    <row r="324" spans="1:12" hidden="1" x14ac:dyDescent="0.25">
      <c r="A324" s="92">
        <v>323</v>
      </c>
      <c r="B324" s="92">
        <v>323</v>
      </c>
      <c r="C324" s="92">
        <v>33</v>
      </c>
      <c r="D324" s="92">
        <v>18</v>
      </c>
      <c r="E324" s="92">
        <v>5</v>
      </c>
      <c r="F324" s="93">
        <f>PRODUCT(VLOOKUP(D324,produtos!$A$1:$E$49,4),E324)</f>
        <v>3190</v>
      </c>
      <c r="G324" s="94">
        <v>45693</v>
      </c>
      <c r="H324" s="92" t="s">
        <v>64</v>
      </c>
      <c r="I324" s="92" t="s">
        <v>48</v>
      </c>
      <c r="J324" s="92">
        <v>7072</v>
      </c>
      <c r="K324" s="92" t="str">
        <f>VLOOKUP(J324,'Formas de pagamentos'!$A$2:$B$7,2,0)</f>
        <v>Dinheiro</v>
      </c>
      <c r="L324" s="95" t="str">
        <f t="shared" si="5"/>
        <v>FRAUDE</v>
      </c>
    </row>
    <row r="325" spans="1:12" hidden="1" x14ac:dyDescent="0.25">
      <c r="A325" s="96">
        <v>324</v>
      </c>
      <c r="B325" s="96">
        <v>324</v>
      </c>
      <c r="C325" s="92">
        <v>42</v>
      </c>
      <c r="D325" s="96">
        <v>26</v>
      </c>
      <c r="E325" s="96">
        <v>3</v>
      </c>
      <c r="F325" s="93">
        <f>PRODUCT(VLOOKUP(D325,produtos!$A$1:$E$49,4),E325)</f>
        <v>12939</v>
      </c>
      <c r="G325" s="97">
        <v>45659</v>
      </c>
      <c r="H325" s="96" t="s">
        <v>48</v>
      </c>
      <c r="I325" s="96" t="s">
        <v>48</v>
      </c>
      <c r="J325" s="96">
        <v>5950</v>
      </c>
      <c r="K325" s="96" t="str">
        <f>VLOOKUP(J325,'Formas de pagamentos'!$A$2:$B$7,2,0)</f>
        <v>Cartão Débito</v>
      </c>
      <c r="L325" s="95" t="str">
        <f t="shared" si="5"/>
        <v>CANCELADO</v>
      </c>
    </row>
    <row r="326" spans="1:12" hidden="1" x14ac:dyDescent="0.25">
      <c r="A326" s="92">
        <v>325</v>
      </c>
      <c r="B326" s="92">
        <v>325</v>
      </c>
      <c r="C326" s="92">
        <v>10</v>
      </c>
      <c r="D326" s="92">
        <v>38</v>
      </c>
      <c r="E326" s="92">
        <v>1</v>
      </c>
      <c r="F326" s="93">
        <f>PRODUCT(VLOOKUP(D326,produtos!$A$1:$E$49,4),E326)</f>
        <v>1273</v>
      </c>
      <c r="G326" s="94">
        <v>45680</v>
      </c>
      <c r="H326" s="92" t="s">
        <v>115</v>
      </c>
      <c r="I326" s="92" t="s">
        <v>89</v>
      </c>
      <c r="J326" s="92">
        <v>7072</v>
      </c>
      <c r="K326" s="92" t="str">
        <f>VLOOKUP(J326,'Formas de pagamentos'!$A$2:$B$7,2,0)</f>
        <v>Dinheiro</v>
      </c>
      <c r="L326" s="95" t="str">
        <f t="shared" si="5"/>
        <v>Em Rota</v>
      </c>
    </row>
    <row r="327" spans="1:12" hidden="1" x14ac:dyDescent="0.25">
      <c r="A327" s="96">
        <v>326</v>
      </c>
      <c r="B327" s="96">
        <v>326</v>
      </c>
      <c r="C327" s="92">
        <v>41</v>
      </c>
      <c r="D327" s="96">
        <v>43</v>
      </c>
      <c r="E327" s="96">
        <v>5</v>
      </c>
      <c r="F327" s="93">
        <f>PRODUCT(VLOOKUP(D327,produtos!$A$1:$E$49,4),E327)</f>
        <v>1955</v>
      </c>
      <c r="G327" s="97">
        <v>45721</v>
      </c>
      <c r="H327" s="96" t="s">
        <v>115</v>
      </c>
      <c r="I327" s="96" t="s">
        <v>89</v>
      </c>
      <c r="J327" s="96">
        <v>2951</v>
      </c>
      <c r="K327" s="96" t="str">
        <f>VLOOKUP(J327,'Formas de pagamentos'!$A$2:$B$7,2,0)</f>
        <v>Pix</v>
      </c>
      <c r="L327" s="95" t="str">
        <f t="shared" si="5"/>
        <v>Em Rota</v>
      </c>
    </row>
    <row r="328" spans="1:12" hidden="1" x14ac:dyDescent="0.25">
      <c r="A328" s="92">
        <v>327</v>
      </c>
      <c r="B328" s="92">
        <v>327</v>
      </c>
      <c r="C328" s="92">
        <v>13</v>
      </c>
      <c r="D328" s="92">
        <v>22</v>
      </c>
      <c r="E328" s="92">
        <v>4</v>
      </c>
      <c r="F328" s="93">
        <f>PRODUCT(VLOOKUP(D328,produtos!$A$1:$E$49,4),E328)</f>
        <v>13512</v>
      </c>
      <c r="G328" s="94">
        <v>45688</v>
      </c>
      <c r="H328" s="92" t="s">
        <v>88</v>
      </c>
      <c r="I328" s="92" t="s">
        <v>89</v>
      </c>
      <c r="J328" s="92">
        <v>5950</v>
      </c>
      <c r="K328" s="92" t="str">
        <f>VLOOKUP(J328,'Formas de pagamentos'!$A$2:$B$7,2,0)</f>
        <v>Cartão Débito</v>
      </c>
      <c r="L328" s="95" t="str">
        <f t="shared" si="5"/>
        <v>EM SEPARAÇÃO</v>
      </c>
    </row>
    <row r="329" spans="1:12" hidden="1" x14ac:dyDescent="0.25">
      <c r="A329" s="96">
        <v>328</v>
      </c>
      <c r="B329" s="96">
        <v>328</v>
      </c>
      <c r="C329" s="92">
        <v>28</v>
      </c>
      <c r="D329" s="96">
        <v>8</v>
      </c>
      <c r="E329" s="96">
        <v>5</v>
      </c>
      <c r="F329" s="93">
        <f>PRODUCT(VLOOKUP(D329,produtos!$A$1:$E$49,4),E329)</f>
        <v>23140</v>
      </c>
      <c r="G329" s="97">
        <v>45706</v>
      </c>
      <c r="H329" s="96" t="s">
        <v>115</v>
      </c>
      <c r="I329" s="96" t="s">
        <v>116</v>
      </c>
      <c r="J329" s="96">
        <v>6056</v>
      </c>
      <c r="K329" s="96" t="str">
        <f>VLOOKUP(J329,'Formas de pagamentos'!$A$2:$B$7,2,0)</f>
        <v>Cheque</v>
      </c>
      <c r="L329" s="95" t="str">
        <f t="shared" si="5"/>
        <v>EM ROTA, AGUARDAR PAGAMENTO</v>
      </c>
    </row>
    <row r="330" spans="1:12" hidden="1" x14ac:dyDescent="0.25">
      <c r="A330" s="92">
        <v>329</v>
      </c>
      <c r="B330" s="92">
        <v>329</v>
      </c>
      <c r="C330" s="92">
        <v>3</v>
      </c>
      <c r="D330" s="92">
        <v>22</v>
      </c>
      <c r="E330" s="92">
        <v>1</v>
      </c>
      <c r="F330" s="93">
        <f>PRODUCT(VLOOKUP(D330,produtos!$A$1:$E$49,4),E330)</f>
        <v>3378</v>
      </c>
      <c r="G330" s="94">
        <v>45676</v>
      </c>
      <c r="H330" s="92" t="s">
        <v>115</v>
      </c>
      <c r="I330" s="92" t="s">
        <v>89</v>
      </c>
      <c r="J330" s="92">
        <v>2951</v>
      </c>
      <c r="K330" s="92" t="str">
        <f>VLOOKUP(J330,'Formas de pagamentos'!$A$2:$B$7,2,0)</f>
        <v>Pix</v>
      </c>
      <c r="L330" s="95" t="str">
        <f t="shared" si="5"/>
        <v>Em Rota</v>
      </c>
    </row>
    <row r="331" spans="1:12" hidden="1" x14ac:dyDescent="0.25">
      <c r="A331" s="96">
        <v>330</v>
      </c>
      <c r="B331" s="96">
        <v>330</v>
      </c>
      <c r="C331" s="92">
        <v>37</v>
      </c>
      <c r="D331" s="96">
        <v>5</v>
      </c>
      <c r="E331" s="96">
        <v>1</v>
      </c>
      <c r="F331" s="93">
        <f>PRODUCT(VLOOKUP(D331,produtos!$A$1:$E$49,4),E331)</f>
        <v>3223</v>
      </c>
      <c r="G331" s="97">
        <v>45658</v>
      </c>
      <c r="H331" s="96" t="s">
        <v>88</v>
      </c>
      <c r="I331" s="96" t="s">
        <v>89</v>
      </c>
      <c r="J331" s="96">
        <v>1969</v>
      </c>
      <c r="K331" s="96" t="str">
        <f>VLOOKUP(J331,'Formas de pagamentos'!$A$2:$B$7,2,0)</f>
        <v>Cartão Crédito</v>
      </c>
      <c r="L331" s="95" t="str">
        <f t="shared" si="5"/>
        <v>EM SEPARAÇÃO</v>
      </c>
    </row>
    <row r="332" spans="1:12" hidden="1" x14ac:dyDescent="0.25">
      <c r="A332" s="92">
        <v>331</v>
      </c>
      <c r="B332" s="92">
        <v>331</v>
      </c>
      <c r="C332" s="92">
        <v>6</v>
      </c>
      <c r="D332" s="92">
        <v>14</v>
      </c>
      <c r="E332" s="92">
        <v>3</v>
      </c>
      <c r="F332" s="93">
        <f>PRODUCT(VLOOKUP(D332,produtos!$A$1:$E$49,4),E332)</f>
        <v>11847</v>
      </c>
      <c r="G332" s="94">
        <v>45665</v>
      </c>
      <c r="H332" s="92" t="s">
        <v>115</v>
      </c>
      <c r="I332" s="92" t="s">
        <v>116</v>
      </c>
      <c r="J332" s="92">
        <v>6056</v>
      </c>
      <c r="K332" s="92" t="str">
        <f>VLOOKUP(J332,'Formas de pagamentos'!$A$2:$B$7,2,0)</f>
        <v>Cheque</v>
      </c>
      <c r="L332" s="95" t="str">
        <f t="shared" si="5"/>
        <v>EM ROTA, AGUARDAR PAGAMENTO</v>
      </c>
    </row>
    <row r="333" spans="1:12" hidden="1" x14ac:dyDescent="0.25">
      <c r="A333" s="96">
        <v>332</v>
      </c>
      <c r="B333" s="96">
        <v>332</v>
      </c>
      <c r="C333" s="92">
        <v>17</v>
      </c>
      <c r="D333" s="96">
        <v>24</v>
      </c>
      <c r="E333" s="96">
        <v>2</v>
      </c>
      <c r="F333" s="93">
        <f>PRODUCT(VLOOKUP(D333,produtos!$A$1:$E$49,4),E333)</f>
        <v>5280</v>
      </c>
      <c r="G333" s="97">
        <v>45723</v>
      </c>
      <c r="H333" s="96" t="s">
        <v>115</v>
      </c>
      <c r="I333" s="96" t="s">
        <v>89</v>
      </c>
      <c r="J333" s="96">
        <v>2471</v>
      </c>
      <c r="K333" s="96" t="str">
        <f>VLOOKUP(J333,'Formas de pagamentos'!$A$2:$B$7,2,0)</f>
        <v>Boleto</v>
      </c>
      <c r="L333" s="95" t="str">
        <f t="shared" si="5"/>
        <v>Em Rota</v>
      </c>
    </row>
    <row r="334" spans="1:12" hidden="1" x14ac:dyDescent="0.25">
      <c r="A334" s="92">
        <v>333</v>
      </c>
      <c r="B334" s="92">
        <v>333</v>
      </c>
      <c r="C334" s="92">
        <v>7</v>
      </c>
      <c r="D334" s="92">
        <v>26</v>
      </c>
      <c r="E334" s="92">
        <v>5</v>
      </c>
      <c r="F334" s="93">
        <f>PRODUCT(VLOOKUP(D334,produtos!$A$1:$E$49,4),E334)</f>
        <v>21565</v>
      </c>
      <c r="G334" s="94">
        <v>45679</v>
      </c>
      <c r="H334" s="92" t="s">
        <v>64</v>
      </c>
      <c r="I334" s="92" t="s">
        <v>116</v>
      </c>
      <c r="J334" s="92">
        <v>2951</v>
      </c>
      <c r="K334" s="92" t="str">
        <f>VLOOKUP(J334,'Formas de pagamentos'!$A$2:$B$7,2,0)</f>
        <v>Pix</v>
      </c>
      <c r="L334" s="95" t="str">
        <f t="shared" si="5"/>
        <v>FRAUDE</v>
      </c>
    </row>
    <row r="335" spans="1:12" hidden="1" x14ac:dyDescent="0.25">
      <c r="A335" s="96">
        <v>334</v>
      </c>
      <c r="B335" s="96">
        <v>334</v>
      </c>
      <c r="C335" s="92">
        <v>47</v>
      </c>
      <c r="D335" s="96">
        <v>21</v>
      </c>
      <c r="E335" s="96">
        <v>4</v>
      </c>
      <c r="F335" s="93">
        <f>PRODUCT(VLOOKUP(D335,produtos!$A$1:$E$49,4),E335)</f>
        <v>3580</v>
      </c>
      <c r="G335" s="97">
        <v>45723</v>
      </c>
      <c r="H335" s="96" t="s">
        <v>115</v>
      </c>
      <c r="I335" s="96" t="s">
        <v>116</v>
      </c>
      <c r="J335" s="96">
        <v>1969</v>
      </c>
      <c r="K335" s="96" t="str">
        <f>VLOOKUP(J335,'Formas de pagamentos'!$A$2:$B$7,2,0)</f>
        <v>Cartão Crédito</v>
      </c>
      <c r="L335" s="95" t="str">
        <f t="shared" si="5"/>
        <v>EM ROTA, AGUARDAR PAGAMENTO</v>
      </c>
    </row>
    <row r="336" spans="1:12" hidden="1" x14ac:dyDescent="0.25">
      <c r="A336" s="92">
        <v>335</v>
      </c>
      <c r="B336" s="92">
        <v>335</v>
      </c>
      <c r="C336" s="92">
        <v>49</v>
      </c>
      <c r="D336" s="92">
        <v>14</v>
      </c>
      <c r="E336" s="92">
        <v>2</v>
      </c>
      <c r="F336" s="93">
        <f>PRODUCT(VLOOKUP(D336,produtos!$A$1:$E$49,4),E336)</f>
        <v>7898</v>
      </c>
      <c r="G336" s="94">
        <v>45694</v>
      </c>
      <c r="H336" s="92" t="s">
        <v>88</v>
      </c>
      <c r="I336" s="92" t="s">
        <v>89</v>
      </c>
      <c r="J336" s="92">
        <v>6056</v>
      </c>
      <c r="K336" s="92" t="str">
        <f>VLOOKUP(J336,'Formas de pagamentos'!$A$2:$B$7,2,0)</f>
        <v>Cheque</v>
      </c>
      <c r="L336" s="95" t="str">
        <f t="shared" si="5"/>
        <v>EM SEPARAÇÃO</v>
      </c>
    </row>
    <row r="337" spans="1:12" hidden="1" x14ac:dyDescent="0.25">
      <c r="A337" s="96">
        <v>336</v>
      </c>
      <c r="B337" s="96">
        <v>336</v>
      </c>
      <c r="C337" s="92">
        <v>49</v>
      </c>
      <c r="D337" s="96">
        <v>22</v>
      </c>
      <c r="E337" s="96">
        <v>1</v>
      </c>
      <c r="F337" s="93">
        <f>PRODUCT(VLOOKUP(D337,produtos!$A$1:$E$49,4),E337)</f>
        <v>3378</v>
      </c>
      <c r="G337" s="97">
        <v>45707</v>
      </c>
      <c r="H337" s="96" t="s">
        <v>115</v>
      </c>
      <c r="I337" s="96" t="s">
        <v>116</v>
      </c>
      <c r="J337" s="96">
        <v>7072</v>
      </c>
      <c r="K337" s="96" t="str">
        <f>VLOOKUP(J337,'Formas de pagamentos'!$A$2:$B$7,2,0)</f>
        <v>Dinheiro</v>
      </c>
      <c r="L337" s="95" t="str">
        <f t="shared" si="5"/>
        <v>EM ROTA, AGUARDAR PAGAMENTO</v>
      </c>
    </row>
    <row r="338" spans="1:12" hidden="1" x14ac:dyDescent="0.25">
      <c r="A338" s="92">
        <v>337</v>
      </c>
      <c r="B338" s="92">
        <v>337</v>
      </c>
      <c r="C338" s="92">
        <v>35</v>
      </c>
      <c r="D338" s="92">
        <v>17</v>
      </c>
      <c r="E338" s="92">
        <v>5</v>
      </c>
      <c r="F338" s="93">
        <f>PRODUCT(VLOOKUP(D338,produtos!$A$1:$E$49,4),E338)</f>
        <v>5290</v>
      </c>
      <c r="G338" s="94">
        <v>45708</v>
      </c>
      <c r="H338" s="92" t="s">
        <v>115</v>
      </c>
      <c r="I338" s="92" t="s">
        <v>89</v>
      </c>
      <c r="J338" s="92">
        <v>7072</v>
      </c>
      <c r="K338" s="92" t="str">
        <f>VLOOKUP(J338,'Formas de pagamentos'!$A$2:$B$7,2,0)</f>
        <v>Dinheiro</v>
      </c>
      <c r="L338" s="95" t="str">
        <f t="shared" si="5"/>
        <v>Em Rota</v>
      </c>
    </row>
    <row r="339" spans="1:12" hidden="1" x14ac:dyDescent="0.25">
      <c r="A339" s="96">
        <v>338</v>
      </c>
      <c r="B339" s="96">
        <v>338</v>
      </c>
      <c r="C339" s="92">
        <v>40</v>
      </c>
      <c r="D339" s="96">
        <v>44</v>
      </c>
      <c r="E339" s="96">
        <v>3</v>
      </c>
      <c r="F339" s="93">
        <f>PRODUCT(VLOOKUP(D339,produtos!$A$1:$E$49,4),E339)</f>
        <v>11982</v>
      </c>
      <c r="G339" s="97">
        <v>45685</v>
      </c>
      <c r="H339" s="96" t="s">
        <v>64</v>
      </c>
      <c r="I339" s="96" t="s">
        <v>89</v>
      </c>
      <c r="J339" s="96">
        <v>5950</v>
      </c>
      <c r="K339" s="96" t="str">
        <f>VLOOKUP(J339,'Formas de pagamentos'!$A$2:$B$7,2,0)</f>
        <v>Cartão Débito</v>
      </c>
      <c r="L339" s="95" t="str">
        <f t="shared" si="5"/>
        <v>SUCESSO</v>
      </c>
    </row>
    <row r="340" spans="1:12" hidden="1" x14ac:dyDescent="0.25">
      <c r="A340" s="92">
        <v>339</v>
      </c>
      <c r="B340" s="92">
        <v>339</v>
      </c>
      <c r="C340" s="92">
        <v>3</v>
      </c>
      <c r="D340" s="92">
        <v>22</v>
      </c>
      <c r="E340" s="92">
        <v>4</v>
      </c>
      <c r="F340" s="93">
        <f>PRODUCT(VLOOKUP(D340,produtos!$A$1:$E$49,4),E340)</f>
        <v>13512</v>
      </c>
      <c r="G340" s="94">
        <v>45664</v>
      </c>
      <c r="H340" s="92" t="s">
        <v>88</v>
      </c>
      <c r="I340" s="92" t="s">
        <v>89</v>
      </c>
      <c r="J340" s="92">
        <v>1969</v>
      </c>
      <c r="K340" s="92" t="str">
        <f>VLOOKUP(J340,'Formas de pagamentos'!$A$2:$B$7,2,0)</f>
        <v>Cartão Crédito</v>
      </c>
      <c r="L340" s="95" t="str">
        <f t="shared" si="5"/>
        <v>EM SEPARAÇÃO</v>
      </c>
    </row>
    <row r="341" spans="1:12" hidden="1" x14ac:dyDescent="0.25">
      <c r="A341" s="96">
        <v>340</v>
      </c>
      <c r="B341" s="96">
        <v>340</v>
      </c>
      <c r="C341" s="92">
        <v>25</v>
      </c>
      <c r="D341" s="96">
        <v>22</v>
      </c>
      <c r="E341" s="96">
        <v>4</v>
      </c>
      <c r="F341" s="93">
        <f>PRODUCT(VLOOKUP(D341,produtos!$A$1:$E$49,4),E341)</f>
        <v>13512</v>
      </c>
      <c r="G341" s="97">
        <v>45712</v>
      </c>
      <c r="H341" s="96" t="s">
        <v>48</v>
      </c>
      <c r="I341" s="96" t="s">
        <v>89</v>
      </c>
      <c r="J341" s="96">
        <v>1969</v>
      </c>
      <c r="K341" s="96" t="str">
        <f>VLOOKUP(J341,'Formas de pagamentos'!$A$2:$B$7,2,0)</f>
        <v>Cartão Crédito</v>
      </c>
      <c r="L341" s="95" t="str">
        <f t="shared" si="5"/>
        <v>RECLAMAÇÃO</v>
      </c>
    </row>
    <row r="342" spans="1:12" hidden="1" x14ac:dyDescent="0.25">
      <c r="A342" s="92">
        <v>341</v>
      </c>
      <c r="B342" s="92">
        <v>341</v>
      </c>
      <c r="C342" s="92">
        <v>13</v>
      </c>
      <c r="D342" s="92">
        <v>43</v>
      </c>
      <c r="E342" s="92">
        <v>1</v>
      </c>
      <c r="F342" s="93">
        <f>PRODUCT(VLOOKUP(D342,produtos!$A$1:$E$49,4),E342)</f>
        <v>391</v>
      </c>
      <c r="G342" s="94">
        <v>45670</v>
      </c>
      <c r="H342" s="92" t="s">
        <v>64</v>
      </c>
      <c r="I342" s="92" t="s">
        <v>116</v>
      </c>
      <c r="J342" s="92">
        <v>5950</v>
      </c>
      <c r="K342" s="92" t="str">
        <f>VLOOKUP(J342,'Formas de pagamentos'!$A$2:$B$7,2,0)</f>
        <v>Cartão Débito</v>
      </c>
      <c r="L342" s="95" t="str">
        <f t="shared" si="5"/>
        <v>FRAUDE</v>
      </c>
    </row>
    <row r="343" spans="1:12" hidden="1" x14ac:dyDescent="0.25">
      <c r="A343" s="96">
        <v>342</v>
      </c>
      <c r="B343" s="96">
        <v>342</v>
      </c>
      <c r="C343" s="92">
        <v>17</v>
      </c>
      <c r="D343" s="96">
        <v>11</v>
      </c>
      <c r="E343" s="96">
        <v>1</v>
      </c>
      <c r="F343" s="93">
        <f>PRODUCT(VLOOKUP(D343,produtos!$A$1:$E$49,4),E343)</f>
        <v>1722</v>
      </c>
      <c r="G343" s="97">
        <v>45671</v>
      </c>
      <c r="H343" s="96" t="s">
        <v>88</v>
      </c>
      <c r="I343" s="96" t="s">
        <v>89</v>
      </c>
      <c r="J343" s="96">
        <v>6056</v>
      </c>
      <c r="K343" s="96" t="str">
        <f>VLOOKUP(J343,'Formas de pagamentos'!$A$2:$B$7,2,0)</f>
        <v>Cheque</v>
      </c>
      <c r="L343" s="95" t="str">
        <f t="shared" si="5"/>
        <v>EM SEPARAÇÃO</v>
      </c>
    </row>
    <row r="344" spans="1:12" x14ac:dyDescent="0.25">
      <c r="A344" s="92">
        <v>343</v>
      </c>
      <c r="B344" s="92">
        <v>343</v>
      </c>
      <c r="C344" s="92">
        <v>7</v>
      </c>
      <c r="D344" s="92">
        <v>28</v>
      </c>
      <c r="E344" s="92">
        <v>5</v>
      </c>
      <c r="F344" s="93">
        <f>PRODUCT(VLOOKUP(D344,produtos!$A$1:$E$49,4),E344)</f>
        <v>14545</v>
      </c>
      <c r="G344" s="94">
        <v>45674</v>
      </c>
      <c r="H344" s="92" t="s">
        <v>48</v>
      </c>
      <c r="I344" s="92" t="s">
        <v>116</v>
      </c>
      <c r="J344" s="92">
        <v>2471</v>
      </c>
      <c r="K344" s="92" t="str">
        <f>VLOOKUP(J344,'Formas de pagamentos'!$A$2:$B$7,2,0)</f>
        <v>Boleto</v>
      </c>
      <c r="L344" s="95" t="str">
        <f t="shared" si="5"/>
        <v>falta de pagamento</v>
      </c>
    </row>
    <row r="345" spans="1:12" hidden="1" x14ac:dyDescent="0.25">
      <c r="A345" s="96">
        <v>344</v>
      </c>
      <c r="B345" s="96">
        <v>344</v>
      </c>
      <c r="C345" s="92">
        <v>3</v>
      </c>
      <c r="D345" s="96">
        <v>4</v>
      </c>
      <c r="E345" s="96">
        <v>5</v>
      </c>
      <c r="F345" s="93">
        <f>PRODUCT(VLOOKUP(D345,produtos!$A$1:$E$49,4),E345)</f>
        <v>3850</v>
      </c>
      <c r="G345" s="97">
        <v>45699</v>
      </c>
      <c r="H345" s="96" t="s">
        <v>115</v>
      </c>
      <c r="I345" s="96" t="s">
        <v>48</v>
      </c>
      <c r="J345" s="96">
        <v>7072</v>
      </c>
      <c r="K345" s="96" t="str">
        <f>VLOOKUP(J345,'Formas de pagamentos'!$A$2:$B$7,2,0)</f>
        <v>Dinheiro</v>
      </c>
      <c r="L345" s="95" t="str">
        <f t="shared" si="5"/>
        <v>Cancelar Rota</v>
      </c>
    </row>
    <row r="346" spans="1:12" hidden="1" x14ac:dyDescent="0.25">
      <c r="A346" s="92">
        <v>345</v>
      </c>
      <c r="B346" s="92">
        <v>345</v>
      </c>
      <c r="C346" s="92">
        <v>20</v>
      </c>
      <c r="D346" s="92">
        <v>5</v>
      </c>
      <c r="E346" s="92">
        <v>4</v>
      </c>
      <c r="F346" s="93">
        <f>PRODUCT(VLOOKUP(D346,produtos!$A$1:$E$49,4),E346)</f>
        <v>12892</v>
      </c>
      <c r="G346" s="94">
        <v>45704</v>
      </c>
      <c r="H346" s="92" t="s">
        <v>88</v>
      </c>
      <c r="I346" s="92" t="s">
        <v>116</v>
      </c>
      <c r="J346" s="92">
        <v>7072</v>
      </c>
      <c r="K346" s="92" t="str">
        <f>VLOOKUP(J346,'Formas de pagamentos'!$A$2:$B$7,2,0)</f>
        <v>Dinheiro</v>
      </c>
      <c r="L346" s="95" t="str">
        <f t="shared" si="5"/>
        <v>EM SEPARAÇÃO, AGUARDAR PAGAMENTO</v>
      </c>
    </row>
    <row r="347" spans="1:12" hidden="1" x14ac:dyDescent="0.25">
      <c r="A347" s="96">
        <v>346</v>
      </c>
      <c r="B347" s="96">
        <v>346</v>
      </c>
      <c r="C347" s="92">
        <v>14</v>
      </c>
      <c r="D347" s="96">
        <v>19</v>
      </c>
      <c r="E347" s="96">
        <v>3</v>
      </c>
      <c r="F347" s="93">
        <f>PRODUCT(VLOOKUP(D347,produtos!$A$1:$E$49,4),E347)</f>
        <v>2610</v>
      </c>
      <c r="G347" s="97">
        <v>45710</v>
      </c>
      <c r="H347" s="96" t="s">
        <v>64</v>
      </c>
      <c r="I347" s="96" t="s">
        <v>89</v>
      </c>
      <c r="J347" s="96">
        <v>5950</v>
      </c>
      <c r="K347" s="96" t="str">
        <f>VLOOKUP(J347,'Formas de pagamentos'!$A$2:$B$7,2,0)</f>
        <v>Cartão Débito</v>
      </c>
      <c r="L347" s="95" t="str">
        <f t="shared" si="5"/>
        <v>SUCESSO</v>
      </c>
    </row>
    <row r="348" spans="1:12" hidden="1" x14ac:dyDescent="0.25">
      <c r="A348" s="92">
        <v>347</v>
      </c>
      <c r="B348" s="92">
        <v>347</v>
      </c>
      <c r="C348" s="92">
        <v>19</v>
      </c>
      <c r="D348" s="92">
        <v>17</v>
      </c>
      <c r="E348" s="92">
        <v>5</v>
      </c>
      <c r="F348" s="93">
        <f>PRODUCT(VLOOKUP(D348,produtos!$A$1:$E$49,4),E348)</f>
        <v>5290</v>
      </c>
      <c r="G348" s="94">
        <v>45685</v>
      </c>
      <c r="H348" s="92" t="s">
        <v>64</v>
      </c>
      <c r="I348" s="92" t="s">
        <v>116</v>
      </c>
      <c r="J348" s="92">
        <v>7072</v>
      </c>
      <c r="K348" s="92" t="str">
        <f>VLOOKUP(J348,'Formas de pagamentos'!$A$2:$B$7,2,0)</f>
        <v>Dinheiro</v>
      </c>
      <c r="L348" s="95" t="str">
        <f t="shared" si="5"/>
        <v>FRAUDE</v>
      </c>
    </row>
    <row r="349" spans="1:12" hidden="1" x14ac:dyDescent="0.25">
      <c r="A349" s="96">
        <v>348</v>
      </c>
      <c r="B349" s="96">
        <v>348</v>
      </c>
      <c r="C349" s="92">
        <v>20</v>
      </c>
      <c r="D349" s="96">
        <v>39</v>
      </c>
      <c r="E349" s="96">
        <v>4</v>
      </c>
      <c r="F349" s="93">
        <f>PRODUCT(VLOOKUP(D349,produtos!$A$1:$E$49,4),E349)</f>
        <v>8676</v>
      </c>
      <c r="G349" s="97">
        <v>45662</v>
      </c>
      <c r="H349" s="96" t="s">
        <v>115</v>
      </c>
      <c r="I349" s="96" t="s">
        <v>89</v>
      </c>
      <c r="J349" s="96">
        <v>2471</v>
      </c>
      <c r="K349" s="96" t="str">
        <f>VLOOKUP(J349,'Formas de pagamentos'!$A$2:$B$7,2,0)</f>
        <v>Boleto</v>
      </c>
      <c r="L349" s="95" t="str">
        <f t="shared" si="5"/>
        <v>Em Rota</v>
      </c>
    </row>
    <row r="350" spans="1:12" x14ac:dyDescent="0.25">
      <c r="A350" s="92">
        <v>349</v>
      </c>
      <c r="B350" s="92">
        <v>349</v>
      </c>
      <c r="C350" s="92">
        <v>18</v>
      </c>
      <c r="D350" s="92">
        <v>5</v>
      </c>
      <c r="E350" s="92">
        <v>4</v>
      </c>
      <c r="F350" s="93">
        <f>PRODUCT(VLOOKUP(D350,produtos!$A$1:$E$49,4),E350)</f>
        <v>12892</v>
      </c>
      <c r="G350" s="94">
        <v>45700</v>
      </c>
      <c r="H350" s="92" t="s">
        <v>48</v>
      </c>
      <c r="I350" s="92" t="s">
        <v>116</v>
      </c>
      <c r="J350" s="92">
        <v>6056</v>
      </c>
      <c r="K350" s="92" t="str">
        <f>VLOOKUP(J350,'Formas de pagamentos'!$A$2:$B$7,2,0)</f>
        <v>Cheque</v>
      </c>
      <c r="L350" s="95" t="str">
        <f t="shared" si="5"/>
        <v>falta de pagamento</v>
      </c>
    </row>
    <row r="351" spans="1:12" hidden="1" x14ac:dyDescent="0.25">
      <c r="A351" s="96">
        <v>350</v>
      </c>
      <c r="B351" s="96">
        <v>350</v>
      </c>
      <c r="C351" s="92">
        <v>1</v>
      </c>
      <c r="D351" s="96">
        <v>34</v>
      </c>
      <c r="E351" s="96">
        <v>1</v>
      </c>
      <c r="F351" s="93">
        <f>PRODUCT(VLOOKUP(D351,produtos!$A$1:$E$49,4),E351)</f>
        <v>2450</v>
      </c>
      <c r="G351" s="97">
        <v>45685</v>
      </c>
      <c r="H351" s="96" t="s">
        <v>115</v>
      </c>
      <c r="I351" s="96" t="s">
        <v>48</v>
      </c>
      <c r="J351" s="96">
        <v>6056</v>
      </c>
      <c r="K351" s="96" t="str">
        <f>VLOOKUP(J351,'Formas de pagamentos'!$A$2:$B$7,2,0)</f>
        <v>Cheque</v>
      </c>
      <c r="L351" s="95" t="str">
        <f t="shared" si="5"/>
        <v>Cancelar Rota</v>
      </c>
    </row>
    <row r="352" spans="1:12" hidden="1" x14ac:dyDescent="0.25">
      <c r="A352" s="92">
        <v>351</v>
      </c>
      <c r="B352" s="92">
        <v>351</v>
      </c>
      <c r="C352" s="92">
        <v>50</v>
      </c>
      <c r="D352" s="92">
        <v>41</v>
      </c>
      <c r="E352" s="92">
        <v>3</v>
      </c>
      <c r="F352" s="93">
        <f>PRODUCT(VLOOKUP(D352,produtos!$A$1:$E$49,4),E352)</f>
        <v>495</v>
      </c>
      <c r="G352" s="94">
        <v>45726</v>
      </c>
      <c r="H352" s="92" t="s">
        <v>48</v>
      </c>
      <c r="I352" s="92" t="s">
        <v>48</v>
      </c>
      <c r="J352" s="92">
        <v>6056</v>
      </c>
      <c r="K352" s="92" t="str">
        <f>VLOOKUP(J352,'Formas de pagamentos'!$A$2:$B$7,2,0)</f>
        <v>Cheque</v>
      </c>
      <c r="L352" s="95" t="str">
        <f t="shared" si="5"/>
        <v>CANCELADO</v>
      </c>
    </row>
    <row r="353" spans="1:12" hidden="1" x14ac:dyDescent="0.25">
      <c r="A353" s="96">
        <v>352</v>
      </c>
      <c r="B353" s="96">
        <v>352</v>
      </c>
      <c r="C353" s="92">
        <v>35</v>
      </c>
      <c r="D353" s="96">
        <v>40</v>
      </c>
      <c r="E353" s="96">
        <v>4</v>
      </c>
      <c r="F353" s="93">
        <f>PRODUCT(VLOOKUP(D353,produtos!$A$1:$E$49,4),E353)</f>
        <v>13436</v>
      </c>
      <c r="G353" s="97">
        <v>45699</v>
      </c>
      <c r="H353" s="96" t="s">
        <v>88</v>
      </c>
      <c r="I353" s="96" t="s">
        <v>89</v>
      </c>
      <c r="J353" s="96">
        <v>2951</v>
      </c>
      <c r="K353" s="96" t="str">
        <f>VLOOKUP(J353,'Formas de pagamentos'!$A$2:$B$7,2,0)</f>
        <v>Pix</v>
      </c>
      <c r="L353" s="95" t="str">
        <f t="shared" si="5"/>
        <v>EM SEPARAÇÃO</v>
      </c>
    </row>
    <row r="354" spans="1:12" hidden="1" x14ac:dyDescent="0.25">
      <c r="A354" s="92">
        <v>353</v>
      </c>
      <c r="B354" s="92">
        <v>353</v>
      </c>
      <c r="C354" s="92">
        <v>28</v>
      </c>
      <c r="D354" s="92">
        <v>19</v>
      </c>
      <c r="E354" s="92">
        <v>1</v>
      </c>
      <c r="F354" s="93">
        <f>PRODUCT(VLOOKUP(D354,produtos!$A$1:$E$49,4),E354)</f>
        <v>870</v>
      </c>
      <c r="G354" s="94">
        <v>45699</v>
      </c>
      <c r="H354" s="92" t="s">
        <v>88</v>
      </c>
      <c r="I354" s="92" t="s">
        <v>116</v>
      </c>
      <c r="J354" s="92">
        <v>5950</v>
      </c>
      <c r="K354" s="92" t="str">
        <f>VLOOKUP(J354,'Formas de pagamentos'!$A$2:$B$7,2,0)</f>
        <v>Cartão Débito</v>
      </c>
      <c r="L354" s="95" t="str">
        <f t="shared" si="5"/>
        <v>EM SEPARAÇÃO, AGUARDAR PAGAMENTO</v>
      </c>
    </row>
    <row r="355" spans="1:12" hidden="1" x14ac:dyDescent="0.25">
      <c r="A355" s="96">
        <v>354</v>
      </c>
      <c r="B355" s="96">
        <v>354</v>
      </c>
      <c r="C355" s="92">
        <v>6</v>
      </c>
      <c r="D355" s="96">
        <v>21</v>
      </c>
      <c r="E355" s="96">
        <v>4</v>
      </c>
      <c r="F355" s="93">
        <f>PRODUCT(VLOOKUP(D355,produtos!$A$1:$E$49,4),E355)</f>
        <v>3580</v>
      </c>
      <c r="G355" s="97">
        <v>45698</v>
      </c>
      <c r="H355" s="96" t="s">
        <v>48</v>
      </c>
      <c r="I355" s="96" t="s">
        <v>89</v>
      </c>
      <c r="J355" s="96">
        <v>5950</v>
      </c>
      <c r="K355" s="96" t="str">
        <f>VLOOKUP(J355,'Formas de pagamentos'!$A$2:$B$7,2,0)</f>
        <v>Cartão Débito</v>
      </c>
      <c r="L355" s="95" t="str">
        <f t="shared" si="5"/>
        <v>RECLAMAÇÃO</v>
      </c>
    </row>
    <row r="356" spans="1:12" hidden="1" x14ac:dyDescent="0.25">
      <c r="A356" s="92">
        <v>355</v>
      </c>
      <c r="B356" s="92">
        <v>355</v>
      </c>
      <c r="C356" s="92">
        <v>4</v>
      </c>
      <c r="D356" s="92">
        <v>15</v>
      </c>
      <c r="E356" s="92">
        <v>3</v>
      </c>
      <c r="F356" s="93">
        <f>PRODUCT(VLOOKUP(D356,produtos!$A$1:$E$49,4),E356)</f>
        <v>906</v>
      </c>
      <c r="G356" s="94">
        <v>45666</v>
      </c>
      <c r="H356" s="92" t="s">
        <v>88</v>
      </c>
      <c r="I356" s="92" t="s">
        <v>116</v>
      </c>
      <c r="J356" s="92">
        <v>5950</v>
      </c>
      <c r="K356" s="92" t="str">
        <f>VLOOKUP(J356,'Formas de pagamentos'!$A$2:$B$7,2,0)</f>
        <v>Cartão Débito</v>
      </c>
      <c r="L356" s="95" t="str">
        <f t="shared" si="5"/>
        <v>EM SEPARAÇÃO, AGUARDAR PAGAMENTO</v>
      </c>
    </row>
    <row r="357" spans="1:12" hidden="1" x14ac:dyDescent="0.25">
      <c r="A357" s="96">
        <v>356</v>
      </c>
      <c r="B357" s="96">
        <v>356</v>
      </c>
      <c r="C357" s="92">
        <v>33</v>
      </c>
      <c r="D357" s="96">
        <v>19</v>
      </c>
      <c r="E357" s="96">
        <v>1</v>
      </c>
      <c r="F357" s="93">
        <f>PRODUCT(VLOOKUP(D357,produtos!$A$1:$E$49,4),E357)</f>
        <v>870</v>
      </c>
      <c r="G357" s="97">
        <v>45693</v>
      </c>
      <c r="H357" s="96" t="s">
        <v>64</v>
      </c>
      <c r="I357" s="96" t="s">
        <v>116</v>
      </c>
      <c r="J357" s="96">
        <v>7072</v>
      </c>
      <c r="K357" s="96" t="str">
        <f>VLOOKUP(J357,'Formas de pagamentos'!$A$2:$B$7,2,0)</f>
        <v>Dinheiro</v>
      </c>
      <c r="L357" s="95" t="str">
        <f t="shared" si="5"/>
        <v>FRAUDE</v>
      </c>
    </row>
    <row r="358" spans="1:12" hidden="1" x14ac:dyDescent="0.25">
      <c r="A358" s="92">
        <v>357</v>
      </c>
      <c r="B358" s="92">
        <v>357</v>
      </c>
      <c r="C358" s="92">
        <v>44</v>
      </c>
      <c r="D358" s="92">
        <v>16</v>
      </c>
      <c r="E358" s="92">
        <v>3</v>
      </c>
      <c r="F358" s="93">
        <f>PRODUCT(VLOOKUP(D358,produtos!$A$1:$E$49,4),E358)</f>
        <v>7569</v>
      </c>
      <c r="G358" s="94">
        <v>45712</v>
      </c>
      <c r="H358" s="92" t="s">
        <v>88</v>
      </c>
      <c r="I358" s="92" t="s">
        <v>89</v>
      </c>
      <c r="J358" s="92">
        <v>2951</v>
      </c>
      <c r="K358" s="92" t="str">
        <f>VLOOKUP(J358,'Formas de pagamentos'!$A$2:$B$7,2,0)</f>
        <v>Pix</v>
      </c>
      <c r="L358" s="95" t="str">
        <f t="shared" si="5"/>
        <v>EM SEPARAÇÃO</v>
      </c>
    </row>
    <row r="359" spans="1:12" hidden="1" x14ac:dyDescent="0.25">
      <c r="A359" s="96">
        <v>358</v>
      </c>
      <c r="B359" s="96">
        <v>358</v>
      </c>
      <c r="C359" s="92">
        <v>8</v>
      </c>
      <c r="D359" s="96">
        <v>3</v>
      </c>
      <c r="E359" s="96">
        <v>2</v>
      </c>
      <c r="F359" s="93">
        <f>PRODUCT(VLOOKUP(D359,produtos!$A$1:$E$49,4),E359)</f>
        <v>7062</v>
      </c>
      <c r="G359" s="97">
        <v>45722</v>
      </c>
      <c r="H359" s="96" t="s">
        <v>64</v>
      </c>
      <c r="I359" s="96" t="s">
        <v>89</v>
      </c>
      <c r="J359" s="96">
        <v>2951</v>
      </c>
      <c r="K359" s="96" t="str">
        <f>VLOOKUP(J359,'Formas de pagamentos'!$A$2:$B$7,2,0)</f>
        <v>Pix</v>
      </c>
      <c r="L359" s="95" t="str">
        <f t="shared" si="5"/>
        <v>SUCESSO</v>
      </c>
    </row>
    <row r="360" spans="1:12" hidden="1" x14ac:dyDescent="0.25">
      <c r="A360" s="92">
        <v>359</v>
      </c>
      <c r="B360" s="92">
        <v>359</v>
      </c>
      <c r="C360" s="92">
        <v>43</v>
      </c>
      <c r="D360" s="92">
        <v>12</v>
      </c>
      <c r="E360" s="92">
        <v>2</v>
      </c>
      <c r="F360" s="93">
        <f>PRODUCT(VLOOKUP(D360,produtos!$A$1:$E$49,4),E360)</f>
        <v>8894</v>
      </c>
      <c r="G360" s="94">
        <v>45727</v>
      </c>
      <c r="H360" s="92" t="s">
        <v>64</v>
      </c>
      <c r="I360" s="92" t="s">
        <v>116</v>
      </c>
      <c r="J360" s="92">
        <v>5950</v>
      </c>
      <c r="K360" s="92" t="str">
        <f>VLOOKUP(J360,'Formas de pagamentos'!$A$2:$B$7,2,0)</f>
        <v>Cartão Débito</v>
      </c>
      <c r="L360" s="95" t="str">
        <f t="shared" si="5"/>
        <v>FRAUDE</v>
      </c>
    </row>
    <row r="361" spans="1:12" hidden="1" x14ac:dyDescent="0.25">
      <c r="A361" s="96">
        <v>360</v>
      </c>
      <c r="B361" s="96">
        <v>360</v>
      </c>
      <c r="C361" s="92">
        <v>37</v>
      </c>
      <c r="D361" s="96">
        <v>40</v>
      </c>
      <c r="E361" s="96">
        <v>1</v>
      </c>
      <c r="F361" s="93">
        <f>PRODUCT(VLOOKUP(D361,produtos!$A$1:$E$49,4),E361)</f>
        <v>3359</v>
      </c>
      <c r="G361" s="97">
        <v>45697</v>
      </c>
      <c r="H361" s="96" t="s">
        <v>115</v>
      </c>
      <c r="I361" s="96" t="s">
        <v>116</v>
      </c>
      <c r="J361" s="96">
        <v>6056</v>
      </c>
      <c r="K361" s="96" t="str">
        <f>VLOOKUP(J361,'Formas de pagamentos'!$A$2:$B$7,2,0)</f>
        <v>Cheque</v>
      </c>
      <c r="L361" s="95" t="str">
        <f t="shared" si="5"/>
        <v>EM ROTA, AGUARDAR PAGAMENTO</v>
      </c>
    </row>
    <row r="362" spans="1:12" hidden="1" x14ac:dyDescent="0.25">
      <c r="A362" s="92">
        <v>361</v>
      </c>
      <c r="B362" s="92">
        <v>361</v>
      </c>
      <c r="C362" s="92">
        <v>43</v>
      </c>
      <c r="D362" s="92">
        <v>10</v>
      </c>
      <c r="E362" s="92">
        <v>2</v>
      </c>
      <c r="F362" s="93">
        <f>PRODUCT(VLOOKUP(D362,produtos!$A$1:$E$49,4),E362)</f>
        <v>994</v>
      </c>
      <c r="G362" s="94">
        <v>45726</v>
      </c>
      <c r="H362" s="92" t="s">
        <v>88</v>
      </c>
      <c r="I362" s="92" t="s">
        <v>116</v>
      </c>
      <c r="J362" s="92">
        <v>1969</v>
      </c>
      <c r="K362" s="92" t="str">
        <f>VLOOKUP(J362,'Formas de pagamentos'!$A$2:$B$7,2,0)</f>
        <v>Cartão Crédito</v>
      </c>
      <c r="L362" s="95" t="str">
        <f t="shared" si="5"/>
        <v>EM SEPARAÇÃO, AGUARDAR PAGAMENTO</v>
      </c>
    </row>
    <row r="363" spans="1:12" hidden="1" x14ac:dyDescent="0.25">
      <c r="A363" s="96">
        <v>362</v>
      </c>
      <c r="B363" s="96">
        <v>362</v>
      </c>
      <c r="C363" s="92">
        <v>34</v>
      </c>
      <c r="D363" s="96">
        <v>20</v>
      </c>
      <c r="E363" s="96">
        <v>1</v>
      </c>
      <c r="F363" s="93">
        <f>PRODUCT(VLOOKUP(D363,produtos!$A$1:$E$49,4),E363)</f>
        <v>2747</v>
      </c>
      <c r="G363" s="97">
        <v>45675</v>
      </c>
      <c r="H363" s="96" t="s">
        <v>48</v>
      </c>
      <c r="I363" s="96" t="s">
        <v>89</v>
      </c>
      <c r="J363" s="96">
        <v>5950</v>
      </c>
      <c r="K363" s="96" t="str">
        <f>VLOOKUP(J363,'Formas de pagamentos'!$A$2:$B$7,2,0)</f>
        <v>Cartão Débito</v>
      </c>
      <c r="L363" s="95" t="str">
        <f t="shared" si="5"/>
        <v>RECLAMAÇÃO</v>
      </c>
    </row>
    <row r="364" spans="1:12" hidden="1" x14ac:dyDescent="0.25">
      <c r="A364" s="92">
        <v>363</v>
      </c>
      <c r="B364" s="92">
        <v>363</v>
      </c>
      <c r="C364" s="92">
        <v>51</v>
      </c>
      <c r="D364" s="92">
        <v>33</v>
      </c>
      <c r="E364" s="92">
        <v>5</v>
      </c>
      <c r="F364" s="93">
        <f>PRODUCT(VLOOKUP(D364,produtos!$A$1:$E$49,4),E364)</f>
        <v>11005</v>
      </c>
      <c r="G364" s="94">
        <v>45696</v>
      </c>
      <c r="H364" s="92" t="s">
        <v>64</v>
      </c>
      <c r="I364" s="92" t="s">
        <v>48</v>
      </c>
      <c r="J364" s="92">
        <v>6056</v>
      </c>
      <c r="K364" s="92" t="str">
        <f>VLOOKUP(J364,'Formas de pagamentos'!$A$2:$B$7,2,0)</f>
        <v>Cheque</v>
      </c>
      <c r="L364" s="95" t="str">
        <f t="shared" si="5"/>
        <v>FRAUDE</v>
      </c>
    </row>
    <row r="365" spans="1:12" hidden="1" x14ac:dyDescent="0.25">
      <c r="A365" s="96">
        <v>364</v>
      </c>
      <c r="B365" s="96">
        <v>364</v>
      </c>
      <c r="C365" s="92">
        <v>27</v>
      </c>
      <c r="D365" s="96">
        <v>7</v>
      </c>
      <c r="E365" s="96">
        <v>5</v>
      </c>
      <c r="F365" s="93">
        <f>PRODUCT(VLOOKUP(D365,produtos!$A$1:$E$49,4),E365)</f>
        <v>13240</v>
      </c>
      <c r="G365" s="97">
        <v>45660</v>
      </c>
      <c r="H365" s="96" t="s">
        <v>88</v>
      </c>
      <c r="I365" s="96" t="s">
        <v>48</v>
      </c>
      <c r="J365" s="96">
        <v>2951</v>
      </c>
      <c r="K365" s="96" t="str">
        <f>VLOOKUP(J365,'Formas de pagamentos'!$A$2:$B$7,2,0)</f>
        <v>Pix</v>
      </c>
      <c r="L365" s="95" t="str">
        <f t="shared" si="5"/>
        <v>Cancelar Rota</v>
      </c>
    </row>
    <row r="366" spans="1:12" hidden="1" x14ac:dyDescent="0.25">
      <c r="A366" s="92">
        <v>365</v>
      </c>
      <c r="B366" s="92">
        <v>365</v>
      </c>
      <c r="C366" s="92">
        <v>45</v>
      </c>
      <c r="D366" s="92">
        <v>9</v>
      </c>
      <c r="E366" s="92">
        <v>2</v>
      </c>
      <c r="F366" s="93">
        <f>PRODUCT(VLOOKUP(D366,produtos!$A$1:$E$49,4),E366)</f>
        <v>8046</v>
      </c>
      <c r="G366" s="94">
        <v>45690</v>
      </c>
      <c r="H366" s="92" t="s">
        <v>115</v>
      </c>
      <c r="I366" s="92" t="s">
        <v>116</v>
      </c>
      <c r="J366" s="92">
        <v>2471</v>
      </c>
      <c r="K366" s="92" t="str">
        <f>VLOOKUP(J366,'Formas de pagamentos'!$A$2:$B$7,2,0)</f>
        <v>Boleto</v>
      </c>
      <c r="L366" s="95" t="str">
        <f t="shared" ref="L366:L429" si="6">IF(AND(H366="CANCELADO",I366="Pago"),"RECLAMAÇÃO",IF(AND(H366="ENTREGUE",I366="Pago"),"SUCESSO",IF(AND(H366="PENDENTE",I366="PAGO"),"EM SEPARAÇÃO",IF(AND(H366="CANCELADO",I366="CANCELADO"),"CANCELADO",IF(AND(H366="ENTREGUE",I366="CANCELADO"),"FRAUDE",IF(AND(H366="Enviado",I366="Atrasado"),"EM ROTA, AGUARDAR PAGAMENTO",IF(AND(H366="Cancelado",I366="Atrasado"),"falta de pagamento",IF(AND(H366="Enviado",I366="Pago"),"Em Rota",IF(AND(H366="Pendente",I366="Cancelado"),"Cancelar Rota",IF(AND(H366="Pendente",I366="Atrasado"),"EM SEPARAÇÃO, AGUARDAR PAGAMENTO",IF(AND(H366="Enviado",I366="Cancelado"),"Cancelar Rota",IF(AND(H366="Entregue",I366="Atrasado"),"FRAUDE"))))))))))))</f>
        <v>EM ROTA, AGUARDAR PAGAMENTO</v>
      </c>
    </row>
    <row r="367" spans="1:12" hidden="1" x14ac:dyDescent="0.25">
      <c r="A367" s="96">
        <v>366</v>
      </c>
      <c r="B367" s="96">
        <v>366</v>
      </c>
      <c r="C367" s="92">
        <v>39</v>
      </c>
      <c r="D367" s="96">
        <v>6</v>
      </c>
      <c r="E367" s="96">
        <v>3</v>
      </c>
      <c r="F367" s="93">
        <f>PRODUCT(VLOOKUP(D367,produtos!$A$1:$E$49,4),E367)</f>
        <v>4836</v>
      </c>
      <c r="G367" s="97">
        <v>45717</v>
      </c>
      <c r="H367" s="96" t="s">
        <v>64</v>
      </c>
      <c r="I367" s="96" t="s">
        <v>89</v>
      </c>
      <c r="J367" s="96">
        <v>6056</v>
      </c>
      <c r="K367" s="96" t="str">
        <f>VLOOKUP(J367,'Formas de pagamentos'!$A$2:$B$7,2,0)</f>
        <v>Cheque</v>
      </c>
      <c r="L367" s="95" t="str">
        <f t="shared" si="6"/>
        <v>SUCESSO</v>
      </c>
    </row>
    <row r="368" spans="1:12" hidden="1" x14ac:dyDescent="0.25">
      <c r="A368" s="92">
        <v>367</v>
      </c>
      <c r="B368" s="92">
        <v>367</v>
      </c>
      <c r="C368" s="92">
        <v>6</v>
      </c>
      <c r="D368" s="92">
        <v>36</v>
      </c>
      <c r="E368" s="92">
        <v>1</v>
      </c>
      <c r="F368" s="93">
        <f>PRODUCT(VLOOKUP(D368,produtos!$A$1:$E$49,4),E368)</f>
        <v>3598</v>
      </c>
      <c r="G368" s="94">
        <v>45674</v>
      </c>
      <c r="H368" s="92" t="s">
        <v>64</v>
      </c>
      <c r="I368" s="92" t="s">
        <v>89</v>
      </c>
      <c r="J368" s="92">
        <v>2471</v>
      </c>
      <c r="K368" s="92" t="str">
        <f>VLOOKUP(J368,'Formas de pagamentos'!$A$2:$B$7,2,0)</f>
        <v>Boleto</v>
      </c>
      <c r="L368" s="95" t="str">
        <f t="shared" si="6"/>
        <v>SUCESSO</v>
      </c>
    </row>
    <row r="369" spans="1:12" hidden="1" x14ac:dyDescent="0.25">
      <c r="A369" s="96">
        <v>368</v>
      </c>
      <c r="B369" s="96">
        <v>368</v>
      </c>
      <c r="C369" s="92">
        <v>20</v>
      </c>
      <c r="D369" s="96">
        <v>20</v>
      </c>
      <c r="E369" s="96">
        <v>4</v>
      </c>
      <c r="F369" s="93">
        <f>PRODUCT(VLOOKUP(D369,produtos!$A$1:$E$49,4),E369)</f>
        <v>10988</v>
      </c>
      <c r="G369" s="97">
        <v>45687</v>
      </c>
      <c r="H369" s="96" t="s">
        <v>64</v>
      </c>
      <c r="I369" s="96" t="s">
        <v>48</v>
      </c>
      <c r="J369" s="96">
        <v>2471</v>
      </c>
      <c r="K369" s="96" t="str">
        <f>VLOOKUP(J369,'Formas de pagamentos'!$A$2:$B$7,2,0)</f>
        <v>Boleto</v>
      </c>
      <c r="L369" s="95" t="str">
        <f t="shared" si="6"/>
        <v>FRAUDE</v>
      </c>
    </row>
    <row r="370" spans="1:12" hidden="1" x14ac:dyDescent="0.25">
      <c r="A370" s="92">
        <v>369</v>
      </c>
      <c r="B370" s="92">
        <v>369</v>
      </c>
      <c r="C370" s="92">
        <v>29</v>
      </c>
      <c r="D370" s="92">
        <v>31</v>
      </c>
      <c r="E370" s="92">
        <v>2</v>
      </c>
      <c r="F370" s="93">
        <f>PRODUCT(VLOOKUP(D370,produtos!$A$1:$E$49,4),E370)</f>
        <v>1472</v>
      </c>
      <c r="G370" s="94">
        <v>45659</v>
      </c>
      <c r="H370" s="92" t="s">
        <v>64</v>
      </c>
      <c r="I370" s="92" t="s">
        <v>48</v>
      </c>
      <c r="J370" s="92">
        <v>5950</v>
      </c>
      <c r="K370" s="92" t="str">
        <f>VLOOKUP(J370,'Formas de pagamentos'!$A$2:$B$7,2,0)</f>
        <v>Cartão Débito</v>
      </c>
      <c r="L370" s="95" t="str">
        <f t="shared" si="6"/>
        <v>FRAUDE</v>
      </c>
    </row>
    <row r="371" spans="1:12" hidden="1" x14ac:dyDescent="0.25">
      <c r="A371" s="96">
        <v>370</v>
      </c>
      <c r="B371" s="96">
        <v>370</v>
      </c>
      <c r="C371" s="92">
        <v>39</v>
      </c>
      <c r="D371" s="96">
        <v>7</v>
      </c>
      <c r="E371" s="96">
        <v>3</v>
      </c>
      <c r="F371" s="93">
        <f>PRODUCT(VLOOKUP(D371,produtos!$A$1:$E$49,4),E371)</f>
        <v>7944</v>
      </c>
      <c r="G371" s="97">
        <v>45707</v>
      </c>
      <c r="H371" s="96" t="s">
        <v>115</v>
      </c>
      <c r="I371" s="96" t="s">
        <v>48</v>
      </c>
      <c r="J371" s="96">
        <v>6056</v>
      </c>
      <c r="K371" s="96" t="str">
        <f>VLOOKUP(J371,'Formas de pagamentos'!$A$2:$B$7,2,0)</f>
        <v>Cheque</v>
      </c>
      <c r="L371" s="95" t="str">
        <f t="shared" si="6"/>
        <v>Cancelar Rota</v>
      </c>
    </row>
    <row r="372" spans="1:12" hidden="1" x14ac:dyDescent="0.25">
      <c r="A372" s="92">
        <v>371</v>
      </c>
      <c r="B372" s="92">
        <v>371</v>
      </c>
      <c r="C372" s="92">
        <v>14</v>
      </c>
      <c r="D372" s="92">
        <v>31</v>
      </c>
      <c r="E372" s="92">
        <v>1</v>
      </c>
      <c r="F372" s="93">
        <f>PRODUCT(VLOOKUP(D372,produtos!$A$1:$E$49,4),E372)</f>
        <v>736</v>
      </c>
      <c r="G372" s="94">
        <v>45702</v>
      </c>
      <c r="H372" s="92" t="s">
        <v>88</v>
      </c>
      <c r="I372" s="92" t="s">
        <v>116</v>
      </c>
      <c r="J372" s="92">
        <v>1969</v>
      </c>
      <c r="K372" s="92" t="str">
        <f>VLOOKUP(J372,'Formas de pagamentos'!$A$2:$B$7,2,0)</f>
        <v>Cartão Crédito</v>
      </c>
      <c r="L372" s="95" t="str">
        <f t="shared" si="6"/>
        <v>EM SEPARAÇÃO, AGUARDAR PAGAMENTO</v>
      </c>
    </row>
    <row r="373" spans="1:12" hidden="1" x14ac:dyDescent="0.25">
      <c r="A373" s="96">
        <v>372</v>
      </c>
      <c r="B373" s="96">
        <v>372</v>
      </c>
      <c r="C373" s="92">
        <v>30</v>
      </c>
      <c r="D373" s="96">
        <v>18</v>
      </c>
      <c r="E373" s="96">
        <v>3</v>
      </c>
      <c r="F373" s="93">
        <f>PRODUCT(VLOOKUP(D373,produtos!$A$1:$E$49,4),E373)</f>
        <v>1914</v>
      </c>
      <c r="G373" s="97">
        <v>45691</v>
      </c>
      <c r="H373" s="96" t="s">
        <v>48</v>
      </c>
      <c r="I373" s="96" t="s">
        <v>48</v>
      </c>
      <c r="J373" s="96">
        <v>5950</v>
      </c>
      <c r="K373" s="96" t="str">
        <f>VLOOKUP(J373,'Formas de pagamentos'!$A$2:$B$7,2,0)</f>
        <v>Cartão Débito</v>
      </c>
      <c r="L373" s="95" t="str">
        <f t="shared" si="6"/>
        <v>CANCELADO</v>
      </c>
    </row>
    <row r="374" spans="1:12" hidden="1" x14ac:dyDescent="0.25">
      <c r="A374" s="92">
        <v>373</v>
      </c>
      <c r="B374" s="92">
        <v>373</v>
      </c>
      <c r="C374" s="92">
        <v>11</v>
      </c>
      <c r="D374" s="92">
        <v>34</v>
      </c>
      <c r="E374" s="92">
        <v>3</v>
      </c>
      <c r="F374" s="93">
        <f>PRODUCT(VLOOKUP(D374,produtos!$A$1:$E$49,4),E374)</f>
        <v>7350</v>
      </c>
      <c r="G374" s="94">
        <v>45679</v>
      </c>
      <c r="H374" s="92" t="s">
        <v>115</v>
      </c>
      <c r="I374" s="92" t="s">
        <v>48</v>
      </c>
      <c r="J374" s="92">
        <v>1969</v>
      </c>
      <c r="K374" s="92" t="str">
        <f>VLOOKUP(J374,'Formas de pagamentos'!$A$2:$B$7,2,0)</f>
        <v>Cartão Crédito</v>
      </c>
      <c r="L374" s="95" t="str">
        <f t="shared" si="6"/>
        <v>Cancelar Rota</v>
      </c>
    </row>
    <row r="375" spans="1:12" x14ac:dyDescent="0.25">
      <c r="A375" s="96">
        <v>374</v>
      </c>
      <c r="B375" s="96">
        <v>374</v>
      </c>
      <c r="C375" s="92">
        <v>29</v>
      </c>
      <c r="D375" s="96">
        <v>11</v>
      </c>
      <c r="E375" s="96">
        <v>1</v>
      </c>
      <c r="F375" s="93">
        <f>PRODUCT(VLOOKUP(D375,produtos!$A$1:$E$49,4),E375)</f>
        <v>1722</v>
      </c>
      <c r="G375" s="97">
        <v>45658</v>
      </c>
      <c r="H375" s="96" t="s">
        <v>48</v>
      </c>
      <c r="I375" s="96" t="s">
        <v>116</v>
      </c>
      <c r="J375" s="96">
        <v>2471</v>
      </c>
      <c r="K375" s="96" t="str">
        <f>VLOOKUP(J375,'Formas de pagamentos'!$A$2:$B$7,2,0)</f>
        <v>Boleto</v>
      </c>
      <c r="L375" s="95" t="str">
        <f t="shared" si="6"/>
        <v>falta de pagamento</v>
      </c>
    </row>
    <row r="376" spans="1:12" x14ac:dyDescent="0.25">
      <c r="A376" s="92">
        <v>375</v>
      </c>
      <c r="B376" s="92">
        <v>375</v>
      </c>
      <c r="C376" s="92">
        <v>23</v>
      </c>
      <c r="D376" s="92">
        <v>13</v>
      </c>
      <c r="E376" s="92">
        <v>2</v>
      </c>
      <c r="F376" s="93">
        <f>PRODUCT(VLOOKUP(D376,produtos!$A$1:$E$49,4),E376)</f>
        <v>7778</v>
      </c>
      <c r="G376" s="94">
        <v>45681</v>
      </c>
      <c r="H376" s="92" t="s">
        <v>48</v>
      </c>
      <c r="I376" s="92" t="s">
        <v>116</v>
      </c>
      <c r="J376" s="92">
        <v>1969</v>
      </c>
      <c r="K376" s="92" t="str">
        <f>VLOOKUP(J376,'Formas de pagamentos'!$A$2:$B$7,2,0)</f>
        <v>Cartão Crédito</v>
      </c>
      <c r="L376" s="95" t="str">
        <f t="shared" si="6"/>
        <v>falta de pagamento</v>
      </c>
    </row>
    <row r="377" spans="1:12" hidden="1" x14ac:dyDescent="0.25">
      <c r="A377" s="96">
        <v>376</v>
      </c>
      <c r="B377" s="96">
        <v>376</v>
      </c>
      <c r="C377" s="92">
        <v>24</v>
      </c>
      <c r="D377" s="96">
        <v>18</v>
      </c>
      <c r="E377" s="96">
        <v>4</v>
      </c>
      <c r="F377" s="93">
        <f>PRODUCT(VLOOKUP(D377,produtos!$A$1:$E$49,4),E377)</f>
        <v>2552</v>
      </c>
      <c r="G377" s="97">
        <v>45728</v>
      </c>
      <c r="H377" s="96" t="s">
        <v>88</v>
      </c>
      <c r="I377" s="96" t="s">
        <v>48</v>
      </c>
      <c r="J377" s="96">
        <v>1969</v>
      </c>
      <c r="K377" s="96" t="str">
        <f>VLOOKUP(J377,'Formas de pagamentos'!$A$2:$B$7,2,0)</f>
        <v>Cartão Crédito</v>
      </c>
      <c r="L377" s="95" t="str">
        <f t="shared" si="6"/>
        <v>Cancelar Rota</v>
      </c>
    </row>
    <row r="378" spans="1:12" hidden="1" x14ac:dyDescent="0.25">
      <c r="A378" s="92">
        <v>377</v>
      </c>
      <c r="B378" s="92">
        <v>377</v>
      </c>
      <c r="C378" s="92">
        <v>20</v>
      </c>
      <c r="D378" s="92">
        <v>20</v>
      </c>
      <c r="E378" s="92">
        <v>5</v>
      </c>
      <c r="F378" s="93">
        <f>PRODUCT(VLOOKUP(D378,produtos!$A$1:$E$49,4),E378)</f>
        <v>13735</v>
      </c>
      <c r="G378" s="94">
        <v>45729</v>
      </c>
      <c r="H378" s="92" t="s">
        <v>48</v>
      </c>
      <c r="I378" s="92" t="s">
        <v>48</v>
      </c>
      <c r="J378" s="92">
        <v>2471</v>
      </c>
      <c r="K378" s="92" t="str">
        <f>VLOOKUP(J378,'Formas de pagamentos'!$A$2:$B$7,2,0)</f>
        <v>Boleto</v>
      </c>
      <c r="L378" s="95" t="str">
        <f t="shared" si="6"/>
        <v>CANCELADO</v>
      </c>
    </row>
    <row r="379" spans="1:12" hidden="1" x14ac:dyDescent="0.25">
      <c r="A379" s="96">
        <v>378</v>
      </c>
      <c r="B379" s="96">
        <v>378</v>
      </c>
      <c r="C379" s="92">
        <v>30</v>
      </c>
      <c r="D379" s="96">
        <v>25</v>
      </c>
      <c r="E379" s="96">
        <v>3</v>
      </c>
      <c r="F379" s="93">
        <f>PRODUCT(VLOOKUP(D379,produtos!$A$1:$E$49,4),E379)</f>
        <v>10347</v>
      </c>
      <c r="G379" s="97">
        <v>45697</v>
      </c>
      <c r="H379" s="96" t="s">
        <v>64</v>
      </c>
      <c r="I379" s="96" t="s">
        <v>89</v>
      </c>
      <c r="J379" s="96">
        <v>6056</v>
      </c>
      <c r="K379" s="96" t="str">
        <f>VLOOKUP(J379,'Formas de pagamentos'!$A$2:$B$7,2,0)</f>
        <v>Cheque</v>
      </c>
      <c r="L379" s="95" t="str">
        <f t="shared" si="6"/>
        <v>SUCESSO</v>
      </c>
    </row>
    <row r="380" spans="1:12" hidden="1" x14ac:dyDescent="0.25">
      <c r="A380" s="92">
        <v>379</v>
      </c>
      <c r="B380" s="92">
        <v>379</v>
      </c>
      <c r="C380" s="92">
        <v>3</v>
      </c>
      <c r="D380" s="92">
        <v>29</v>
      </c>
      <c r="E380" s="92">
        <v>1</v>
      </c>
      <c r="F380" s="93">
        <f>PRODUCT(VLOOKUP(D380,produtos!$A$1:$E$49,4),E380)</f>
        <v>2590</v>
      </c>
      <c r="G380" s="94">
        <v>45673</v>
      </c>
      <c r="H380" s="92" t="s">
        <v>88</v>
      </c>
      <c r="I380" s="92" t="s">
        <v>48</v>
      </c>
      <c r="J380" s="92">
        <v>2471</v>
      </c>
      <c r="K380" s="92" t="str">
        <f>VLOOKUP(J380,'Formas de pagamentos'!$A$2:$B$7,2,0)</f>
        <v>Boleto</v>
      </c>
      <c r="L380" s="95" t="str">
        <f t="shared" si="6"/>
        <v>Cancelar Rota</v>
      </c>
    </row>
    <row r="381" spans="1:12" hidden="1" x14ac:dyDescent="0.25">
      <c r="A381" s="96">
        <v>380</v>
      </c>
      <c r="B381" s="96">
        <v>380</v>
      </c>
      <c r="C381" s="92">
        <v>22</v>
      </c>
      <c r="D381" s="96">
        <v>33</v>
      </c>
      <c r="E381" s="96">
        <v>4</v>
      </c>
      <c r="F381" s="93">
        <f>PRODUCT(VLOOKUP(D381,produtos!$A$1:$E$49,4),E381)</f>
        <v>8804</v>
      </c>
      <c r="G381" s="97">
        <v>45687</v>
      </c>
      <c r="H381" s="96" t="s">
        <v>88</v>
      </c>
      <c r="I381" s="96" t="s">
        <v>89</v>
      </c>
      <c r="J381" s="96">
        <v>2471</v>
      </c>
      <c r="K381" s="96" t="str">
        <f>VLOOKUP(J381,'Formas de pagamentos'!$A$2:$B$7,2,0)</f>
        <v>Boleto</v>
      </c>
      <c r="L381" s="95" t="str">
        <f t="shared" si="6"/>
        <v>EM SEPARAÇÃO</v>
      </c>
    </row>
    <row r="382" spans="1:12" hidden="1" x14ac:dyDescent="0.25">
      <c r="A382" s="92">
        <v>381</v>
      </c>
      <c r="B382" s="92">
        <v>381</v>
      </c>
      <c r="C382" s="92">
        <v>48</v>
      </c>
      <c r="D382" s="92">
        <v>14</v>
      </c>
      <c r="E382" s="92">
        <v>4</v>
      </c>
      <c r="F382" s="93">
        <f>PRODUCT(VLOOKUP(D382,produtos!$A$1:$E$49,4),E382)</f>
        <v>15796</v>
      </c>
      <c r="G382" s="94">
        <v>45690</v>
      </c>
      <c r="H382" s="92" t="s">
        <v>64</v>
      </c>
      <c r="I382" s="92" t="s">
        <v>89</v>
      </c>
      <c r="J382" s="92">
        <v>1969</v>
      </c>
      <c r="K382" s="92" t="str">
        <f>VLOOKUP(J382,'Formas de pagamentos'!$A$2:$B$7,2,0)</f>
        <v>Cartão Crédito</v>
      </c>
      <c r="L382" s="95" t="str">
        <f t="shared" si="6"/>
        <v>SUCESSO</v>
      </c>
    </row>
    <row r="383" spans="1:12" hidden="1" x14ac:dyDescent="0.25">
      <c r="A383" s="96">
        <v>382</v>
      </c>
      <c r="B383" s="96">
        <v>382</v>
      </c>
      <c r="C383" s="92">
        <v>36</v>
      </c>
      <c r="D383" s="96">
        <v>31</v>
      </c>
      <c r="E383" s="96">
        <v>5</v>
      </c>
      <c r="F383" s="93">
        <f>PRODUCT(VLOOKUP(D383,produtos!$A$1:$E$49,4),E383)</f>
        <v>3680</v>
      </c>
      <c r="G383" s="97">
        <v>45724</v>
      </c>
      <c r="H383" s="96" t="s">
        <v>64</v>
      </c>
      <c r="I383" s="96" t="s">
        <v>48</v>
      </c>
      <c r="J383" s="96">
        <v>7072</v>
      </c>
      <c r="K383" s="96" t="str">
        <f>VLOOKUP(J383,'Formas de pagamentos'!$A$2:$B$7,2,0)</f>
        <v>Dinheiro</v>
      </c>
      <c r="L383" s="95" t="str">
        <f t="shared" si="6"/>
        <v>FRAUDE</v>
      </c>
    </row>
    <row r="384" spans="1:12" hidden="1" x14ac:dyDescent="0.25">
      <c r="A384" s="92">
        <v>383</v>
      </c>
      <c r="B384" s="92">
        <v>383</v>
      </c>
      <c r="C384" s="92">
        <v>38</v>
      </c>
      <c r="D384" s="92">
        <v>13</v>
      </c>
      <c r="E384" s="92">
        <v>3</v>
      </c>
      <c r="F384" s="93">
        <f>PRODUCT(VLOOKUP(D384,produtos!$A$1:$E$49,4),E384)</f>
        <v>11667</v>
      </c>
      <c r="G384" s="94">
        <v>45711</v>
      </c>
      <c r="H384" s="92" t="s">
        <v>64</v>
      </c>
      <c r="I384" s="92" t="s">
        <v>48</v>
      </c>
      <c r="J384" s="92">
        <v>7072</v>
      </c>
      <c r="K384" s="92" t="str">
        <f>VLOOKUP(J384,'Formas de pagamentos'!$A$2:$B$7,2,0)</f>
        <v>Dinheiro</v>
      </c>
      <c r="L384" s="95" t="str">
        <f t="shared" si="6"/>
        <v>FRAUDE</v>
      </c>
    </row>
    <row r="385" spans="1:12" x14ac:dyDescent="0.25">
      <c r="A385" s="96">
        <v>384</v>
      </c>
      <c r="B385" s="96">
        <v>384</v>
      </c>
      <c r="C385" s="92">
        <v>28</v>
      </c>
      <c r="D385" s="96">
        <v>2</v>
      </c>
      <c r="E385" s="96">
        <v>5</v>
      </c>
      <c r="F385" s="93">
        <f>PRODUCT(VLOOKUP(D385,produtos!$A$1:$E$49,4),E385)</f>
        <v>21045</v>
      </c>
      <c r="G385" s="97">
        <v>45668</v>
      </c>
      <c r="H385" s="96" t="s">
        <v>48</v>
      </c>
      <c r="I385" s="96" t="s">
        <v>116</v>
      </c>
      <c r="J385" s="96">
        <v>6056</v>
      </c>
      <c r="K385" s="96" t="str">
        <f>VLOOKUP(J385,'Formas de pagamentos'!$A$2:$B$7,2,0)</f>
        <v>Cheque</v>
      </c>
      <c r="L385" s="95" t="str">
        <f t="shared" si="6"/>
        <v>falta de pagamento</v>
      </c>
    </row>
    <row r="386" spans="1:12" hidden="1" x14ac:dyDescent="0.25">
      <c r="A386" s="92">
        <v>385</v>
      </c>
      <c r="B386" s="92">
        <v>385</v>
      </c>
      <c r="C386" s="92">
        <v>14</v>
      </c>
      <c r="D386" s="92">
        <v>45</v>
      </c>
      <c r="E386" s="92">
        <v>1</v>
      </c>
      <c r="F386" s="93">
        <f>PRODUCT(VLOOKUP(D386,produtos!$A$1:$E$49,4),E386)</f>
        <v>3339</v>
      </c>
      <c r="G386" s="94">
        <v>45686</v>
      </c>
      <c r="H386" s="92" t="s">
        <v>48</v>
      </c>
      <c r="I386" s="92" t="s">
        <v>48</v>
      </c>
      <c r="J386" s="92">
        <v>5950</v>
      </c>
      <c r="K386" s="92" t="str">
        <f>VLOOKUP(J386,'Formas de pagamentos'!$A$2:$B$7,2,0)</f>
        <v>Cartão Débito</v>
      </c>
      <c r="L386" s="95" t="str">
        <f t="shared" si="6"/>
        <v>CANCELADO</v>
      </c>
    </row>
    <row r="387" spans="1:12" hidden="1" x14ac:dyDescent="0.25">
      <c r="A387" s="96">
        <v>386</v>
      </c>
      <c r="B387" s="96">
        <v>386</v>
      </c>
      <c r="C387" s="92">
        <v>26</v>
      </c>
      <c r="D387" s="96">
        <v>9</v>
      </c>
      <c r="E387" s="96">
        <v>2</v>
      </c>
      <c r="F387" s="93">
        <f>PRODUCT(VLOOKUP(D387,produtos!$A$1:$E$49,4),E387)</f>
        <v>8046</v>
      </c>
      <c r="G387" s="97">
        <v>45683</v>
      </c>
      <c r="H387" s="96" t="s">
        <v>48</v>
      </c>
      <c r="I387" s="96" t="s">
        <v>48</v>
      </c>
      <c r="J387" s="96">
        <v>1969</v>
      </c>
      <c r="K387" s="96" t="str">
        <f>VLOOKUP(J387,'Formas de pagamentos'!$A$2:$B$7,2,0)</f>
        <v>Cartão Crédito</v>
      </c>
      <c r="L387" s="95" t="str">
        <f t="shared" si="6"/>
        <v>CANCELADO</v>
      </c>
    </row>
    <row r="388" spans="1:12" hidden="1" x14ac:dyDescent="0.25">
      <c r="A388" s="92">
        <v>387</v>
      </c>
      <c r="B388" s="92">
        <v>387</v>
      </c>
      <c r="C388" s="92">
        <v>28</v>
      </c>
      <c r="D388" s="92">
        <v>9</v>
      </c>
      <c r="E388" s="92">
        <v>3</v>
      </c>
      <c r="F388" s="93">
        <f>PRODUCT(VLOOKUP(D388,produtos!$A$1:$E$49,4),E388)</f>
        <v>12069</v>
      </c>
      <c r="G388" s="94">
        <v>45712</v>
      </c>
      <c r="H388" s="92" t="s">
        <v>88</v>
      </c>
      <c r="I388" s="92" t="s">
        <v>89</v>
      </c>
      <c r="J388" s="92">
        <v>7072</v>
      </c>
      <c r="K388" s="92" t="str">
        <f>VLOOKUP(J388,'Formas de pagamentos'!$A$2:$B$7,2,0)</f>
        <v>Dinheiro</v>
      </c>
      <c r="L388" s="95" t="str">
        <f t="shared" si="6"/>
        <v>EM SEPARAÇÃO</v>
      </c>
    </row>
    <row r="389" spans="1:12" hidden="1" x14ac:dyDescent="0.25">
      <c r="A389" s="96">
        <v>388</v>
      </c>
      <c r="B389" s="96">
        <v>388</v>
      </c>
      <c r="C389" s="92">
        <v>13</v>
      </c>
      <c r="D389" s="96">
        <v>6</v>
      </c>
      <c r="E389" s="96">
        <v>4</v>
      </c>
      <c r="F389" s="93">
        <f>PRODUCT(VLOOKUP(D389,produtos!$A$1:$E$49,4),E389)</f>
        <v>6448</v>
      </c>
      <c r="G389" s="97">
        <v>45683</v>
      </c>
      <c r="H389" s="96" t="s">
        <v>115</v>
      </c>
      <c r="I389" s="96" t="s">
        <v>89</v>
      </c>
      <c r="J389" s="96">
        <v>1969</v>
      </c>
      <c r="K389" s="96" t="str">
        <f>VLOOKUP(J389,'Formas de pagamentos'!$A$2:$B$7,2,0)</f>
        <v>Cartão Crédito</v>
      </c>
      <c r="L389" s="95" t="str">
        <f t="shared" si="6"/>
        <v>Em Rota</v>
      </c>
    </row>
    <row r="390" spans="1:12" hidden="1" x14ac:dyDescent="0.25">
      <c r="A390" s="92">
        <v>389</v>
      </c>
      <c r="B390" s="92">
        <v>389</v>
      </c>
      <c r="C390" s="92">
        <v>34</v>
      </c>
      <c r="D390" s="92">
        <v>25</v>
      </c>
      <c r="E390" s="92">
        <v>2</v>
      </c>
      <c r="F390" s="93">
        <f>PRODUCT(VLOOKUP(D390,produtos!$A$1:$E$49,4),E390)</f>
        <v>6898</v>
      </c>
      <c r="G390" s="94">
        <v>45662</v>
      </c>
      <c r="H390" s="92" t="s">
        <v>115</v>
      </c>
      <c r="I390" s="92" t="s">
        <v>89</v>
      </c>
      <c r="J390" s="92">
        <v>7072</v>
      </c>
      <c r="K390" s="92" t="str">
        <f>VLOOKUP(J390,'Formas de pagamentos'!$A$2:$B$7,2,0)</f>
        <v>Dinheiro</v>
      </c>
      <c r="L390" s="95" t="str">
        <f t="shared" si="6"/>
        <v>Em Rota</v>
      </c>
    </row>
    <row r="391" spans="1:12" hidden="1" x14ac:dyDescent="0.25">
      <c r="A391" s="96">
        <v>390</v>
      </c>
      <c r="B391" s="96">
        <v>390</v>
      </c>
      <c r="C391" s="92">
        <v>14</v>
      </c>
      <c r="D391" s="96">
        <v>9</v>
      </c>
      <c r="E391" s="96">
        <v>1</v>
      </c>
      <c r="F391" s="93">
        <f>PRODUCT(VLOOKUP(D391,produtos!$A$1:$E$49,4),E391)</f>
        <v>4023</v>
      </c>
      <c r="G391" s="97">
        <v>45678</v>
      </c>
      <c r="H391" s="96" t="s">
        <v>64</v>
      </c>
      <c r="I391" s="96" t="s">
        <v>116</v>
      </c>
      <c r="J391" s="96">
        <v>6056</v>
      </c>
      <c r="K391" s="96" t="str">
        <f>VLOOKUP(J391,'Formas de pagamentos'!$A$2:$B$7,2,0)</f>
        <v>Cheque</v>
      </c>
      <c r="L391" s="95" t="str">
        <f t="shared" si="6"/>
        <v>FRAUDE</v>
      </c>
    </row>
    <row r="392" spans="1:12" hidden="1" x14ac:dyDescent="0.25">
      <c r="A392" s="92">
        <v>391</v>
      </c>
      <c r="B392" s="92">
        <v>391</v>
      </c>
      <c r="C392" s="92">
        <v>11</v>
      </c>
      <c r="D392" s="92">
        <v>18</v>
      </c>
      <c r="E392" s="92">
        <v>3</v>
      </c>
      <c r="F392" s="93">
        <f>PRODUCT(VLOOKUP(D392,produtos!$A$1:$E$49,4),E392)</f>
        <v>1914</v>
      </c>
      <c r="G392" s="94">
        <v>45693</v>
      </c>
      <c r="H392" s="92" t="s">
        <v>64</v>
      </c>
      <c r="I392" s="92" t="s">
        <v>116</v>
      </c>
      <c r="J392" s="92">
        <v>5950</v>
      </c>
      <c r="K392" s="92" t="str">
        <f>VLOOKUP(J392,'Formas de pagamentos'!$A$2:$B$7,2,0)</f>
        <v>Cartão Débito</v>
      </c>
      <c r="L392" s="95" t="str">
        <f t="shared" si="6"/>
        <v>FRAUDE</v>
      </c>
    </row>
    <row r="393" spans="1:12" x14ac:dyDescent="0.25">
      <c r="A393" s="96">
        <v>392</v>
      </c>
      <c r="B393" s="96">
        <v>392</v>
      </c>
      <c r="C393" s="92">
        <v>32</v>
      </c>
      <c r="D393" s="96">
        <v>9</v>
      </c>
      <c r="E393" s="96">
        <v>3</v>
      </c>
      <c r="F393" s="93">
        <f>PRODUCT(VLOOKUP(D393,produtos!$A$1:$E$49,4),E393)</f>
        <v>12069</v>
      </c>
      <c r="G393" s="97">
        <v>45672</v>
      </c>
      <c r="H393" s="96" t="s">
        <v>48</v>
      </c>
      <c r="I393" s="96" t="s">
        <v>116</v>
      </c>
      <c r="J393" s="96">
        <v>1969</v>
      </c>
      <c r="K393" s="96" t="str">
        <f>VLOOKUP(J393,'Formas de pagamentos'!$A$2:$B$7,2,0)</f>
        <v>Cartão Crédito</v>
      </c>
      <c r="L393" s="95" t="str">
        <f t="shared" si="6"/>
        <v>falta de pagamento</v>
      </c>
    </row>
    <row r="394" spans="1:12" hidden="1" x14ac:dyDescent="0.25">
      <c r="A394" s="92">
        <v>393</v>
      </c>
      <c r="B394" s="92">
        <v>393</v>
      </c>
      <c r="C394" s="92">
        <v>31</v>
      </c>
      <c r="D394" s="92">
        <v>24</v>
      </c>
      <c r="E394" s="92">
        <v>3</v>
      </c>
      <c r="F394" s="93">
        <f>PRODUCT(VLOOKUP(D394,produtos!$A$1:$E$49,4),E394)</f>
        <v>7920</v>
      </c>
      <c r="G394" s="94">
        <v>45708</v>
      </c>
      <c r="H394" s="92" t="s">
        <v>48</v>
      </c>
      <c r="I394" s="92" t="s">
        <v>89</v>
      </c>
      <c r="J394" s="92">
        <v>1969</v>
      </c>
      <c r="K394" s="92" t="str">
        <f>VLOOKUP(J394,'Formas de pagamentos'!$A$2:$B$7,2,0)</f>
        <v>Cartão Crédito</v>
      </c>
      <c r="L394" s="95" t="str">
        <f t="shared" si="6"/>
        <v>RECLAMAÇÃO</v>
      </c>
    </row>
    <row r="395" spans="1:12" hidden="1" x14ac:dyDescent="0.25">
      <c r="A395" s="96">
        <v>394</v>
      </c>
      <c r="B395" s="96">
        <v>394</v>
      </c>
      <c r="C395" s="92">
        <v>25</v>
      </c>
      <c r="D395" s="96">
        <v>2</v>
      </c>
      <c r="E395" s="96">
        <v>1</v>
      </c>
      <c r="F395" s="93">
        <f>PRODUCT(VLOOKUP(D395,produtos!$A$1:$E$49,4),E395)</f>
        <v>4209</v>
      </c>
      <c r="G395" s="97">
        <v>45696</v>
      </c>
      <c r="H395" s="96" t="s">
        <v>115</v>
      </c>
      <c r="I395" s="96" t="s">
        <v>48</v>
      </c>
      <c r="J395" s="96">
        <v>2951</v>
      </c>
      <c r="K395" s="96" t="str">
        <f>VLOOKUP(J395,'Formas de pagamentos'!$A$2:$B$7,2,0)</f>
        <v>Pix</v>
      </c>
      <c r="L395" s="95" t="str">
        <f t="shared" si="6"/>
        <v>Cancelar Rota</v>
      </c>
    </row>
    <row r="396" spans="1:12" hidden="1" x14ac:dyDescent="0.25">
      <c r="A396" s="92">
        <v>395</v>
      </c>
      <c r="B396" s="92">
        <v>395</v>
      </c>
      <c r="C396" s="92">
        <v>4</v>
      </c>
      <c r="D396" s="92">
        <v>1</v>
      </c>
      <c r="E396" s="92">
        <v>3</v>
      </c>
      <c r="F396" s="93">
        <f>PRODUCT(VLOOKUP(D396,produtos!$A$1:$E$49,4),E396)</f>
        <v>7227</v>
      </c>
      <c r="G396" s="94">
        <v>45668</v>
      </c>
      <c r="H396" s="92" t="s">
        <v>115</v>
      </c>
      <c r="I396" s="92" t="s">
        <v>89</v>
      </c>
      <c r="J396" s="92">
        <v>1969</v>
      </c>
      <c r="K396" s="92" t="str">
        <f>VLOOKUP(J396,'Formas de pagamentos'!$A$2:$B$7,2,0)</f>
        <v>Cartão Crédito</v>
      </c>
      <c r="L396" s="95" t="str">
        <f t="shared" si="6"/>
        <v>Em Rota</v>
      </c>
    </row>
    <row r="397" spans="1:12" hidden="1" x14ac:dyDescent="0.25">
      <c r="A397" s="96">
        <v>396</v>
      </c>
      <c r="B397" s="96">
        <v>396</v>
      </c>
      <c r="C397" s="92">
        <v>31</v>
      </c>
      <c r="D397" s="96">
        <v>1</v>
      </c>
      <c r="E397" s="96">
        <v>1</v>
      </c>
      <c r="F397" s="93">
        <f>PRODUCT(VLOOKUP(D397,produtos!$A$1:$E$49,4),E397)</f>
        <v>2409</v>
      </c>
      <c r="G397" s="97">
        <v>45726</v>
      </c>
      <c r="H397" s="96" t="s">
        <v>88</v>
      </c>
      <c r="I397" s="96" t="s">
        <v>48</v>
      </c>
      <c r="J397" s="96">
        <v>6056</v>
      </c>
      <c r="K397" s="96" t="str">
        <f>VLOOKUP(J397,'Formas de pagamentos'!$A$2:$B$7,2,0)</f>
        <v>Cheque</v>
      </c>
      <c r="L397" s="95" t="str">
        <f t="shared" si="6"/>
        <v>Cancelar Rota</v>
      </c>
    </row>
    <row r="398" spans="1:12" hidden="1" x14ac:dyDescent="0.25">
      <c r="A398" s="92">
        <v>397</v>
      </c>
      <c r="B398" s="92">
        <v>397</v>
      </c>
      <c r="C398" s="92">
        <v>16</v>
      </c>
      <c r="D398" s="92">
        <v>3</v>
      </c>
      <c r="E398" s="92">
        <v>3</v>
      </c>
      <c r="F398" s="93">
        <f>PRODUCT(VLOOKUP(D398,produtos!$A$1:$E$49,4),E398)</f>
        <v>10593</v>
      </c>
      <c r="G398" s="94">
        <v>45703</v>
      </c>
      <c r="H398" s="92" t="s">
        <v>88</v>
      </c>
      <c r="I398" s="92" t="s">
        <v>48</v>
      </c>
      <c r="J398" s="92">
        <v>6056</v>
      </c>
      <c r="K398" s="92" t="str">
        <f>VLOOKUP(J398,'Formas de pagamentos'!$A$2:$B$7,2,0)</f>
        <v>Cheque</v>
      </c>
      <c r="L398" s="95" t="str">
        <f t="shared" si="6"/>
        <v>Cancelar Rota</v>
      </c>
    </row>
    <row r="399" spans="1:12" hidden="1" x14ac:dyDescent="0.25">
      <c r="A399" s="96">
        <v>398</v>
      </c>
      <c r="B399" s="96">
        <v>398</v>
      </c>
      <c r="C399" s="92">
        <v>23</v>
      </c>
      <c r="D399" s="96">
        <v>21</v>
      </c>
      <c r="E399" s="96">
        <v>2</v>
      </c>
      <c r="F399" s="93">
        <f>PRODUCT(VLOOKUP(D399,produtos!$A$1:$E$49,4),E399)</f>
        <v>1790</v>
      </c>
      <c r="G399" s="97">
        <v>45709</v>
      </c>
      <c r="H399" s="96" t="s">
        <v>48</v>
      </c>
      <c r="I399" s="96" t="s">
        <v>89</v>
      </c>
      <c r="J399" s="96">
        <v>7072</v>
      </c>
      <c r="K399" s="96" t="str">
        <f>VLOOKUP(J399,'Formas de pagamentos'!$A$2:$B$7,2,0)</f>
        <v>Dinheiro</v>
      </c>
      <c r="L399" s="95" t="str">
        <f t="shared" si="6"/>
        <v>RECLAMAÇÃO</v>
      </c>
    </row>
    <row r="400" spans="1:12" hidden="1" x14ac:dyDescent="0.25">
      <c r="A400" s="92">
        <v>399</v>
      </c>
      <c r="B400" s="92">
        <v>399</v>
      </c>
      <c r="C400" s="92">
        <v>7</v>
      </c>
      <c r="D400" s="92">
        <v>18</v>
      </c>
      <c r="E400" s="92">
        <v>3</v>
      </c>
      <c r="F400" s="93">
        <f>PRODUCT(VLOOKUP(D400,produtos!$A$1:$E$49,4),E400)</f>
        <v>1914</v>
      </c>
      <c r="G400" s="94">
        <v>45717</v>
      </c>
      <c r="H400" s="92" t="s">
        <v>88</v>
      </c>
      <c r="I400" s="92" t="s">
        <v>48</v>
      </c>
      <c r="J400" s="92">
        <v>5950</v>
      </c>
      <c r="K400" s="92" t="str">
        <f>VLOOKUP(J400,'Formas de pagamentos'!$A$2:$B$7,2,0)</f>
        <v>Cartão Débito</v>
      </c>
      <c r="L400" s="95" t="str">
        <f t="shared" si="6"/>
        <v>Cancelar Rota</v>
      </c>
    </row>
    <row r="401" spans="1:12" hidden="1" x14ac:dyDescent="0.25">
      <c r="A401" s="96">
        <v>400</v>
      </c>
      <c r="B401" s="96">
        <v>400</v>
      </c>
      <c r="C401" s="92">
        <v>45</v>
      </c>
      <c r="D401" s="96">
        <v>2</v>
      </c>
      <c r="E401" s="96">
        <v>1</v>
      </c>
      <c r="F401" s="93">
        <f>PRODUCT(VLOOKUP(D401,produtos!$A$1:$E$49,4),E401)</f>
        <v>4209</v>
      </c>
      <c r="G401" s="97">
        <v>45658</v>
      </c>
      <c r="H401" s="96" t="s">
        <v>88</v>
      </c>
      <c r="I401" s="96" t="s">
        <v>116</v>
      </c>
      <c r="J401" s="96">
        <v>5950</v>
      </c>
      <c r="K401" s="96" t="str">
        <f>VLOOKUP(J401,'Formas de pagamentos'!$A$2:$B$7,2,0)</f>
        <v>Cartão Débito</v>
      </c>
      <c r="L401" s="95" t="str">
        <f t="shared" si="6"/>
        <v>EM SEPARAÇÃO, AGUARDAR PAGAMENTO</v>
      </c>
    </row>
    <row r="402" spans="1:12" hidden="1" x14ac:dyDescent="0.25">
      <c r="A402" s="92">
        <v>401</v>
      </c>
      <c r="B402" s="92">
        <v>401</v>
      </c>
      <c r="C402" s="92">
        <v>30</v>
      </c>
      <c r="D402" s="92">
        <v>29</v>
      </c>
      <c r="E402" s="92">
        <v>3</v>
      </c>
      <c r="F402" s="93">
        <f>PRODUCT(VLOOKUP(D402,produtos!$A$1:$E$49,4),E402)</f>
        <v>7770</v>
      </c>
      <c r="G402" s="94">
        <v>45689</v>
      </c>
      <c r="H402" s="92" t="s">
        <v>115</v>
      </c>
      <c r="I402" s="92" t="s">
        <v>89</v>
      </c>
      <c r="J402" s="92">
        <v>6056</v>
      </c>
      <c r="K402" s="92" t="str">
        <f>VLOOKUP(J402,'Formas de pagamentos'!$A$2:$B$7,2,0)</f>
        <v>Cheque</v>
      </c>
      <c r="L402" s="95" t="str">
        <f t="shared" si="6"/>
        <v>Em Rota</v>
      </c>
    </row>
    <row r="403" spans="1:12" hidden="1" x14ac:dyDescent="0.25">
      <c r="A403" s="96">
        <v>402</v>
      </c>
      <c r="B403" s="96">
        <v>402</v>
      </c>
      <c r="C403" s="92">
        <v>28</v>
      </c>
      <c r="D403" s="96">
        <v>36</v>
      </c>
      <c r="E403" s="96">
        <v>1</v>
      </c>
      <c r="F403" s="93">
        <f>PRODUCT(VLOOKUP(D403,produtos!$A$1:$E$49,4),E403)</f>
        <v>3598</v>
      </c>
      <c r="G403" s="97">
        <v>45674</v>
      </c>
      <c r="H403" s="96" t="s">
        <v>115</v>
      </c>
      <c r="I403" s="96" t="s">
        <v>116</v>
      </c>
      <c r="J403" s="96">
        <v>5950</v>
      </c>
      <c r="K403" s="96" t="str">
        <f>VLOOKUP(J403,'Formas de pagamentos'!$A$2:$B$7,2,0)</f>
        <v>Cartão Débito</v>
      </c>
      <c r="L403" s="95" t="str">
        <f t="shared" si="6"/>
        <v>EM ROTA, AGUARDAR PAGAMENTO</v>
      </c>
    </row>
    <row r="404" spans="1:12" hidden="1" x14ac:dyDescent="0.25">
      <c r="A404" s="92">
        <v>403</v>
      </c>
      <c r="B404" s="92">
        <v>403</v>
      </c>
      <c r="C404" s="92">
        <v>5</v>
      </c>
      <c r="D404" s="92">
        <v>15</v>
      </c>
      <c r="E404" s="92">
        <v>2</v>
      </c>
      <c r="F404" s="93">
        <f>PRODUCT(VLOOKUP(D404,produtos!$A$1:$E$49,4),E404)</f>
        <v>604</v>
      </c>
      <c r="G404" s="94">
        <v>45700</v>
      </c>
      <c r="H404" s="92" t="s">
        <v>115</v>
      </c>
      <c r="I404" s="92" t="s">
        <v>89</v>
      </c>
      <c r="J404" s="92">
        <v>5950</v>
      </c>
      <c r="K404" s="92" t="str">
        <f>VLOOKUP(J404,'Formas de pagamentos'!$A$2:$B$7,2,0)</f>
        <v>Cartão Débito</v>
      </c>
      <c r="L404" s="95" t="str">
        <f t="shared" si="6"/>
        <v>Em Rota</v>
      </c>
    </row>
    <row r="405" spans="1:12" hidden="1" x14ac:dyDescent="0.25">
      <c r="A405" s="96">
        <v>404</v>
      </c>
      <c r="B405" s="96">
        <v>404</v>
      </c>
      <c r="C405" s="92">
        <v>10</v>
      </c>
      <c r="D405" s="96">
        <v>42</v>
      </c>
      <c r="E405" s="96">
        <v>1</v>
      </c>
      <c r="F405" s="93">
        <f>PRODUCT(VLOOKUP(D405,produtos!$A$1:$E$49,4),E405)</f>
        <v>660</v>
      </c>
      <c r="G405" s="97">
        <v>45711</v>
      </c>
      <c r="H405" s="96" t="s">
        <v>64</v>
      </c>
      <c r="I405" s="96" t="s">
        <v>48</v>
      </c>
      <c r="J405" s="96">
        <v>6056</v>
      </c>
      <c r="K405" s="96" t="str">
        <f>VLOOKUP(J405,'Formas de pagamentos'!$A$2:$B$7,2,0)</f>
        <v>Cheque</v>
      </c>
      <c r="L405" s="95" t="str">
        <f t="shared" si="6"/>
        <v>FRAUDE</v>
      </c>
    </row>
    <row r="406" spans="1:12" hidden="1" x14ac:dyDescent="0.25">
      <c r="A406" s="92">
        <v>405</v>
      </c>
      <c r="B406" s="92">
        <v>405</v>
      </c>
      <c r="C406" s="92">
        <v>10</v>
      </c>
      <c r="D406" s="92">
        <v>5</v>
      </c>
      <c r="E406" s="92">
        <v>3</v>
      </c>
      <c r="F406" s="93">
        <f>PRODUCT(VLOOKUP(D406,produtos!$A$1:$E$49,4),E406)</f>
        <v>9669</v>
      </c>
      <c r="G406" s="94">
        <v>45726</v>
      </c>
      <c r="H406" s="92" t="s">
        <v>115</v>
      </c>
      <c r="I406" s="92" t="s">
        <v>48</v>
      </c>
      <c r="J406" s="92">
        <v>7072</v>
      </c>
      <c r="K406" s="92" t="str">
        <f>VLOOKUP(J406,'Formas de pagamentos'!$A$2:$B$7,2,0)</f>
        <v>Dinheiro</v>
      </c>
      <c r="L406" s="95" t="str">
        <f t="shared" si="6"/>
        <v>Cancelar Rota</v>
      </c>
    </row>
    <row r="407" spans="1:12" hidden="1" x14ac:dyDescent="0.25">
      <c r="A407" s="96">
        <v>406</v>
      </c>
      <c r="B407" s="96">
        <v>406</v>
      </c>
      <c r="C407" s="92">
        <v>33</v>
      </c>
      <c r="D407" s="96">
        <v>45</v>
      </c>
      <c r="E407" s="96">
        <v>2</v>
      </c>
      <c r="F407" s="93">
        <f>PRODUCT(VLOOKUP(D407,produtos!$A$1:$E$49,4),E407)</f>
        <v>6678</v>
      </c>
      <c r="G407" s="97">
        <v>45707</v>
      </c>
      <c r="H407" s="96" t="s">
        <v>48</v>
      </c>
      <c r="I407" s="96" t="s">
        <v>89</v>
      </c>
      <c r="J407" s="96">
        <v>1969</v>
      </c>
      <c r="K407" s="96" t="str">
        <f>VLOOKUP(J407,'Formas de pagamentos'!$A$2:$B$7,2,0)</f>
        <v>Cartão Crédito</v>
      </c>
      <c r="L407" s="95" t="str">
        <f t="shared" si="6"/>
        <v>RECLAMAÇÃO</v>
      </c>
    </row>
    <row r="408" spans="1:12" hidden="1" x14ac:dyDescent="0.25">
      <c r="A408" s="92">
        <v>407</v>
      </c>
      <c r="B408" s="92">
        <v>407</v>
      </c>
      <c r="C408" s="92">
        <v>9</v>
      </c>
      <c r="D408" s="92">
        <v>45</v>
      </c>
      <c r="E408" s="92">
        <v>3</v>
      </c>
      <c r="F408" s="93">
        <f>PRODUCT(VLOOKUP(D408,produtos!$A$1:$E$49,4),E408)</f>
        <v>10017</v>
      </c>
      <c r="G408" s="94">
        <v>45669</v>
      </c>
      <c r="H408" s="92" t="s">
        <v>48</v>
      </c>
      <c r="I408" s="92" t="s">
        <v>48</v>
      </c>
      <c r="J408" s="92">
        <v>1969</v>
      </c>
      <c r="K408" s="92" t="str">
        <f>VLOOKUP(J408,'Formas de pagamentos'!$A$2:$B$7,2,0)</f>
        <v>Cartão Crédito</v>
      </c>
      <c r="L408" s="95" t="str">
        <f t="shared" si="6"/>
        <v>CANCELADO</v>
      </c>
    </row>
    <row r="409" spans="1:12" hidden="1" x14ac:dyDescent="0.25">
      <c r="A409" s="96">
        <v>408</v>
      </c>
      <c r="B409" s="96">
        <v>408</v>
      </c>
      <c r="C409" s="92">
        <v>2</v>
      </c>
      <c r="D409" s="96">
        <v>41</v>
      </c>
      <c r="E409" s="96">
        <v>4</v>
      </c>
      <c r="F409" s="93">
        <f>PRODUCT(VLOOKUP(D409,produtos!$A$1:$E$49,4),E409)</f>
        <v>660</v>
      </c>
      <c r="G409" s="97">
        <v>45679</v>
      </c>
      <c r="H409" s="96" t="s">
        <v>48</v>
      </c>
      <c r="I409" s="96" t="s">
        <v>89</v>
      </c>
      <c r="J409" s="96">
        <v>7072</v>
      </c>
      <c r="K409" s="96" t="str">
        <f>VLOOKUP(J409,'Formas de pagamentos'!$A$2:$B$7,2,0)</f>
        <v>Dinheiro</v>
      </c>
      <c r="L409" s="95" t="str">
        <f t="shared" si="6"/>
        <v>RECLAMAÇÃO</v>
      </c>
    </row>
    <row r="410" spans="1:12" x14ac:dyDescent="0.25">
      <c r="A410" s="92">
        <v>409</v>
      </c>
      <c r="B410" s="92">
        <v>409</v>
      </c>
      <c r="C410" s="92">
        <v>38</v>
      </c>
      <c r="D410" s="92">
        <v>45</v>
      </c>
      <c r="E410" s="92">
        <v>4</v>
      </c>
      <c r="F410" s="93">
        <f>PRODUCT(VLOOKUP(D410,produtos!$A$1:$E$49,4),E410)</f>
        <v>13356</v>
      </c>
      <c r="G410" s="94">
        <v>45699</v>
      </c>
      <c r="H410" s="92" t="s">
        <v>48</v>
      </c>
      <c r="I410" s="92" t="s">
        <v>116</v>
      </c>
      <c r="J410" s="92">
        <v>7072</v>
      </c>
      <c r="K410" s="92" t="str">
        <f>VLOOKUP(J410,'Formas de pagamentos'!$A$2:$B$7,2,0)</f>
        <v>Dinheiro</v>
      </c>
      <c r="L410" s="95" t="str">
        <f t="shared" si="6"/>
        <v>falta de pagamento</v>
      </c>
    </row>
    <row r="411" spans="1:12" hidden="1" x14ac:dyDescent="0.25">
      <c r="A411" s="96">
        <v>410</v>
      </c>
      <c r="B411" s="96">
        <v>410</v>
      </c>
      <c r="C411" s="92">
        <v>6</v>
      </c>
      <c r="D411" s="96">
        <v>35</v>
      </c>
      <c r="E411" s="96">
        <v>1</v>
      </c>
      <c r="F411" s="93">
        <f>PRODUCT(VLOOKUP(D411,produtos!$A$1:$E$49,4),E411)</f>
        <v>3975</v>
      </c>
      <c r="G411" s="97">
        <v>45679</v>
      </c>
      <c r="H411" s="96" t="s">
        <v>88</v>
      </c>
      <c r="I411" s="96" t="s">
        <v>48</v>
      </c>
      <c r="J411" s="96">
        <v>5950</v>
      </c>
      <c r="K411" s="96" t="str">
        <f>VLOOKUP(J411,'Formas de pagamentos'!$A$2:$B$7,2,0)</f>
        <v>Cartão Débito</v>
      </c>
      <c r="L411" s="95" t="str">
        <f t="shared" si="6"/>
        <v>Cancelar Rota</v>
      </c>
    </row>
    <row r="412" spans="1:12" hidden="1" x14ac:dyDescent="0.25">
      <c r="A412" s="92">
        <v>411</v>
      </c>
      <c r="B412" s="92">
        <v>411</v>
      </c>
      <c r="C412" s="92">
        <v>16</v>
      </c>
      <c r="D412" s="92">
        <v>35</v>
      </c>
      <c r="E412" s="92">
        <v>3</v>
      </c>
      <c r="F412" s="93">
        <f>PRODUCT(VLOOKUP(D412,produtos!$A$1:$E$49,4),E412)</f>
        <v>11925</v>
      </c>
      <c r="G412" s="94">
        <v>45681</v>
      </c>
      <c r="H412" s="92" t="s">
        <v>115</v>
      </c>
      <c r="I412" s="92" t="s">
        <v>116</v>
      </c>
      <c r="J412" s="92">
        <v>1969</v>
      </c>
      <c r="K412" s="92" t="str">
        <f>VLOOKUP(J412,'Formas de pagamentos'!$A$2:$B$7,2,0)</f>
        <v>Cartão Crédito</v>
      </c>
      <c r="L412" s="95" t="str">
        <f t="shared" si="6"/>
        <v>EM ROTA, AGUARDAR PAGAMENTO</v>
      </c>
    </row>
    <row r="413" spans="1:12" hidden="1" x14ac:dyDescent="0.25">
      <c r="A413" s="96">
        <v>412</v>
      </c>
      <c r="B413" s="96">
        <v>412</v>
      </c>
      <c r="C413" s="92">
        <v>6</v>
      </c>
      <c r="D413" s="96">
        <v>9</v>
      </c>
      <c r="E413" s="96">
        <v>5</v>
      </c>
      <c r="F413" s="93">
        <f>PRODUCT(VLOOKUP(D413,produtos!$A$1:$E$49,4),E413)</f>
        <v>20115</v>
      </c>
      <c r="G413" s="97">
        <v>45713</v>
      </c>
      <c r="H413" s="96" t="s">
        <v>88</v>
      </c>
      <c r="I413" s="96" t="s">
        <v>89</v>
      </c>
      <c r="J413" s="96">
        <v>7072</v>
      </c>
      <c r="K413" s="96" t="str">
        <f>VLOOKUP(J413,'Formas de pagamentos'!$A$2:$B$7,2,0)</f>
        <v>Dinheiro</v>
      </c>
      <c r="L413" s="95" t="str">
        <f t="shared" si="6"/>
        <v>EM SEPARAÇÃO</v>
      </c>
    </row>
    <row r="414" spans="1:12" x14ac:dyDescent="0.25">
      <c r="A414" s="92">
        <v>413</v>
      </c>
      <c r="B414" s="92">
        <v>413</v>
      </c>
      <c r="C414" s="92">
        <v>27</v>
      </c>
      <c r="D414" s="92">
        <v>16</v>
      </c>
      <c r="E414" s="92">
        <v>2</v>
      </c>
      <c r="F414" s="93">
        <f>PRODUCT(VLOOKUP(D414,produtos!$A$1:$E$49,4),E414)</f>
        <v>5046</v>
      </c>
      <c r="G414" s="94">
        <v>45692</v>
      </c>
      <c r="H414" s="92" t="s">
        <v>48</v>
      </c>
      <c r="I414" s="92" t="s">
        <v>116</v>
      </c>
      <c r="J414" s="92">
        <v>2471</v>
      </c>
      <c r="K414" s="92" t="str">
        <f>VLOOKUP(J414,'Formas de pagamentos'!$A$2:$B$7,2,0)</f>
        <v>Boleto</v>
      </c>
      <c r="L414" s="95" t="str">
        <f t="shared" si="6"/>
        <v>falta de pagamento</v>
      </c>
    </row>
    <row r="415" spans="1:12" hidden="1" x14ac:dyDescent="0.25">
      <c r="A415" s="96">
        <v>414</v>
      </c>
      <c r="B415" s="96">
        <v>414</v>
      </c>
      <c r="C415" s="92">
        <v>38</v>
      </c>
      <c r="D415" s="96">
        <v>22</v>
      </c>
      <c r="E415" s="96">
        <v>5</v>
      </c>
      <c r="F415" s="93">
        <f>PRODUCT(VLOOKUP(D415,produtos!$A$1:$E$49,4),E415)</f>
        <v>16890</v>
      </c>
      <c r="G415" s="97">
        <v>45668</v>
      </c>
      <c r="H415" s="96" t="s">
        <v>64</v>
      </c>
      <c r="I415" s="96" t="s">
        <v>116</v>
      </c>
      <c r="J415" s="96">
        <v>2471</v>
      </c>
      <c r="K415" s="96" t="str">
        <f>VLOOKUP(J415,'Formas de pagamentos'!$A$2:$B$7,2,0)</f>
        <v>Boleto</v>
      </c>
      <c r="L415" s="95" t="str">
        <f t="shared" si="6"/>
        <v>FRAUDE</v>
      </c>
    </row>
    <row r="416" spans="1:12" hidden="1" x14ac:dyDescent="0.25">
      <c r="A416" s="92">
        <v>415</v>
      </c>
      <c r="B416" s="92">
        <v>415</v>
      </c>
      <c r="C416" s="92">
        <v>29</v>
      </c>
      <c r="D416" s="92">
        <v>18</v>
      </c>
      <c r="E416" s="92">
        <v>4</v>
      </c>
      <c r="F416" s="93">
        <f>PRODUCT(VLOOKUP(D416,produtos!$A$1:$E$49,4),E416)</f>
        <v>2552</v>
      </c>
      <c r="G416" s="94">
        <v>45696</v>
      </c>
      <c r="H416" s="92" t="s">
        <v>115</v>
      </c>
      <c r="I416" s="92" t="s">
        <v>48</v>
      </c>
      <c r="J416" s="92">
        <v>5950</v>
      </c>
      <c r="K416" s="92" t="str">
        <f>VLOOKUP(J416,'Formas de pagamentos'!$A$2:$B$7,2,0)</f>
        <v>Cartão Débito</v>
      </c>
      <c r="L416" s="95" t="str">
        <f t="shared" si="6"/>
        <v>Cancelar Rota</v>
      </c>
    </row>
    <row r="417" spans="1:12" hidden="1" x14ac:dyDescent="0.25">
      <c r="A417" s="96">
        <v>416</v>
      </c>
      <c r="B417" s="96">
        <v>416</v>
      </c>
      <c r="C417" s="92">
        <v>1</v>
      </c>
      <c r="D417" s="96">
        <v>1</v>
      </c>
      <c r="E417" s="96">
        <v>5</v>
      </c>
      <c r="F417" s="93">
        <f>PRODUCT(VLOOKUP(D417,produtos!$A$1:$E$49,4),E417)</f>
        <v>12045</v>
      </c>
      <c r="G417" s="97">
        <v>45668</v>
      </c>
      <c r="H417" s="96" t="s">
        <v>64</v>
      </c>
      <c r="I417" s="96" t="s">
        <v>116</v>
      </c>
      <c r="J417" s="96">
        <v>2471</v>
      </c>
      <c r="K417" s="96" t="str">
        <f>VLOOKUP(J417,'Formas de pagamentos'!$A$2:$B$7,2,0)</f>
        <v>Boleto</v>
      </c>
      <c r="L417" s="95" t="str">
        <f t="shared" si="6"/>
        <v>FRAUDE</v>
      </c>
    </row>
    <row r="418" spans="1:12" hidden="1" x14ac:dyDescent="0.25">
      <c r="A418" s="92">
        <v>417</v>
      </c>
      <c r="B418" s="92">
        <v>417</v>
      </c>
      <c r="C418" s="92">
        <v>30</v>
      </c>
      <c r="D418" s="92">
        <v>19</v>
      </c>
      <c r="E418" s="92">
        <v>3</v>
      </c>
      <c r="F418" s="93">
        <f>PRODUCT(VLOOKUP(D418,produtos!$A$1:$E$49,4),E418)</f>
        <v>2610</v>
      </c>
      <c r="G418" s="94">
        <v>45692</v>
      </c>
      <c r="H418" s="92" t="s">
        <v>115</v>
      </c>
      <c r="I418" s="92" t="s">
        <v>116</v>
      </c>
      <c r="J418" s="92">
        <v>7072</v>
      </c>
      <c r="K418" s="92" t="str">
        <f>VLOOKUP(J418,'Formas de pagamentos'!$A$2:$B$7,2,0)</f>
        <v>Dinheiro</v>
      </c>
      <c r="L418" s="95" t="str">
        <f t="shared" si="6"/>
        <v>EM ROTA, AGUARDAR PAGAMENTO</v>
      </c>
    </row>
    <row r="419" spans="1:12" hidden="1" x14ac:dyDescent="0.25">
      <c r="A419" s="96">
        <v>418</v>
      </c>
      <c r="B419" s="96">
        <v>418</v>
      </c>
      <c r="C419" s="92">
        <v>39</v>
      </c>
      <c r="D419" s="96">
        <v>45</v>
      </c>
      <c r="E419" s="96">
        <v>1</v>
      </c>
      <c r="F419" s="93">
        <f>PRODUCT(VLOOKUP(D419,produtos!$A$1:$E$49,4),E419)</f>
        <v>3339</v>
      </c>
      <c r="G419" s="97">
        <v>45684</v>
      </c>
      <c r="H419" s="96" t="s">
        <v>48</v>
      </c>
      <c r="I419" s="96" t="s">
        <v>48</v>
      </c>
      <c r="J419" s="96">
        <v>6056</v>
      </c>
      <c r="K419" s="96" t="str">
        <f>VLOOKUP(J419,'Formas de pagamentos'!$A$2:$B$7,2,0)</f>
        <v>Cheque</v>
      </c>
      <c r="L419" s="95" t="str">
        <f t="shared" si="6"/>
        <v>CANCELADO</v>
      </c>
    </row>
    <row r="420" spans="1:12" hidden="1" x14ac:dyDescent="0.25">
      <c r="A420" s="92">
        <v>419</v>
      </c>
      <c r="B420" s="92">
        <v>419</v>
      </c>
      <c r="C420" s="92">
        <v>1</v>
      </c>
      <c r="D420" s="92">
        <v>36</v>
      </c>
      <c r="E420" s="92">
        <v>4</v>
      </c>
      <c r="F420" s="93">
        <f>PRODUCT(VLOOKUP(D420,produtos!$A$1:$E$49,4),E420)</f>
        <v>14392</v>
      </c>
      <c r="G420" s="94">
        <v>45725</v>
      </c>
      <c r="H420" s="92" t="s">
        <v>115</v>
      </c>
      <c r="I420" s="92" t="s">
        <v>116</v>
      </c>
      <c r="J420" s="92">
        <v>6056</v>
      </c>
      <c r="K420" s="92" t="str">
        <f>VLOOKUP(J420,'Formas de pagamentos'!$A$2:$B$7,2,0)</f>
        <v>Cheque</v>
      </c>
      <c r="L420" s="95" t="str">
        <f t="shared" si="6"/>
        <v>EM ROTA, AGUARDAR PAGAMENTO</v>
      </c>
    </row>
    <row r="421" spans="1:12" hidden="1" x14ac:dyDescent="0.25">
      <c r="A421" s="96">
        <v>420</v>
      </c>
      <c r="B421" s="96">
        <v>420</v>
      </c>
      <c r="C421" s="92">
        <v>19</v>
      </c>
      <c r="D421" s="96">
        <v>4</v>
      </c>
      <c r="E421" s="96">
        <v>2</v>
      </c>
      <c r="F421" s="93">
        <f>PRODUCT(VLOOKUP(D421,produtos!$A$1:$E$49,4),E421)</f>
        <v>1540</v>
      </c>
      <c r="G421" s="97">
        <v>45693</v>
      </c>
      <c r="H421" s="96" t="s">
        <v>48</v>
      </c>
      <c r="I421" s="96" t="s">
        <v>48</v>
      </c>
      <c r="J421" s="96">
        <v>5950</v>
      </c>
      <c r="K421" s="96" t="str">
        <f>VLOOKUP(J421,'Formas de pagamentos'!$A$2:$B$7,2,0)</f>
        <v>Cartão Débito</v>
      </c>
      <c r="L421" s="95" t="str">
        <f t="shared" si="6"/>
        <v>CANCELADO</v>
      </c>
    </row>
    <row r="422" spans="1:12" hidden="1" x14ac:dyDescent="0.25">
      <c r="A422" s="92">
        <v>421</v>
      </c>
      <c r="B422" s="92">
        <v>421</v>
      </c>
      <c r="C422" s="92">
        <v>31</v>
      </c>
      <c r="D422" s="92">
        <v>3</v>
      </c>
      <c r="E422" s="92">
        <v>4</v>
      </c>
      <c r="F422" s="93">
        <f>PRODUCT(VLOOKUP(D422,produtos!$A$1:$E$49,4),E422)</f>
        <v>14124</v>
      </c>
      <c r="G422" s="94">
        <v>45661</v>
      </c>
      <c r="H422" s="92" t="s">
        <v>88</v>
      </c>
      <c r="I422" s="92" t="s">
        <v>116</v>
      </c>
      <c r="J422" s="92">
        <v>5950</v>
      </c>
      <c r="K422" s="92" t="str">
        <f>VLOOKUP(J422,'Formas de pagamentos'!$A$2:$B$7,2,0)</f>
        <v>Cartão Débito</v>
      </c>
      <c r="L422" s="95" t="str">
        <f t="shared" si="6"/>
        <v>EM SEPARAÇÃO, AGUARDAR PAGAMENTO</v>
      </c>
    </row>
    <row r="423" spans="1:12" hidden="1" x14ac:dyDescent="0.25">
      <c r="A423" s="96">
        <v>422</v>
      </c>
      <c r="B423" s="96">
        <v>422</v>
      </c>
      <c r="C423" s="92">
        <v>47</v>
      </c>
      <c r="D423" s="96">
        <v>35</v>
      </c>
      <c r="E423" s="96">
        <v>4</v>
      </c>
      <c r="F423" s="93">
        <f>PRODUCT(VLOOKUP(D423,produtos!$A$1:$E$49,4),E423)</f>
        <v>15900</v>
      </c>
      <c r="G423" s="97">
        <v>45679</v>
      </c>
      <c r="H423" s="96" t="s">
        <v>115</v>
      </c>
      <c r="I423" s="96" t="s">
        <v>89</v>
      </c>
      <c r="J423" s="96">
        <v>2471</v>
      </c>
      <c r="K423" s="96" t="str">
        <f>VLOOKUP(J423,'Formas de pagamentos'!$A$2:$B$7,2,0)</f>
        <v>Boleto</v>
      </c>
      <c r="L423" s="95" t="str">
        <f t="shared" si="6"/>
        <v>Em Rota</v>
      </c>
    </row>
    <row r="424" spans="1:12" x14ac:dyDescent="0.25">
      <c r="A424" s="92">
        <v>423</v>
      </c>
      <c r="B424" s="92">
        <v>423</v>
      </c>
      <c r="C424" s="92">
        <v>45</v>
      </c>
      <c r="D424" s="92">
        <v>37</v>
      </c>
      <c r="E424" s="92">
        <v>2</v>
      </c>
      <c r="F424" s="93">
        <f>PRODUCT(VLOOKUP(D424,produtos!$A$1:$E$49,4),E424)</f>
        <v>2566</v>
      </c>
      <c r="G424" s="94">
        <v>45716</v>
      </c>
      <c r="H424" s="92" t="s">
        <v>48</v>
      </c>
      <c r="I424" s="92" t="s">
        <v>116</v>
      </c>
      <c r="J424" s="92">
        <v>2471</v>
      </c>
      <c r="K424" s="92" t="str">
        <f>VLOOKUP(J424,'Formas de pagamentos'!$A$2:$B$7,2,0)</f>
        <v>Boleto</v>
      </c>
      <c r="L424" s="95" t="str">
        <f t="shared" si="6"/>
        <v>falta de pagamento</v>
      </c>
    </row>
    <row r="425" spans="1:12" hidden="1" x14ac:dyDescent="0.25">
      <c r="A425" s="96">
        <v>424</v>
      </c>
      <c r="B425" s="96">
        <v>424</v>
      </c>
      <c r="C425" s="92">
        <v>41</v>
      </c>
      <c r="D425" s="96">
        <v>17</v>
      </c>
      <c r="E425" s="96">
        <v>1</v>
      </c>
      <c r="F425" s="93">
        <f>PRODUCT(VLOOKUP(D425,produtos!$A$1:$E$49,4),E425)</f>
        <v>1058</v>
      </c>
      <c r="G425" s="97">
        <v>45727</v>
      </c>
      <c r="H425" s="96" t="s">
        <v>115</v>
      </c>
      <c r="I425" s="96" t="s">
        <v>48</v>
      </c>
      <c r="J425" s="96">
        <v>2951</v>
      </c>
      <c r="K425" s="96" t="str">
        <f>VLOOKUP(J425,'Formas de pagamentos'!$A$2:$B$7,2,0)</f>
        <v>Pix</v>
      </c>
      <c r="L425" s="95" t="str">
        <f t="shared" si="6"/>
        <v>Cancelar Rota</v>
      </c>
    </row>
    <row r="426" spans="1:12" hidden="1" x14ac:dyDescent="0.25">
      <c r="A426" s="92">
        <v>425</v>
      </c>
      <c r="B426" s="92">
        <v>425</v>
      </c>
      <c r="C426" s="92">
        <v>18</v>
      </c>
      <c r="D426" s="92">
        <v>16</v>
      </c>
      <c r="E426" s="92">
        <v>4</v>
      </c>
      <c r="F426" s="93">
        <f>PRODUCT(VLOOKUP(D426,produtos!$A$1:$E$49,4),E426)</f>
        <v>10092</v>
      </c>
      <c r="G426" s="94">
        <v>45702</v>
      </c>
      <c r="H426" s="92" t="s">
        <v>115</v>
      </c>
      <c r="I426" s="92" t="s">
        <v>116</v>
      </c>
      <c r="J426" s="92">
        <v>7072</v>
      </c>
      <c r="K426" s="92" t="str">
        <f>VLOOKUP(J426,'Formas de pagamentos'!$A$2:$B$7,2,0)</f>
        <v>Dinheiro</v>
      </c>
      <c r="L426" s="95" t="str">
        <f t="shared" si="6"/>
        <v>EM ROTA, AGUARDAR PAGAMENTO</v>
      </c>
    </row>
    <row r="427" spans="1:12" hidden="1" x14ac:dyDescent="0.25">
      <c r="A427" s="96">
        <v>426</v>
      </c>
      <c r="B427" s="96">
        <v>426</v>
      </c>
      <c r="C427" s="92">
        <v>15</v>
      </c>
      <c r="D427" s="96">
        <v>42</v>
      </c>
      <c r="E427" s="96">
        <v>3</v>
      </c>
      <c r="F427" s="93">
        <f>PRODUCT(VLOOKUP(D427,produtos!$A$1:$E$49,4),E427)</f>
        <v>1980</v>
      </c>
      <c r="G427" s="97">
        <v>45672</v>
      </c>
      <c r="H427" s="96" t="s">
        <v>64</v>
      </c>
      <c r="I427" s="96" t="s">
        <v>116</v>
      </c>
      <c r="J427" s="96">
        <v>7072</v>
      </c>
      <c r="K427" s="96" t="str">
        <f>VLOOKUP(J427,'Formas de pagamentos'!$A$2:$B$7,2,0)</f>
        <v>Dinheiro</v>
      </c>
      <c r="L427" s="95" t="str">
        <f t="shared" si="6"/>
        <v>FRAUDE</v>
      </c>
    </row>
    <row r="428" spans="1:12" hidden="1" x14ac:dyDescent="0.25">
      <c r="A428" s="92">
        <v>427</v>
      </c>
      <c r="B428" s="92">
        <v>427</v>
      </c>
      <c r="C428" s="92">
        <v>33</v>
      </c>
      <c r="D428" s="92">
        <v>14</v>
      </c>
      <c r="E428" s="92">
        <v>3</v>
      </c>
      <c r="F428" s="93">
        <f>PRODUCT(VLOOKUP(D428,produtos!$A$1:$E$49,4),E428)</f>
        <v>11847</v>
      </c>
      <c r="G428" s="94">
        <v>45683</v>
      </c>
      <c r="H428" s="92" t="s">
        <v>64</v>
      </c>
      <c r="I428" s="92" t="s">
        <v>116</v>
      </c>
      <c r="J428" s="92">
        <v>1969</v>
      </c>
      <c r="K428" s="92" t="str">
        <f>VLOOKUP(J428,'Formas de pagamentos'!$A$2:$B$7,2,0)</f>
        <v>Cartão Crédito</v>
      </c>
      <c r="L428" s="95" t="str">
        <f t="shared" si="6"/>
        <v>FRAUDE</v>
      </c>
    </row>
    <row r="429" spans="1:12" hidden="1" x14ac:dyDescent="0.25">
      <c r="A429" s="96">
        <v>428</v>
      </c>
      <c r="B429" s="96">
        <v>428</v>
      </c>
      <c r="C429" s="92">
        <v>34</v>
      </c>
      <c r="D429" s="96">
        <v>23</v>
      </c>
      <c r="E429" s="96">
        <v>4</v>
      </c>
      <c r="F429" s="93">
        <f>PRODUCT(VLOOKUP(D429,produtos!$A$1:$E$49,4),E429)</f>
        <v>6952</v>
      </c>
      <c r="G429" s="97">
        <v>45660</v>
      </c>
      <c r="H429" s="96" t="s">
        <v>115</v>
      </c>
      <c r="I429" s="96" t="s">
        <v>116</v>
      </c>
      <c r="J429" s="96">
        <v>2471</v>
      </c>
      <c r="K429" s="96" t="str">
        <f>VLOOKUP(J429,'Formas de pagamentos'!$A$2:$B$7,2,0)</f>
        <v>Boleto</v>
      </c>
      <c r="L429" s="95" t="str">
        <f t="shared" si="6"/>
        <v>EM ROTA, AGUARDAR PAGAMENTO</v>
      </c>
    </row>
    <row r="430" spans="1:12" hidden="1" x14ac:dyDescent="0.25">
      <c r="A430" s="92">
        <v>429</v>
      </c>
      <c r="B430" s="92">
        <v>429</v>
      </c>
      <c r="C430" s="92">
        <v>44</v>
      </c>
      <c r="D430" s="92">
        <v>1</v>
      </c>
      <c r="E430" s="92">
        <v>3</v>
      </c>
      <c r="F430" s="93">
        <f>PRODUCT(VLOOKUP(D430,produtos!$A$1:$E$49,4),E430)</f>
        <v>7227</v>
      </c>
      <c r="G430" s="94">
        <v>45686</v>
      </c>
      <c r="H430" s="92" t="s">
        <v>64</v>
      </c>
      <c r="I430" s="92" t="s">
        <v>89</v>
      </c>
      <c r="J430" s="92">
        <v>2951</v>
      </c>
      <c r="K430" s="92" t="str">
        <f>VLOOKUP(J430,'Formas de pagamentos'!$A$2:$B$7,2,0)</f>
        <v>Pix</v>
      </c>
      <c r="L430" s="95" t="str">
        <f t="shared" ref="L430:L493" si="7">IF(AND(H430="CANCELADO",I430="Pago"),"RECLAMAÇÃO",IF(AND(H430="ENTREGUE",I430="Pago"),"SUCESSO",IF(AND(H430="PENDENTE",I430="PAGO"),"EM SEPARAÇÃO",IF(AND(H430="CANCELADO",I430="CANCELADO"),"CANCELADO",IF(AND(H430="ENTREGUE",I430="CANCELADO"),"FRAUDE",IF(AND(H430="Enviado",I430="Atrasado"),"EM ROTA, AGUARDAR PAGAMENTO",IF(AND(H430="Cancelado",I430="Atrasado"),"falta de pagamento",IF(AND(H430="Enviado",I430="Pago"),"Em Rota",IF(AND(H430="Pendente",I430="Cancelado"),"Cancelar Rota",IF(AND(H430="Pendente",I430="Atrasado"),"EM SEPARAÇÃO, AGUARDAR PAGAMENTO",IF(AND(H430="Enviado",I430="Cancelado"),"Cancelar Rota",IF(AND(H430="Entregue",I430="Atrasado"),"FRAUDE"))))))))))))</f>
        <v>SUCESSO</v>
      </c>
    </row>
    <row r="431" spans="1:12" hidden="1" x14ac:dyDescent="0.25">
      <c r="A431" s="96">
        <v>430</v>
      </c>
      <c r="B431" s="96">
        <v>430</v>
      </c>
      <c r="C431" s="92">
        <v>35</v>
      </c>
      <c r="D431" s="96">
        <v>42</v>
      </c>
      <c r="E431" s="96">
        <v>4</v>
      </c>
      <c r="F431" s="93">
        <f>PRODUCT(VLOOKUP(D431,produtos!$A$1:$E$49,4),E431)</f>
        <v>2640</v>
      </c>
      <c r="G431" s="97">
        <v>45712</v>
      </c>
      <c r="H431" s="96" t="s">
        <v>88</v>
      </c>
      <c r="I431" s="96" t="s">
        <v>116</v>
      </c>
      <c r="J431" s="96">
        <v>5950</v>
      </c>
      <c r="K431" s="96" t="str">
        <f>VLOOKUP(J431,'Formas de pagamentos'!$A$2:$B$7,2,0)</f>
        <v>Cartão Débito</v>
      </c>
      <c r="L431" s="95" t="str">
        <f t="shared" si="7"/>
        <v>EM SEPARAÇÃO, AGUARDAR PAGAMENTO</v>
      </c>
    </row>
    <row r="432" spans="1:12" x14ac:dyDescent="0.25">
      <c r="A432" s="92">
        <v>431</v>
      </c>
      <c r="B432" s="92">
        <v>431</v>
      </c>
      <c r="C432" s="92">
        <v>38</v>
      </c>
      <c r="D432" s="92">
        <v>30</v>
      </c>
      <c r="E432" s="92">
        <v>3</v>
      </c>
      <c r="F432" s="93">
        <f>PRODUCT(VLOOKUP(D432,produtos!$A$1:$E$49,4),E432)</f>
        <v>11700</v>
      </c>
      <c r="G432" s="94">
        <v>45676</v>
      </c>
      <c r="H432" s="92" t="s">
        <v>48</v>
      </c>
      <c r="I432" s="92" t="s">
        <v>116</v>
      </c>
      <c r="J432" s="92">
        <v>7072</v>
      </c>
      <c r="K432" s="92" t="str">
        <f>VLOOKUP(J432,'Formas de pagamentos'!$A$2:$B$7,2,0)</f>
        <v>Dinheiro</v>
      </c>
      <c r="L432" s="95" t="str">
        <f t="shared" si="7"/>
        <v>falta de pagamento</v>
      </c>
    </row>
    <row r="433" spans="1:12" hidden="1" x14ac:dyDescent="0.25">
      <c r="A433" s="96">
        <v>432</v>
      </c>
      <c r="B433" s="96">
        <v>432</v>
      </c>
      <c r="C433" s="92">
        <v>41</v>
      </c>
      <c r="D433" s="96">
        <v>23</v>
      </c>
      <c r="E433" s="96">
        <v>2</v>
      </c>
      <c r="F433" s="93">
        <f>PRODUCT(VLOOKUP(D433,produtos!$A$1:$E$49,4),E433)</f>
        <v>3476</v>
      </c>
      <c r="G433" s="97">
        <v>45671</v>
      </c>
      <c r="H433" s="96" t="s">
        <v>115</v>
      </c>
      <c r="I433" s="96" t="s">
        <v>116</v>
      </c>
      <c r="J433" s="96">
        <v>6056</v>
      </c>
      <c r="K433" s="96" t="str">
        <f>VLOOKUP(J433,'Formas de pagamentos'!$A$2:$B$7,2,0)</f>
        <v>Cheque</v>
      </c>
      <c r="L433" s="95" t="str">
        <f t="shared" si="7"/>
        <v>EM ROTA, AGUARDAR PAGAMENTO</v>
      </c>
    </row>
    <row r="434" spans="1:12" x14ac:dyDescent="0.25">
      <c r="A434" s="92">
        <v>433</v>
      </c>
      <c r="B434" s="92">
        <v>433</v>
      </c>
      <c r="C434" s="92">
        <v>42</v>
      </c>
      <c r="D434" s="92">
        <v>2</v>
      </c>
      <c r="E434" s="92">
        <v>1</v>
      </c>
      <c r="F434" s="93">
        <f>PRODUCT(VLOOKUP(D434,produtos!$A$1:$E$49,4),E434)</f>
        <v>4209</v>
      </c>
      <c r="G434" s="94">
        <v>45695</v>
      </c>
      <c r="H434" s="92" t="s">
        <v>48</v>
      </c>
      <c r="I434" s="92" t="s">
        <v>116</v>
      </c>
      <c r="J434" s="92">
        <v>6056</v>
      </c>
      <c r="K434" s="92" t="str">
        <f>VLOOKUP(J434,'Formas de pagamentos'!$A$2:$B$7,2,0)</f>
        <v>Cheque</v>
      </c>
      <c r="L434" s="95" t="str">
        <f t="shared" si="7"/>
        <v>falta de pagamento</v>
      </c>
    </row>
    <row r="435" spans="1:12" hidden="1" x14ac:dyDescent="0.25">
      <c r="A435" s="96">
        <v>434</v>
      </c>
      <c r="B435" s="96">
        <v>434</v>
      </c>
      <c r="C435" s="92">
        <v>23</v>
      </c>
      <c r="D435" s="96">
        <v>2</v>
      </c>
      <c r="E435" s="96">
        <v>2</v>
      </c>
      <c r="F435" s="93">
        <f>PRODUCT(VLOOKUP(D435,produtos!$A$1:$E$49,4),E435)</f>
        <v>8418</v>
      </c>
      <c r="G435" s="97">
        <v>45685</v>
      </c>
      <c r="H435" s="96" t="s">
        <v>88</v>
      </c>
      <c r="I435" s="96" t="s">
        <v>116</v>
      </c>
      <c r="J435" s="96">
        <v>6056</v>
      </c>
      <c r="K435" s="96" t="str">
        <f>VLOOKUP(J435,'Formas de pagamentos'!$A$2:$B$7,2,0)</f>
        <v>Cheque</v>
      </c>
      <c r="L435" s="95" t="str">
        <f t="shared" si="7"/>
        <v>EM SEPARAÇÃO, AGUARDAR PAGAMENTO</v>
      </c>
    </row>
    <row r="436" spans="1:12" hidden="1" x14ac:dyDescent="0.25">
      <c r="A436" s="92">
        <v>435</v>
      </c>
      <c r="B436" s="92">
        <v>435</v>
      </c>
      <c r="C436" s="92">
        <v>45</v>
      </c>
      <c r="D436" s="92">
        <v>13</v>
      </c>
      <c r="E436" s="92">
        <v>1</v>
      </c>
      <c r="F436" s="93">
        <f>PRODUCT(VLOOKUP(D436,produtos!$A$1:$E$49,4),E436)</f>
        <v>3889</v>
      </c>
      <c r="G436" s="94">
        <v>45718</v>
      </c>
      <c r="H436" s="92" t="s">
        <v>115</v>
      </c>
      <c r="I436" s="92" t="s">
        <v>48</v>
      </c>
      <c r="J436" s="92">
        <v>6056</v>
      </c>
      <c r="K436" s="92" t="str">
        <f>VLOOKUP(J436,'Formas de pagamentos'!$A$2:$B$7,2,0)</f>
        <v>Cheque</v>
      </c>
      <c r="L436" s="95" t="str">
        <f t="shared" si="7"/>
        <v>Cancelar Rota</v>
      </c>
    </row>
    <row r="437" spans="1:12" hidden="1" x14ac:dyDescent="0.25">
      <c r="A437" s="96">
        <v>436</v>
      </c>
      <c r="B437" s="96">
        <v>436</v>
      </c>
      <c r="C437" s="92">
        <v>37</v>
      </c>
      <c r="D437" s="96">
        <v>27</v>
      </c>
      <c r="E437" s="96">
        <v>2</v>
      </c>
      <c r="F437" s="93">
        <f>PRODUCT(VLOOKUP(D437,produtos!$A$1:$E$49,4),E437)</f>
        <v>2626</v>
      </c>
      <c r="G437" s="97">
        <v>45668</v>
      </c>
      <c r="H437" s="96" t="s">
        <v>48</v>
      </c>
      <c r="I437" s="96" t="s">
        <v>48</v>
      </c>
      <c r="J437" s="96">
        <v>5950</v>
      </c>
      <c r="K437" s="96" t="str">
        <f>VLOOKUP(J437,'Formas de pagamentos'!$A$2:$B$7,2,0)</f>
        <v>Cartão Débito</v>
      </c>
      <c r="L437" s="95" t="str">
        <f t="shared" si="7"/>
        <v>CANCELADO</v>
      </c>
    </row>
    <row r="438" spans="1:12" hidden="1" x14ac:dyDescent="0.25">
      <c r="A438" s="92">
        <v>437</v>
      </c>
      <c r="B438" s="92">
        <v>437</v>
      </c>
      <c r="C438" s="92">
        <v>23</v>
      </c>
      <c r="D438" s="92">
        <v>14</v>
      </c>
      <c r="E438" s="92">
        <v>1</v>
      </c>
      <c r="F438" s="93">
        <f>PRODUCT(VLOOKUP(D438,produtos!$A$1:$E$49,4),E438)</f>
        <v>3949</v>
      </c>
      <c r="G438" s="94">
        <v>45716</v>
      </c>
      <c r="H438" s="92" t="s">
        <v>115</v>
      </c>
      <c r="I438" s="92" t="s">
        <v>116</v>
      </c>
      <c r="J438" s="92">
        <v>7072</v>
      </c>
      <c r="K438" s="92" t="str">
        <f>VLOOKUP(J438,'Formas de pagamentos'!$A$2:$B$7,2,0)</f>
        <v>Dinheiro</v>
      </c>
      <c r="L438" s="95" t="str">
        <f t="shared" si="7"/>
        <v>EM ROTA, AGUARDAR PAGAMENTO</v>
      </c>
    </row>
    <row r="439" spans="1:12" hidden="1" x14ac:dyDescent="0.25">
      <c r="A439" s="96">
        <v>438</v>
      </c>
      <c r="B439" s="96">
        <v>438</v>
      </c>
      <c r="C439" s="92">
        <v>25</v>
      </c>
      <c r="D439" s="96">
        <v>19</v>
      </c>
      <c r="E439" s="96">
        <v>5</v>
      </c>
      <c r="F439" s="93">
        <f>PRODUCT(VLOOKUP(D439,produtos!$A$1:$E$49,4),E439)</f>
        <v>4350</v>
      </c>
      <c r="G439" s="97">
        <v>45658</v>
      </c>
      <c r="H439" s="96" t="s">
        <v>64</v>
      </c>
      <c r="I439" s="96" t="s">
        <v>48</v>
      </c>
      <c r="J439" s="96">
        <v>2951</v>
      </c>
      <c r="K439" s="96" t="str">
        <f>VLOOKUP(J439,'Formas de pagamentos'!$A$2:$B$7,2,0)</f>
        <v>Pix</v>
      </c>
      <c r="L439" s="95" t="str">
        <f t="shared" si="7"/>
        <v>FRAUDE</v>
      </c>
    </row>
    <row r="440" spans="1:12" hidden="1" x14ac:dyDescent="0.25">
      <c r="A440" s="92">
        <v>439</v>
      </c>
      <c r="B440" s="92">
        <v>439</v>
      </c>
      <c r="C440" s="92">
        <v>33</v>
      </c>
      <c r="D440" s="92">
        <v>6</v>
      </c>
      <c r="E440" s="92">
        <v>5</v>
      </c>
      <c r="F440" s="93">
        <f>PRODUCT(VLOOKUP(D440,produtos!$A$1:$E$49,4),E440)</f>
        <v>8060</v>
      </c>
      <c r="G440" s="94">
        <v>45659</v>
      </c>
      <c r="H440" s="92" t="s">
        <v>115</v>
      </c>
      <c r="I440" s="92" t="s">
        <v>116</v>
      </c>
      <c r="J440" s="92">
        <v>2951</v>
      </c>
      <c r="K440" s="92" t="str">
        <f>VLOOKUP(J440,'Formas de pagamentos'!$A$2:$B$7,2,0)</f>
        <v>Pix</v>
      </c>
      <c r="L440" s="95" t="str">
        <f t="shared" si="7"/>
        <v>EM ROTA, AGUARDAR PAGAMENTO</v>
      </c>
    </row>
    <row r="441" spans="1:12" x14ac:dyDescent="0.25">
      <c r="A441" s="96">
        <v>440</v>
      </c>
      <c r="B441" s="96">
        <v>440</v>
      </c>
      <c r="C441" s="92">
        <v>11</v>
      </c>
      <c r="D441" s="96">
        <v>18</v>
      </c>
      <c r="E441" s="96">
        <v>1</v>
      </c>
      <c r="F441" s="93">
        <f>PRODUCT(VLOOKUP(D441,produtos!$A$1:$E$49,4),E441)</f>
        <v>638</v>
      </c>
      <c r="G441" s="97">
        <v>45720</v>
      </c>
      <c r="H441" s="96" t="s">
        <v>48</v>
      </c>
      <c r="I441" s="96" t="s">
        <v>116</v>
      </c>
      <c r="J441" s="96">
        <v>5950</v>
      </c>
      <c r="K441" s="96" t="str">
        <f>VLOOKUP(J441,'Formas de pagamentos'!$A$2:$B$7,2,0)</f>
        <v>Cartão Débito</v>
      </c>
      <c r="L441" s="95" t="str">
        <f t="shared" si="7"/>
        <v>falta de pagamento</v>
      </c>
    </row>
    <row r="442" spans="1:12" hidden="1" x14ac:dyDescent="0.25">
      <c r="A442" s="92">
        <v>441</v>
      </c>
      <c r="B442" s="92">
        <v>441</v>
      </c>
      <c r="C442" s="92">
        <v>36</v>
      </c>
      <c r="D442" s="92">
        <v>14</v>
      </c>
      <c r="E442" s="92">
        <v>1</v>
      </c>
      <c r="F442" s="93">
        <f>PRODUCT(VLOOKUP(D442,produtos!$A$1:$E$49,4),E442)</f>
        <v>3949</v>
      </c>
      <c r="G442" s="94">
        <v>45681</v>
      </c>
      <c r="H442" s="92" t="s">
        <v>64</v>
      </c>
      <c r="I442" s="92" t="s">
        <v>116</v>
      </c>
      <c r="J442" s="92">
        <v>2951</v>
      </c>
      <c r="K442" s="92" t="str">
        <f>VLOOKUP(J442,'Formas de pagamentos'!$A$2:$B$7,2,0)</f>
        <v>Pix</v>
      </c>
      <c r="L442" s="95" t="str">
        <f t="shared" si="7"/>
        <v>FRAUDE</v>
      </c>
    </row>
    <row r="443" spans="1:12" hidden="1" x14ac:dyDescent="0.25">
      <c r="A443" s="96">
        <v>442</v>
      </c>
      <c r="B443" s="96">
        <v>442</v>
      </c>
      <c r="C443" s="92">
        <v>29</v>
      </c>
      <c r="D443" s="96">
        <v>35</v>
      </c>
      <c r="E443" s="96">
        <v>2</v>
      </c>
      <c r="F443" s="93">
        <f>PRODUCT(VLOOKUP(D443,produtos!$A$1:$E$49,4),E443)</f>
        <v>7950</v>
      </c>
      <c r="G443" s="97">
        <v>45665</v>
      </c>
      <c r="H443" s="96" t="s">
        <v>115</v>
      </c>
      <c r="I443" s="96" t="s">
        <v>89</v>
      </c>
      <c r="J443" s="96">
        <v>2951</v>
      </c>
      <c r="K443" s="96" t="str">
        <f>VLOOKUP(J443,'Formas de pagamentos'!$A$2:$B$7,2,0)</f>
        <v>Pix</v>
      </c>
      <c r="L443" s="95" t="str">
        <f t="shared" si="7"/>
        <v>Em Rota</v>
      </c>
    </row>
    <row r="444" spans="1:12" hidden="1" x14ac:dyDescent="0.25">
      <c r="A444" s="92">
        <v>443</v>
      </c>
      <c r="B444" s="92">
        <v>443</v>
      </c>
      <c r="C444" s="92">
        <v>44</v>
      </c>
      <c r="D444" s="92">
        <v>24</v>
      </c>
      <c r="E444" s="92">
        <v>1</v>
      </c>
      <c r="F444" s="93">
        <f>PRODUCT(VLOOKUP(D444,produtos!$A$1:$E$49,4),E444)</f>
        <v>2640</v>
      </c>
      <c r="G444" s="94">
        <v>45682</v>
      </c>
      <c r="H444" s="92" t="s">
        <v>115</v>
      </c>
      <c r="I444" s="92" t="s">
        <v>116</v>
      </c>
      <c r="J444" s="92">
        <v>2951</v>
      </c>
      <c r="K444" s="92" t="str">
        <f>VLOOKUP(J444,'Formas de pagamentos'!$A$2:$B$7,2,0)</f>
        <v>Pix</v>
      </c>
      <c r="L444" s="95" t="str">
        <f t="shared" si="7"/>
        <v>EM ROTA, AGUARDAR PAGAMENTO</v>
      </c>
    </row>
    <row r="445" spans="1:12" hidden="1" x14ac:dyDescent="0.25">
      <c r="A445" s="96">
        <v>444</v>
      </c>
      <c r="B445" s="96">
        <v>444</v>
      </c>
      <c r="C445" s="92">
        <v>31</v>
      </c>
      <c r="D445" s="96">
        <v>42</v>
      </c>
      <c r="E445" s="96">
        <v>1</v>
      </c>
      <c r="F445" s="93">
        <f>PRODUCT(VLOOKUP(D445,produtos!$A$1:$E$49,4),E445)</f>
        <v>660</v>
      </c>
      <c r="G445" s="97">
        <v>45710</v>
      </c>
      <c r="H445" s="96" t="s">
        <v>48</v>
      </c>
      <c r="I445" s="96" t="s">
        <v>89</v>
      </c>
      <c r="J445" s="96">
        <v>6056</v>
      </c>
      <c r="K445" s="96" t="str">
        <f>VLOOKUP(J445,'Formas de pagamentos'!$A$2:$B$7,2,0)</f>
        <v>Cheque</v>
      </c>
      <c r="L445" s="95" t="str">
        <f t="shared" si="7"/>
        <v>RECLAMAÇÃO</v>
      </c>
    </row>
    <row r="446" spans="1:12" hidden="1" x14ac:dyDescent="0.25">
      <c r="A446" s="92">
        <v>445</v>
      </c>
      <c r="B446" s="92">
        <v>445</v>
      </c>
      <c r="C446" s="92">
        <v>50</v>
      </c>
      <c r="D446" s="92">
        <v>32</v>
      </c>
      <c r="E446" s="92">
        <v>5</v>
      </c>
      <c r="F446" s="93">
        <f>PRODUCT(VLOOKUP(D446,produtos!$A$1:$E$49,4),E446)</f>
        <v>2195</v>
      </c>
      <c r="G446" s="94">
        <v>45693</v>
      </c>
      <c r="H446" s="92" t="s">
        <v>88</v>
      </c>
      <c r="I446" s="92" t="s">
        <v>48</v>
      </c>
      <c r="J446" s="92">
        <v>6056</v>
      </c>
      <c r="K446" s="92" t="str">
        <f>VLOOKUP(J446,'Formas de pagamentos'!$A$2:$B$7,2,0)</f>
        <v>Cheque</v>
      </c>
      <c r="L446" s="95" t="str">
        <f t="shared" si="7"/>
        <v>Cancelar Rota</v>
      </c>
    </row>
    <row r="447" spans="1:12" hidden="1" x14ac:dyDescent="0.25">
      <c r="A447" s="96">
        <v>446</v>
      </c>
      <c r="B447" s="96">
        <v>446</v>
      </c>
      <c r="C447" s="92">
        <v>41</v>
      </c>
      <c r="D447" s="96">
        <v>38</v>
      </c>
      <c r="E447" s="96">
        <v>3</v>
      </c>
      <c r="F447" s="93">
        <f>PRODUCT(VLOOKUP(D447,produtos!$A$1:$E$49,4),E447)</f>
        <v>3819</v>
      </c>
      <c r="G447" s="97">
        <v>45714</v>
      </c>
      <c r="H447" s="96" t="s">
        <v>115</v>
      </c>
      <c r="I447" s="96" t="s">
        <v>48</v>
      </c>
      <c r="J447" s="96">
        <v>5950</v>
      </c>
      <c r="K447" s="96" t="str">
        <f>VLOOKUP(J447,'Formas de pagamentos'!$A$2:$B$7,2,0)</f>
        <v>Cartão Débito</v>
      </c>
      <c r="L447" s="95" t="str">
        <f t="shared" si="7"/>
        <v>Cancelar Rota</v>
      </c>
    </row>
    <row r="448" spans="1:12" hidden="1" x14ac:dyDescent="0.25">
      <c r="A448" s="92">
        <v>447</v>
      </c>
      <c r="B448" s="92">
        <v>447</v>
      </c>
      <c r="C448" s="92">
        <v>4</v>
      </c>
      <c r="D448" s="92">
        <v>12</v>
      </c>
      <c r="E448" s="92">
        <v>3</v>
      </c>
      <c r="F448" s="93">
        <f>PRODUCT(VLOOKUP(D448,produtos!$A$1:$E$49,4),E448)</f>
        <v>13341</v>
      </c>
      <c r="G448" s="94">
        <v>45697</v>
      </c>
      <c r="H448" s="92" t="s">
        <v>48</v>
      </c>
      <c r="I448" s="92" t="s">
        <v>48</v>
      </c>
      <c r="J448" s="92">
        <v>7072</v>
      </c>
      <c r="K448" s="92" t="str">
        <f>VLOOKUP(J448,'Formas de pagamentos'!$A$2:$B$7,2,0)</f>
        <v>Dinheiro</v>
      </c>
      <c r="L448" s="95" t="str">
        <f t="shared" si="7"/>
        <v>CANCELADO</v>
      </c>
    </row>
    <row r="449" spans="1:12" hidden="1" x14ac:dyDescent="0.25">
      <c r="A449" s="96">
        <v>448</v>
      </c>
      <c r="B449" s="96">
        <v>448</v>
      </c>
      <c r="C449" s="92">
        <v>42</v>
      </c>
      <c r="D449" s="96">
        <v>6</v>
      </c>
      <c r="E449" s="96">
        <v>2</v>
      </c>
      <c r="F449" s="93">
        <f>PRODUCT(VLOOKUP(D449,produtos!$A$1:$E$49,4),E449)</f>
        <v>3224</v>
      </c>
      <c r="G449" s="97">
        <v>45683</v>
      </c>
      <c r="H449" s="96" t="s">
        <v>64</v>
      </c>
      <c r="I449" s="96" t="s">
        <v>48</v>
      </c>
      <c r="J449" s="96">
        <v>5950</v>
      </c>
      <c r="K449" s="96" t="str">
        <f>VLOOKUP(J449,'Formas de pagamentos'!$A$2:$B$7,2,0)</f>
        <v>Cartão Débito</v>
      </c>
      <c r="L449" s="95" t="str">
        <f t="shared" si="7"/>
        <v>FRAUDE</v>
      </c>
    </row>
    <row r="450" spans="1:12" hidden="1" x14ac:dyDescent="0.25">
      <c r="A450" s="92">
        <v>449</v>
      </c>
      <c r="B450" s="92">
        <v>449</v>
      </c>
      <c r="C450" s="92">
        <v>30</v>
      </c>
      <c r="D450" s="92">
        <v>30</v>
      </c>
      <c r="E450" s="92">
        <v>2</v>
      </c>
      <c r="F450" s="93">
        <f>PRODUCT(VLOOKUP(D450,produtos!$A$1:$E$49,4),E450)</f>
        <v>7800</v>
      </c>
      <c r="G450" s="94">
        <v>45659</v>
      </c>
      <c r="H450" s="92" t="s">
        <v>48</v>
      </c>
      <c r="I450" s="92" t="s">
        <v>48</v>
      </c>
      <c r="J450" s="92">
        <v>5950</v>
      </c>
      <c r="K450" s="92" t="str">
        <f>VLOOKUP(J450,'Formas de pagamentos'!$A$2:$B$7,2,0)</f>
        <v>Cartão Débito</v>
      </c>
      <c r="L450" s="95" t="str">
        <f t="shared" si="7"/>
        <v>CANCELADO</v>
      </c>
    </row>
    <row r="451" spans="1:12" hidden="1" x14ac:dyDescent="0.25">
      <c r="A451" s="96">
        <v>450</v>
      </c>
      <c r="B451" s="96">
        <v>450</v>
      </c>
      <c r="C451" s="92">
        <v>36</v>
      </c>
      <c r="D451" s="96">
        <v>17</v>
      </c>
      <c r="E451" s="96">
        <v>5</v>
      </c>
      <c r="F451" s="93">
        <f>PRODUCT(VLOOKUP(D451,produtos!$A$1:$E$49,4),E451)</f>
        <v>5290</v>
      </c>
      <c r="G451" s="97">
        <v>45707</v>
      </c>
      <c r="H451" s="96" t="s">
        <v>48</v>
      </c>
      <c r="I451" s="96" t="s">
        <v>48</v>
      </c>
      <c r="J451" s="96">
        <v>5950</v>
      </c>
      <c r="K451" s="96" t="str">
        <f>VLOOKUP(J451,'Formas de pagamentos'!$A$2:$B$7,2,0)</f>
        <v>Cartão Débito</v>
      </c>
      <c r="L451" s="95" t="str">
        <f t="shared" si="7"/>
        <v>CANCELADO</v>
      </c>
    </row>
    <row r="452" spans="1:12" hidden="1" x14ac:dyDescent="0.25">
      <c r="A452" s="92">
        <v>451</v>
      </c>
      <c r="B452" s="92">
        <v>451</v>
      </c>
      <c r="C452" s="92">
        <v>35</v>
      </c>
      <c r="D452" s="92">
        <v>5</v>
      </c>
      <c r="E452" s="92">
        <v>2</v>
      </c>
      <c r="F452" s="93">
        <f>PRODUCT(VLOOKUP(D452,produtos!$A$1:$E$49,4),E452)</f>
        <v>6446</v>
      </c>
      <c r="G452" s="94">
        <v>45680</v>
      </c>
      <c r="H452" s="92" t="s">
        <v>64</v>
      </c>
      <c r="I452" s="92" t="s">
        <v>48</v>
      </c>
      <c r="J452" s="92">
        <v>7072</v>
      </c>
      <c r="K452" s="92" t="str">
        <f>VLOOKUP(J452,'Formas de pagamentos'!$A$2:$B$7,2,0)</f>
        <v>Dinheiro</v>
      </c>
      <c r="L452" s="95" t="str">
        <f t="shared" si="7"/>
        <v>FRAUDE</v>
      </c>
    </row>
    <row r="453" spans="1:12" hidden="1" x14ac:dyDescent="0.25">
      <c r="A453" s="96">
        <v>452</v>
      </c>
      <c r="B453" s="96">
        <v>452</v>
      </c>
      <c r="C453" s="92">
        <v>30</v>
      </c>
      <c r="D453" s="96">
        <v>31</v>
      </c>
      <c r="E453" s="96">
        <v>1</v>
      </c>
      <c r="F453" s="93">
        <f>PRODUCT(VLOOKUP(D453,produtos!$A$1:$E$49,4),E453)</f>
        <v>736</v>
      </c>
      <c r="G453" s="97">
        <v>45709</v>
      </c>
      <c r="H453" s="96" t="s">
        <v>64</v>
      </c>
      <c r="I453" s="96" t="s">
        <v>48</v>
      </c>
      <c r="J453" s="96">
        <v>2471</v>
      </c>
      <c r="K453" s="96" t="str">
        <f>VLOOKUP(J453,'Formas de pagamentos'!$A$2:$B$7,2,0)</f>
        <v>Boleto</v>
      </c>
      <c r="L453" s="95" t="str">
        <f t="shared" si="7"/>
        <v>FRAUDE</v>
      </c>
    </row>
    <row r="454" spans="1:12" hidden="1" x14ac:dyDescent="0.25">
      <c r="A454" s="92">
        <v>453</v>
      </c>
      <c r="B454" s="92">
        <v>453</v>
      </c>
      <c r="C454" s="92">
        <v>30</v>
      </c>
      <c r="D454" s="92">
        <v>2</v>
      </c>
      <c r="E454" s="92">
        <v>5</v>
      </c>
      <c r="F454" s="93">
        <f>PRODUCT(VLOOKUP(D454,produtos!$A$1:$E$49,4),E454)</f>
        <v>21045</v>
      </c>
      <c r="G454" s="94">
        <v>45661</v>
      </c>
      <c r="H454" s="92" t="s">
        <v>48</v>
      </c>
      <c r="I454" s="92" t="s">
        <v>89</v>
      </c>
      <c r="J454" s="92">
        <v>5950</v>
      </c>
      <c r="K454" s="92" t="str">
        <f>VLOOKUP(J454,'Formas de pagamentos'!$A$2:$B$7,2,0)</f>
        <v>Cartão Débito</v>
      </c>
      <c r="L454" s="95" t="str">
        <f t="shared" si="7"/>
        <v>RECLAMAÇÃO</v>
      </c>
    </row>
    <row r="455" spans="1:12" hidden="1" x14ac:dyDescent="0.25">
      <c r="A455" s="96">
        <v>454</v>
      </c>
      <c r="B455" s="96">
        <v>454</v>
      </c>
      <c r="C455" s="92">
        <v>34</v>
      </c>
      <c r="D455" s="96">
        <v>44</v>
      </c>
      <c r="E455" s="96">
        <v>1</v>
      </c>
      <c r="F455" s="93">
        <f>PRODUCT(VLOOKUP(D455,produtos!$A$1:$E$49,4),E455)</f>
        <v>3994</v>
      </c>
      <c r="G455" s="97">
        <v>45685</v>
      </c>
      <c r="H455" s="96" t="s">
        <v>88</v>
      </c>
      <c r="I455" s="96" t="s">
        <v>89</v>
      </c>
      <c r="J455" s="96">
        <v>1969</v>
      </c>
      <c r="K455" s="96" t="str">
        <f>VLOOKUP(J455,'Formas de pagamentos'!$A$2:$B$7,2,0)</f>
        <v>Cartão Crédito</v>
      </c>
      <c r="L455" s="95" t="str">
        <f t="shared" si="7"/>
        <v>EM SEPARAÇÃO</v>
      </c>
    </row>
    <row r="456" spans="1:12" x14ac:dyDescent="0.25">
      <c r="A456" s="92">
        <v>455</v>
      </c>
      <c r="B456" s="92">
        <v>455</v>
      </c>
      <c r="C456" s="92">
        <v>10</v>
      </c>
      <c r="D456" s="92">
        <v>31</v>
      </c>
      <c r="E456" s="92">
        <v>5</v>
      </c>
      <c r="F456" s="93">
        <f>PRODUCT(VLOOKUP(D456,produtos!$A$1:$E$49,4),E456)</f>
        <v>3680</v>
      </c>
      <c r="G456" s="94">
        <v>45689</v>
      </c>
      <c r="H456" s="92" t="s">
        <v>48</v>
      </c>
      <c r="I456" s="92" t="s">
        <v>116</v>
      </c>
      <c r="J456" s="92">
        <v>2471</v>
      </c>
      <c r="K456" s="92" t="str">
        <f>VLOOKUP(J456,'Formas de pagamentos'!$A$2:$B$7,2,0)</f>
        <v>Boleto</v>
      </c>
      <c r="L456" s="95" t="str">
        <f t="shared" si="7"/>
        <v>falta de pagamento</v>
      </c>
    </row>
    <row r="457" spans="1:12" hidden="1" x14ac:dyDescent="0.25">
      <c r="A457" s="96">
        <v>456</v>
      </c>
      <c r="B457" s="96">
        <v>456</v>
      </c>
      <c r="C457" s="92">
        <v>21</v>
      </c>
      <c r="D457" s="96">
        <v>37</v>
      </c>
      <c r="E457" s="96">
        <v>1</v>
      </c>
      <c r="F457" s="93">
        <f>PRODUCT(VLOOKUP(D457,produtos!$A$1:$E$49,4),E457)</f>
        <v>1283</v>
      </c>
      <c r="G457" s="97">
        <v>45695</v>
      </c>
      <c r="H457" s="96" t="s">
        <v>48</v>
      </c>
      <c r="I457" s="96" t="s">
        <v>48</v>
      </c>
      <c r="J457" s="96">
        <v>2951</v>
      </c>
      <c r="K457" s="96" t="str">
        <f>VLOOKUP(J457,'Formas de pagamentos'!$A$2:$B$7,2,0)</f>
        <v>Pix</v>
      </c>
      <c r="L457" s="95" t="str">
        <f t="shared" si="7"/>
        <v>CANCELADO</v>
      </c>
    </row>
    <row r="458" spans="1:12" hidden="1" x14ac:dyDescent="0.25">
      <c r="A458" s="92">
        <v>457</v>
      </c>
      <c r="B458" s="92">
        <v>457</v>
      </c>
      <c r="C458" s="92">
        <v>3</v>
      </c>
      <c r="D458" s="92">
        <v>45</v>
      </c>
      <c r="E458" s="92">
        <v>5</v>
      </c>
      <c r="F458" s="93">
        <f>PRODUCT(VLOOKUP(D458,produtos!$A$1:$E$49,4),E458)</f>
        <v>16695</v>
      </c>
      <c r="G458" s="94">
        <v>45693</v>
      </c>
      <c r="H458" s="92" t="s">
        <v>48</v>
      </c>
      <c r="I458" s="92" t="s">
        <v>48</v>
      </c>
      <c r="J458" s="92">
        <v>7072</v>
      </c>
      <c r="K458" s="92" t="str">
        <f>VLOOKUP(J458,'Formas de pagamentos'!$A$2:$B$7,2,0)</f>
        <v>Dinheiro</v>
      </c>
      <c r="L458" s="95" t="str">
        <f t="shared" si="7"/>
        <v>CANCELADO</v>
      </c>
    </row>
    <row r="459" spans="1:12" hidden="1" x14ac:dyDescent="0.25">
      <c r="A459" s="96">
        <v>458</v>
      </c>
      <c r="B459" s="96">
        <v>458</v>
      </c>
      <c r="C459" s="92">
        <v>38</v>
      </c>
      <c r="D459" s="96">
        <v>18</v>
      </c>
      <c r="E459" s="96">
        <v>4</v>
      </c>
      <c r="F459" s="93">
        <f>PRODUCT(VLOOKUP(D459,produtos!$A$1:$E$49,4),E459)</f>
        <v>2552</v>
      </c>
      <c r="G459" s="97">
        <v>45729</v>
      </c>
      <c r="H459" s="96" t="s">
        <v>115</v>
      </c>
      <c r="I459" s="96" t="s">
        <v>89</v>
      </c>
      <c r="J459" s="96">
        <v>6056</v>
      </c>
      <c r="K459" s="96" t="str">
        <f>VLOOKUP(J459,'Formas de pagamentos'!$A$2:$B$7,2,0)</f>
        <v>Cheque</v>
      </c>
      <c r="L459" s="95" t="str">
        <f t="shared" si="7"/>
        <v>Em Rota</v>
      </c>
    </row>
    <row r="460" spans="1:12" x14ac:dyDescent="0.25">
      <c r="A460" s="92">
        <v>459</v>
      </c>
      <c r="B460" s="92">
        <v>459</v>
      </c>
      <c r="C460" s="92">
        <v>9</v>
      </c>
      <c r="D460" s="92">
        <v>12</v>
      </c>
      <c r="E460" s="92">
        <v>1</v>
      </c>
      <c r="F460" s="93">
        <f>PRODUCT(VLOOKUP(D460,produtos!$A$1:$E$49,4),E460)</f>
        <v>4447</v>
      </c>
      <c r="G460" s="94">
        <v>45725</v>
      </c>
      <c r="H460" s="92" t="s">
        <v>48</v>
      </c>
      <c r="I460" s="92" t="s">
        <v>116</v>
      </c>
      <c r="J460" s="92">
        <v>2471</v>
      </c>
      <c r="K460" s="92" t="str">
        <f>VLOOKUP(J460,'Formas de pagamentos'!$A$2:$B$7,2,0)</f>
        <v>Boleto</v>
      </c>
      <c r="L460" s="95" t="str">
        <f t="shared" si="7"/>
        <v>falta de pagamento</v>
      </c>
    </row>
    <row r="461" spans="1:12" hidden="1" x14ac:dyDescent="0.25">
      <c r="A461" s="96">
        <v>460</v>
      </c>
      <c r="B461" s="96">
        <v>460</v>
      </c>
      <c r="C461" s="92">
        <v>30</v>
      </c>
      <c r="D461" s="96">
        <v>16</v>
      </c>
      <c r="E461" s="96">
        <v>2</v>
      </c>
      <c r="F461" s="93">
        <f>PRODUCT(VLOOKUP(D461,produtos!$A$1:$E$49,4),E461)</f>
        <v>5046</v>
      </c>
      <c r="G461" s="97">
        <v>45689</v>
      </c>
      <c r="H461" s="96" t="s">
        <v>88</v>
      </c>
      <c r="I461" s="96" t="s">
        <v>48</v>
      </c>
      <c r="J461" s="96">
        <v>6056</v>
      </c>
      <c r="K461" s="96" t="str">
        <f>VLOOKUP(J461,'Formas de pagamentos'!$A$2:$B$7,2,0)</f>
        <v>Cheque</v>
      </c>
      <c r="L461" s="95" t="str">
        <f t="shared" si="7"/>
        <v>Cancelar Rota</v>
      </c>
    </row>
    <row r="462" spans="1:12" hidden="1" x14ac:dyDescent="0.25">
      <c r="A462" s="92">
        <v>461</v>
      </c>
      <c r="B462" s="92">
        <v>461</v>
      </c>
      <c r="C462" s="92">
        <v>5</v>
      </c>
      <c r="D462" s="92">
        <v>28</v>
      </c>
      <c r="E462" s="92">
        <v>2</v>
      </c>
      <c r="F462" s="93">
        <f>PRODUCT(VLOOKUP(D462,produtos!$A$1:$E$49,4),E462)</f>
        <v>5818</v>
      </c>
      <c r="G462" s="94">
        <v>45688</v>
      </c>
      <c r="H462" s="92" t="s">
        <v>115</v>
      </c>
      <c r="I462" s="92" t="s">
        <v>89</v>
      </c>
      <c r="J462" s="92">
        <v>1969</v>
      </c>
      <c r="K462" s="92" t="str">
        <f>VLOOKUP(J462,'Formas de pagamentos'!$A$2:$B$7,2,0)</f>
        <v>Cartão Crédito</v>
      </c>
      <c r="L462" s="95" t="str">
        <f t="shared" si="7"/>
        <v>Em Rota</v>
      </c>
    </row>
    <row r="463" spans="1:12" hidden="1" x14ac:dyDescent="0.25">
      <c r="A463" s="96">
        <v>462</v>
      </c>
      <c r="B463" s="96">
        <v>462</v>
      </c>
      <c r="C463" s="92">
        <v>10</v>
      </c>
      <c r="D463" s="96">
        <v>2</v>
      </c>
      <c r="E463" s="96">
        <v>4</v>
      </c>
      <c r="F463" s="93">
        <f>PRODUCT(VLOOKUP(D463,produtos!$A$1:$E$49,4),E463)</f>
        <v>16836</v>
      </c>
      <c r="G463" s="97">
        <v>45712</v>
      </c>
      <c r="H463" s="96" t="s">
        <v>64</v>
      </c>
      <c r="I463" s="96" t="s">
        <v>89</v>
      </c>
      <c r="J463" s="96">
        <v>1969</v>
      </c>
      <c r="K463" s="96" t="str">
        <f>VLOOKUP(J463,'Formas de pagamentos'!$A$2:$B$7,2,0)</f>
        <v>Cartão Crédito</v>
      </c>
      <c r="L463" s="95" t="str">
        <f t="shared" si="7"/>
        <v>SUCESSO</v>
      </c>
    </row>
    <row r="464" spans="1:12" hidden="1" x14ac:dyDescent="0.25">
      <c r="A464" s="92">
        <v>463</v>
      </c>
      <c r="B464" s="92">
        <v>463</v>
      </c>
      <c r="C464" s="92">
        <v>51</v>
      </c>
      <c r="D464" s="92">
        <v>13</v>
      </c>
      <c r="E464" s="92">
        <v>5</v>
      </c>
      <c r="F464" s="93">
        <f>PRODUCT(VLOOKUP(D464,produtos!$A$1:$E$49,4),E464)</f>
        <v>19445</v>
      </c>
      <c r="G464" s="94">
        <v>45713</v>
      </c>
      <c r="H464" s="92" t="s">
        <v>48</v>
      </c>
      <c r="I464" s="92" t="s">
        <v>89</v>
      </c>
      <c r="J464" s="92">
        <v>1969</v>
      </c>
      <c r="K464" s="92" t="str">
        <f>VLOOKUP(J464,'Formas de pagamentos'!$A$2:$B$7,2,0)</f>
        <v>Cartão Crédito</v>
      </c>
      <c r="L464" s="95" t="str">
        <f t="shared" si="7"/>
        <v>RECLAMAÇÃO</v>
      </c>
    </row>
    <row r="465" spans="1:12" hidden="1" x14ac:dyDescent="0.25">
      <c r="A465" s="96">
        <v>464</v>
      </c>
      <c r="B465" s="96">
        <v>464</v>
      </c>
      <c r="C465" s="92">
        <v>29</v>
      </c>
      <c r="D465" s="96">
        <v>11</v>
      </c>
      <c r="E465" s="96">
        <v>5</v>
      </c>
      <c r="F465" s="93">
        <f>PRODUCT(VLOOKUP(D465,produtos!$A$1:$E$49,4),E465)</f>
        <v>8610</v>
      </c>
      <c r="G465" s="97">
        <v>45674</v>
      </c>
      <c r="H465" s="96" t="s">
        <v>64</v>
      </c>
      <c r="I465" s="96" t="s">
        <v>89</v>
      </c>
      <c r="J465" s="96">
        <v>2951</v>
      </c>
      <c r="K465" s="96" t="str">
        <f>VLOOKUP(J465,'Formas de pagamentos'!$A$2:$B$7,2,0)</f>
        <v>Pix</v>
      </c>
      <c r="L465" s="95" t="str">
        <f t="shared" si="7"/>
        <v>SUCESSO</v>
      </c>
    </row>
    <row r="466" spans="1:12" x14ac:dyDescent="0.25">
      <c r="A466" s="92">
        <v>465</v>
      </c>
      <c r="B466" s="92">
        <v>465</v>
      </c>
      <c r="C466" s="92">
        <v>45</v>
      </c>
      <c r="D466" s="92">
        <v>12</v>
      </c>
      <c r="E466" s="92">
        <v>5</v>
      </c>
      <c r="F466" s="93">
        <f>PRODUCT(VLOOKUP(D466,produtos!$A$1:$E$49,4),E466)</f>
        <v>22235</v>
      </c>
      <c r="G466" s="94">
        <v>45682</v>
      </c>
      <c r="H466" s="92" t="s">
        <v>48</v>
      </c>
      <c r="I466" s="92" t="s">
        <v>116</v>
      </c>
      <c r="J466" s="92">
        <v>5950</v>
      </c>
      <c r="K466" s="92" t="str">
        <f>VLOOKUP(J466,'Formas de pagamentos'!$A$2:$B$7,2,0)</f>
        <v>Cartão Débito</v>
      </c>
      <c r="L466" s="95" t="str">
        <f t="shared" si="7"/>
        <v>falta de pagamento</v>
      </c>
    </row>
    <row r="467" spans="1:12" hidden="1" x14ac:dyDescent="0.25">
      <c r="A467" s="96">
        <v>466</v>
      </c>
      <c r="B467" s="96">
        <v>466</v>
      </c>
      <c r="C467" s="92">
        <v>42</v>
      </c>
      <c r="D467" s="96">
        <v>28</v>
      </c>
      <c r="E467" s="96">
        <v>1</v>
      </c>
      <c r="F467" s="93">
        <f>PRODUCT(VLOOKUP(D467,produtos!$A$1:$E$49,4),E467)</f>
        <v>2909</v>
      </c>
      <c r="G467" s="97">
        <v>45716</v>
      </c>
      <c r="H467" s="96" t="s">
        <v>48</v>
      </c>
      <c r="I467" s="96" t="s">
        <v>48</v>
      </c>
      <c r="J467" s="96">
        <v>2471</v>
      </c>
      <c r="K467" s="96" t="str">
        <f>VLOOKUP(J467,'Formas de pagamentos'!$A$2:$B$7,2,0)</f>
        <v>Boleto</v>
      </c>
      <c r="L467" s="95" t="str">
        <f t="shared" si="7"/>
        <v>CANCELADO</v>
      </c>
    </row>
    <row r="468" spans="1:12" hidden="1" x14ac:dyDescent="0.25">
      <c r="A468" s="92">
        <v>467</v>
      </c>
      <c r="B468" s="92">
        <v>467</v>
      </c>
      <c r="C468" s="92">
        <v>1</v>
      </c>
      <c r="D468" s="92">
        <v>27</v>
      </c>
      <c r="E468" s="92">
        <v>3</v>
      </c>
      <c r="F468" s="93">
        <f>PRODUCT(VLOOKUP(D468,produtos!$A$1:$E$49,4),E468)</f>
        <v>3939</v>
      </c>
      <c r="G468" s="94">
        <v>45683</v>
      </c>
      <c r="H468" s="92" t="s">
        <v>115</v>
      </c>
      <c r="I468" s="92" t="s">
        <v>89</v>
      </c>
      <c r="J468" s="92">
        <v>2471</v>
      </c>
      <c r="K468" s="92" t="str">
        <f>VLOOKUP(J468,'Formas de pagamentos'!$A$2:$B$7,2,0)</f>
        <v>Boleto</v>
      </c>
      <c r="L468" s="95" t="str">
        <f t="shared" si="7"/>
        <v>Em Rota</v>
      </c>
    </row>
    <row r="469" spans="1:12" hidden="1" x14ac:dyDescent="0.25">
      <c r="A469" s="96">
        <v>468</v>
      </c>
      <c r="B469" s="96">
        <v>468</v>
      </c>
      <c r="C469" s="92">
        <v>50</v>
      </c>
      <c r="D469" s="96">
        <v>3</v>
      </c>
      <c r="E469" s="96">
        <v>3</v>
      </c>
      <c r="F469" s="93">
        <f>PRODUCT(VLOOKUP(D469,produtos!$A$1:$E$49,4),E469)</f>
        <v>10593</v>
      </c>
      <c r="G469" s="97">
        <v>45706</v>
      </c>
      <c r="H469" s="96" t="s">
        <v>115</v>
      </c>
      <c r="I469" s="96" t="s">
        <v>89</v>
      </c>
      <c r="J469" s="96">
        <v>1969</v>
      </c>
      <c r="K469" s="96" t="str">
        <f>VLOOKUP(J469,'Formas de pagamentos'!$A$2:$B$7,2,0)</f>
        <v>Cartão Crédito</v>
      </c>
      <c r="L469" s="95" t="str">
        <f t="shared" si="7"/>
        <v>Em Rota</v>
      </c>
    </row>
    <row r="470" spans="1:12" hidden="1" x14ac:dyDescent="0.25">
      <c r="A470" s="92">
        <v>469</v>
      </c>
      <c r="B470" s="92">
        <v>469</v>
      </c>
      <c r="C470" s="92">
        <v>24</v>
      </c>
      <c r="D470" s="92">
        <v>36</v>
      </c>
      <c r="E470" s="92">
        <v>4</v>
      </c>
      <c r="F470" s="93">
        <f>PRODUCT(VLOOKUP(D470,produtos!$A$1:$E$49,4),E470)</f>
        <v>14392</v>
      </c>
      <c r="G470" s="94">
        <v>45697</v>
      </c>
      <c r="H470" s="92" t="s">
        <v>115</v>
      </c>
      <c r="I470" s="92" t="s">
        <v>48</v>
      </c>
      <c r="J470" s="92">
        <v>6056</v>
      </c>
      <c r="K470" s="92" t="str">
        <f>VLOOKUP(J470,'Formas de pagamentos'!$A$2:$B$7,2,0)</f>
        <v>Cheque</v>
      </c>
      <c r="L470" s="95" t="str">
        <f t="shared" si="7"/>
        <v>Cancelar Rota</v>
      </c>
    </row>
    <row r="471" spans="1:12" hidden="1" x14ac:dyDescent="0.25">
      <c r="A471" s="96">
        <v>470</v>
      </c>
      <c r="B471" s="96">
        <v>470</v>
      </c>
      <c r="C471" s="92">
        <v>19</v>
      </c>
      <c r="D471" s="96">
        <v>6</v>
      </c>
      <c r="E471" s="96">
        <v>2</v>
      </c>
      <c r="F471" s="93">
        <f>PRODUCT(VLOOKUP(D471,produtos!$A$1:$E$49,4),E471)</f>
        <v>3224</v>
      </c>
      <c r="G471" s="97">
        <v>45719</v>
      </c>
      <c r="H471" s="96" t="s">
        <v>48</v>
      </c>
      <c r="I471" s="96" t="s">
        <v>89</v>
      </c>
      <c r="J471" s="96">
        <v>5950</v>
      </c>
      <c r="K471" s="96" t="str">
        <f>VLOOKUP(J471,'Formas de pagamentos'!$A$2:$B$7,2,0)</f>
        <v>Cartão Débito</v>
      </c>
      <c r="L471" s="95" t="str">
        <f t="shared" si="7"/>
        <v>RECLAMAÇÃO</v>
      </c>
    </row>
    <row r="472" spans="1:12" hidden="1" x14ac:dyDescent="0.25">
      <c r="A472" s="92">
        <v>471</v>
      </c>
      <c r="B472" s="92">
        <v>471</v>
      </c>
      <c r="C472" s="92">
        <v>3</v>
      </c>
      <c r="D472" s="92">
        <v>5</v>
      </c>
      <c r="E472" s="92">
        <v>1</v>
      </c>
      <c r="F472" s="93">
        <f>PRODUCT(VLOOKUP(D472,produtos!$A$1:$E$49,4),E472)</f>
        <v>3223</v>
      </c>
      <c r="G472" s="94">
        <v>45711</v>
      </c>
      <c r="H472" s="92" t="s">
        <v>88</v>
      </c>
      <c r="I472" s="92" t="s">
        <v>48</v>
      </c>
      <c r="J472" s="92">
        <v>1969</v>
      </c>
      <c r="K472" s="92" t="str">
        <f>VLOOKUP(J472,'Formas de pagamentos'!$A$2:$B$7,2,0)</f>
        <v>Cartão Crédito</v>
      </c>
      <c r="L472" s="95" t="str">
        <f t="shared" si="7"/>
        <v>Cancelar Rota</v>
      </c>
    </row>
    <row r="473" spans="1:12" hidden="1" x14ac:dyDescent="0.25">
      <c r="A473" s="96">
        <v>472</v>
      </c>
      <c r="B473" s="96">
        <v>472</v>
      </c>
      <c r="C473" s="92">
        <v>13</v>
      </c>
      <c r="D473" s="96">
        <v>45</v>
      </c>
      <c r="E473" s="96">
        <v>3</v>
      </c>
      <c r="F473" s="93">
        <f>PRODUCT(VLOOKUP(D473,produtos!$A$1:$E$49,4),E473)</f>
        <v>10017</v>
      </c>
      <c r="G473" s="97">
        <v>45716</v>
      </c>
      <c r="H473" s="96" t="s">
        <v>115</v>
      </c>
      <c r="I473" s="96" t="s">
        <v>48</v>
      </c>
      <c r="J473" s="96">
        <v>2471</v>
      </c>
      <c r="K473" s="96" t="str">
        <f>VLOOKUP(J473,'Formas de pagamentos'!$A$2:$B$7,2,0)</f>
        <v>Boleto</v>
      </c>
      <c r="L473" s="95" t="str">
        <f t="shared" si="7"/>
        <v>Cancelar Rota</v>
      </c>
    </row>
    <row r="474" spans="1:12" hidden="1" x14ac:dyDescent="0.25">
      <c r="A474" s="92">
        <v>473</v>
      </c>
      <c r="B474" s="92">
        <v>473</v>
      </c>
      <c r="C474" s="92">
        <v>10</v>
      </c>
      <c r="D474" s="92">
        <v>6</v>
      </c>
      <c r="E474" s="92">
        <v>2</v>
      </c>
      <c r="F474" s="93">
        <f>PRODUCT(VLOOKUP(D474,produtos!$A$1:$E$49,4),E474)</f>
        <v>3224</v>
      </c>
      <c r="G474" s="94">
        <v>45666</v>
      </c>
      <c r="H474" s="92" t="s">
        <v>64</v>
      </c>
      <c r="I474" s="92" t="s">
        <v>48</v>
      </c>
      <c r="J474" s="92">
        <v>5950</v>
      </c>
      <c r="K474" s="92" t="str">
        <f>VLOOKUP(J474,'Formas de pagamentos'!$A$2:$B$7,2,0)</f>
        <v>Cartão Débito</v>
      </c>
      <c r="L474" s="95" t="str">
        <f t="shared" si="7"/>
        <v>FRAUDE</v>
      </c>
    </row>
    <row r="475" spans="1:12" hidden="1" x14ac:dyDescent="0.25">
      <c r="A475" s="96">
        <v>474</v>
      </c>
      <c r="B475" s="96">
        <v>474</v>
      </c>
      <c r="C475" s="92">
        <v>6</v>
      </c>
      <c r="D475" s="96">
        <v>40</v>
      </c>
      <c r="E475" s="96">
        <v>5</v>
      </c>
      <c r="F475" s="93">
        <f>PRODUCT(VLOOKUP(D475,produtos!$A$1:$E$49,4),E475)</f>
        <v>16795</v>
      </c>
      <c r="G475" s="97">
        <v>45711</v>
      </c>
      <c r="H475" s="96" t="s">
        <v>64</v>
      </c>
      <c r="I475" s="96" t="s">
        <v>89</v>
      </c>
      <c r="J475" s="96">
        <v>2471</v>
      </c>
      <c r="K475" s="96" t="str">
        <f>VLOOKUP(J475,'Formas de pagamentos'!$A$2:$B$7,2,0)</f>
        <v>Boleto</v>
      </c>
      <c r="L475" s="95" t="str">
        <f t="shared" si="7"/>
        <v>SUCESSO</v>
      </c>
    </row>
    <row r="476" spans="1:12" hidden="1" x14ac:dyDescent="0.25">
      <c r="A476" s="92">
        <v>475</v>
      </c>
      <c r="B476" s="92">
        <v>475</v>
      </c>
      <c r="C476" s="92">
        <v>36</v>
      </c>
      <c r="D476" s="92">
        <v>19</v>
      </c>
      <c r="E476" s="92">
        <v>2</v>
      </c>
      <c r="F476" s="93">
        <f>PRODUCT(VLOOKUP(D476,produtos!$A$1:$E$49,4),E476)</f>
        <v>1740</v>
      </c>
      <c r="G476" s="94">
        <v>45693</v>
      </c>
      <c r="H476" s="92" t="s">
        <v>64</v>
      </c>
      <c r="I476" s="92" t="s">
        <v>48</v>
      </c>
      <c r="J476" s="92">
        <v>5950</v>
      </c>
      <c r="K476" s="92" t="str">
        <f>VLOOKUP(J476,'Formas de pagamentos'!$A$2:$B$7,2,0)</f>
        <v>Cartão Débito</v>
      </c>
      <c r="L476" s="95" t="str">
        <f t="shared" si="7"/>
        <v>FRAUDE</v>
      </c>
    </row>
    <row r="477" spans="1:12" hidden="1" x14ac:dyDescent="0.25">
      <c r="A477" s="96">
        <v>476</v>
      </c>
      <c r="B477" s="96">
        <v>476</v>
      </c>
      <c r="C477" s="92">
        <v>48</v>
      </c>
      <c r="D477" s="96">
        <v>31</v>
      </c>
      <c r="E477" s="96">
        <v>4</v>
      </c>
      <c r="F477" s="93">
        <f>PRODUCT(VLOOKUP(D477,produtos!$A$1:$E$49,4),E477)</f>
        <v>2944</v>
      </c>
      <c r="G477" s="97">
        <v>45718</v>
      </c>
      <c r="H477" s="96" t="s">
        <v>64</v>
      </c>
      <c r="I477" s="96" t="s">
        <v>89</v>
      </c>
      <c r="J477" s="96">
        <v>7072</v>
      </c>
      <c r="K477" s="96" t="str">
        <f>VLOOKUP(J477,'Formas de pagamentos'!$A$2:$B$7,2,0)</f>
        <v>Dinheiro</v>
      </c>
      <c r="L477" s="95" t="str">
        <f t="shared" si="7"/>
        <v>SUCESSO</v>
      </c>
    </row>
    <row r="478" spans="1:12" hidden="1" x14ac:dyDescent="0.25">
      <c r="A478" s="92">
        <v>477</v>
      </c>
      <c r="B478" s="92">
        <v>477</v>
      </c>
      <c r="C478" s="92">
        <v>43</v>
      </c>
      <c r="D478" s="92">
        <v>6</v>
      </c>
      <c r="E478" s="92">
        <v>3</v>
      </c>
      <c r="F478" s="93">
        <f>PRODUCT(VLOOKUP(D478,produtos!$A$1:$E$49,4),E478)</f>
        <v>4836</v>
      </c>
      <c r="G478" s="94">
        <v>45681</v>
      </c>
      <c r="H478" s="92" t="s">
        <v>88</v>
      </c>
      <c r="I478" s="92" t="s">
        <v>48</v>
      </c>
      <c r="J478" s="92">
        <v>1969</v>
      </c>
      <c r="K478" s="92" t="str">
        <f>VLOOKUP(J478,'Formas de pagamentos'!$A$2:$B$7,2,0)</f>
        <v>Cartão Crédito</v>
      </c>
      <c r="L478" s="95" t="str">
        <f t="shared" si="7"/>
        <v>Cancelar Rota</v>
      </c>
    </row>
    <row r="479" spans="1:12" hidden="1" x14ac:dyDescent="0.25">
      <c r="A479" s="96">
        <v>478</v>
      </c>
      <c r="B479" s="96">
        <v>478</v>
      </c>
      <c r="C479" s="92">
        <v>46</v>
      </c>
      <c r="D479" s="96">
        <v>10</v>
      </c>
      <c r="E479" s="96">
        <v>4</v>
      </c>
      <c r="F479" s="93">
        <f>PRODUCT(VLOOKUP(D479,produtos!$A$1:$E$49,4),E479)</f>
        <v>1988</v>
      </c>
      <c r="G479" s="97">
        <v>45710</v>
      </c>
      <c r="H479" s="96" t="s">
        <v>64</v>
      </c>
      <c r="I479" s="96" t="s">
        <v>89</v>
      </c>
      <c r="J479" s="96">
        <v>6056</v>
      </c>
      <c r="K479" s="96" t="str">
        <f>VLOOKUP(J479,'Formas de pagamentos'!$A$2:$B$7,2,0)</f>
        <v>Cheque</v>
      </c>
      <c r="L479" s="95" t="str">
        <f t="shared" si="7"/>
        <v>SUCESSO</v>
      </c>
    </row>
    <row r="480" spans="1:12" hidden="1" x14ac:dyDescent="0.25">
      <c r="A480" s="92">
        <v>479</v>
      </c>
      <c r="B480" s="92">
        <v>479</v>
      </c>
      <c r="C480" s="92">
        <v>35</v>
      </c>
      <c r="D480" s="92">
        <v>37</v>
      </c>
      <c r="E480" s="92">
        <v>2</v>
      </c>
      <c r="F480" s="93">
        <f>PRODUCT(VLOOKUP(D480,produtos!$A$1:$E$49,4),E480)</f>
        <v>2566</v>
      </c>
      <c r="G480" s="94">
        <v>45697</v>
      </c>
      <c r="H480" s="92" t="s">
        <v>64</v>
      </c>
      <c r="I480" s="92" t="s">
        <v>116</v>
      </c>
      <c r="J480" s="92">
        <v>2471</v>
      </c>
      <c r="K480" s="92" t="str">
        <f>VLOOKUP(J480,'Formas de pagamentos'!$A$2:$B$7,2,0)</f>
        <v>Boleto</v>
      </c>
      <c r="L480" s="95" t="str">
        <f t="shared" si="7"/>
        <v>FRAUDE</v>
      </c>
    </row>
    <row r="481" spans="1:12" hidden="1" x14ac:dyDescent="0.25">
      <c r="A481" s="96">
        <v>480</v>
      </c>
      <c r="B481" s="96">
        <v>480</v>
      </c>
      <c r="C481" s="92">
        <v>30</v>
      </c>
      <c r="D481" s="96">
        <v>44</v>
      </c>
      <c r="E481" s="96">
        <v>4</v>
      </c>
      <c r="F481" s="93">
        <f>PRODUCT(VLOOKUP(D481,produtos!$A$1:$E$49,4),E481)</f>
        <v>15976</v>
      </c>
      <c r="G481" s="97">
        <v>45708</v>
      </c>
      <c r="H481" s="96" t="s">
        <v>88</v>
      </c>
      <c r="I481" s="96" t="s">
        <v>116</v>
      </c>
      <c r="J481" s="96">
        <v>2471</v>
      </c>
      <c r="K481" s="96" t="str">
        <f>VLOOKUP(J481,'Formas de pagamentos'!$A$2:$B$7,2,0)</f>
        <v>Boleto</v>
      </c>
      <c r="L481" s="95" t="str">
        <f t="shared" si="7"/>
        <v>EM SEPARAÇÃO, AGUARDAR PAGAMENTO</v>
      </c>
    </row>
    <row r="482" spans="1:12" hidden="1" x14ac:dyDescent="0.25">
      <c r="A482" s="92">
        <v>481</v>
      </c>
      <c r="B482" s="92">
        <v>481</v>
      </c>
      <c r="C482" s="92">
        <v>39</v>
      </c>
      <c r="D482" s="92">
        <v>2</v>
      </c>
      <c r="E482" s="92">
        <v>3</v>
      </c>
      <c r="F482" s="93">
        <f>PRODUCT(VLOOKUP(D482,produtos!$A$1:$E$49,4),E482)</f>
        <v>12627</v>
      </c>
      <c r="G482" s="94">
        <v>45710</v>
      </c>
      <c r="H482" s="92" t="s">
        <v>64</v>
      </c>
      <c r="I482" s="92" t="s">
        <v>116</v>
      </c>
      <c r="J482" s="92">
        <v>2471</v>
      </c>
      <c r="K482" s="92" t="str">
        <f>VLOOKUP(J482,'Formas de pagamentos'!$A$2:$B$7,2,0)</f>
        <v>Boleto</v>
      </c>
      <c r="L482" s="95" t="str">
        <f t="shared" si="7"/>
        <v>FRAUDE</v>
      </c>
    </row>
    <row r="483" spans="1:12" hidden="1" x14ac:dyDescent="0.25">
      <c r="A483" s="96">
        <v>482</v>
      </c>
      <c r="B483" s="96">
        <v>482</v>
      </c>
      <c r="C483" s="92">
        <v>15</v>
      </c>
      <c r="D483" s="96">
        <v>38</v>
      </c>
      <c r="E483" s="96">
        <v>4</v>
      </c>
      <c r="F483" s="93">
        <f>PRODUCT(VLOOKUP(D483,produtos!$A$1:$E$49,4),E483)</f>
        <v>5092</v>
      </c>
      <c r="G483" s="97">
        <v>45721</v>
      </c>
      <c r="H483" s="96" t="s">
        <v>64</v>
      </c>
      <c r="I483" s="96" t="s">
        <v>89</v>
      </c>
      <c r="J483" s="96">
        <v>6056</v>
      </c>
      <c r="K483" s="96" t="str">
        <f>VLOOKUP(J483,'Formas de pagamentos'!$A$2:$B$7,2,0)</f>
        <v>Cheque</v>
      </c>
      <c r="L483" s="95" t="str">
        <f t="shared" si="7"/>
        <v>SUCESSO</v>
      </c>
    </row>
    <row r="484" spans="1:12" hidden="1" x14ac:dyDescent="0.25">
      <c r="A484" s="92">
        <v>483</v>
      </c>
      <c r="B484" s="92">
        <v>483</v>
      </c>
      <c r="C484" s="92">
        <v>15</v>
      </c>
      <c r="D484" s="92">
        <v>10</v>
      </c>
      <c r="E484" s="92">
        <v>2</v>
      </c>
      <c r="F484" s="93">
        <f>PRODUCT(VLOOKUP(D484,produtos!$A$1:$E$49,4),E484)</f>
        <v>994</v>
      </c>
      <c r="G484" s="94">
        <v>45707</v>
      </c>
      <c r="H484" s="92" t="s">
        <v>64</v>
      </c>
      <c r="I484" s="92" t="s">
        <v>89</v>
      </c>
      <c r="J484" s="92">
        <v>7072</v>
      </c>
      <c r="K484" s="92" t="str">
        <f>VLOOKUP(J484,'Formas de pagamentos'!$A$2:$B$7,2,0)</f>
        <v>Dinheiro</v>
      </c>
      <c r="L484" s="95" t="str">
        <f t="shared" si="7"/>
        <v>SUCESSO</v>
      </c>
    </row>
    <row r="485" spans="1:12" hidden="1" x14ac:dyDescent="0.25">
      <c r="A485" s="96">
        <v>484</v>
      </c>
      <c r="B485" s="96">
        <v>484</v>
      </c>
      <c r="C485" s="92">
        <v>23</v>
      </c>
      <c r="D485" s="96">
        <v>5</v>
      </c>
      <c r="E485" s="96">
        <v>1</v>
      </c>
      <c r="F485" s="93">
        <f>PRODUCT(VLOOKUP(D485,produtos!$A$1:$E$49,4),E485)</f>
        <v>3223</v>
      </c>
      <c r="G485" s="97">
        <v>45726</v>
      </c>
      <c r="H485" s="96" t="s">
        <v>48</v>
      </c>
      <c r="I485" s="96" t="s">
        <v>48</v>
      </c>
      <c r="J485" s="96">
        <v>6056</v>
      </c>
      <c r="K485" s="96" t="str">
        <f>VLOOKUP(J485,'Formas de pagamentos'!$A$2:$B$7,2,0)</f>
        <v>Cheque</v>
      </c>
      <c r="L485" s="95" t="str">
        <f t="shared" si="7"/>
        <v>CANCELADO</v>
      </c>
    </row>
    <row r="486" spans="1:12" hidden="1" x14ac:dyDescent="0.25">
      <c r="A486" s="92">
        <v>485</v>
      </c>
      <c r="B486" s="92">
        <v>485</v>
      </c>
      <c r="C486" s="92">
        <v>26</v>
      </c>
      <c r="D486" s="92">
        <v>28</v>
      </c>
      <c r="E486" s="92">
        <v>5</v>
      </c>
      <c r="F486" s="93">
        <f>PRODUCT(VLOOKUP(D486,produtos!$A$1:$E$49,4),E486)</f>
        <v>14545</v>
      </c>
      <c r="G486" s="94">
        <v>45699</v>
      </c>
      <c r="H486" s="92" t="s">
        <v>64</v>
      </c>
      <c r="I486" s="92" t="s">
        <v>89</v>
      </c>
      <c r="J486" s="92">
        <v>2951</v>
      </c>
      <c r="K486" s="92" t="str">
        <f>VLOOKUP(J486,'Formas de pagamentos'!$A$2:$B$7,2,0)</f>
        <v>Pix</v>
      </c>
      <c r="L486" s="95" t="str">
        <f t="shared" si="7"/>
        <v>SUCESSO</v>
      </c>
    </row>
    <row r="487" spans="1:12" hidden="1" x14ac:dyDescent="0.25">
      <c r="A487" s="96">
        <v>486</v>
      </c>
      <c r="B487" s="96">
        <v>486</v>
      </c>
      <c r="C487" s="92">
        <v>36</v>
      </c>
      <c r="D487" s="96">
        <v>3</v>
      </c>
      <c r="E487" s="96">
        <v>5</v>
      </c>
      <c r="F487" s="93">
        <f>PRODUCT(VLOOKUP(D487,produtos!$A$1:$E$49,4),E487)</f>
        <v>17655</v>
      </c>
      <c r="G487" s="97">
        <v>45715</v>
      </c>
      <c r="H487" s="96" t="s">
        <v>115</v>
      </c>
      <c r="I487" s="96" t="s">
        <v>48</v>
      </c>
      <c r="J487" s="96">
        <v>1969</v>
      </c>
      <c r="K487" s="96" t="str">
        <f>VLOOKUP(J487,'Formas de pagamentos'!$A$2:$B$7,2,0)</f>
        <v>Cartão Crédito</v>
      </c>
      <c r="L487" s="95" t="str">
        <f t="shared" si="7"/>
        <v>Cancelar Rota</v>
      </c>
    </row>
    <row r="488" spans="1:12" x14ac:dyDescent="0.25">
      <c r="A488" s="92">
        <v>487</v>
      </c>
      <c r="B488" s="92">
        <v>487</v>
      </c>
      <c r="C488" s="92">
        <v>37</v>
      </c>
      <c r="D488" s="92">
        <v>30</v>
      </c>
      <c r="E488" s="92">
        <v>4</v>
      </c>
      <c r="F488" s="93">
        <f>PRODUCT(VLOOKUP(D488,produtos!$A$1:$E$49,4),E488)</f>
        <v>15600</v>
      </c>
      <c r="G488" s="94">
        <v>45696</v>
      </c>
      <c r="H488" s="92" t="s">
        <v>48</v>
      </c>
      <c r="I488" s="92" t="s">
        <v>116</v>
      </c>
      <c r="J488" s="92">
        <v>2471</v>
      </c>
      <c r="K488" s="92" t="str">
        <f>VLOOKUP(J488,'Formas de pagamentos'!$A$2:$B$7,2,0)</f>
        <v>Boleto</v>
      </c>
      <c r="L488" s="95" t="str">
        <f t="shared" si="7"/>
        <v>falta de pagamento</v>
      </c>
    </row>
    <row r="489" spans="1:12" hidden="1" x14ac:dyDescent="0.25">
      <c r="A489" s="96">
        <v>488</v>
      </c>
      <c r="B489" s="96">
        <v>488</v>
      </c>
      <c r="C489" s="92">
        <v>2</v>
      </c>
      <c r="D489" s="96">
        <v>43</v>
      </c>
      <c r="E489" s="96">
        <v>2</v>
      </c>
      <c r="F489" s="93">
        <f>PRODUCT(VLOOKUP(D489,produtos!$A$1:$E$49,4),E489)</f>
        <v>782</v>
      </c>
      <c r="G489" s="97">
        <v>45662</v>
      </c>
      <c r="H489" s="96" t="s">
        <v>88</v>
      </c>
      <c r="I489" s="96" t="s">
        <v>116</v>
      </c>
      <c r="J489" s="96">
        <v>6056</v>
      </c>
      <c r="K489" s="96" t="str">
        <f>VLOOKUP(J489,'Formas de pagamentos'!$A$2:$B$7,2,0)</f>
        <v>Cheque</v>
      </c>
      <c r="L489" s="95" t="str">
        <f t="shared" si="7"/>
        <v>EM SEPARAÇÃO, AGUARDAR PAGAMENTO</v>
      </c>
    </row>
    <row r="490" spans="1:12" hidden="1" x14ac:dyDescent="0.25">
      <c r="A490" s="92">
        <v>489</v>
      </c>
      <c r="B490" s="92">
        <v>489</v>
      </c>
      <c r="C490" s="92">
        <v>34</v>
      </c>
      <c r="D490" s="92">
        <v>44</v>
      </c>
      <c r="E490" s="92">
        <v>1</v>
      </c>
      <c r="F490" s="93">
        <f>PRODUCT(VLOOKUP(D490,produtos!$A$1:$E$49,4),E490)</f>
        <v>3994</v>
      </c>
      <c r="G490" s="94">
        <v>45709</v>
      </c>
      <c r="H490" s="92" t="s">
        <v>48</v>
      </c>
      <c r="I490" s="92" t="s">
        <v>48</v>
      </c>
      <c r="J490" s="92">
        <v>6056</v>
      </c>
      <c r="K490" s="92" t="str">
        <f>VLOOKUP(J490,'Formas de pagamentos'!$A$2:$B$7,2,0)</f>
        <v>Cheque</v>
      </c>
      <c r="L490" s="95" t="str">
        <f t="shared" si="7"/>
        <v>CANCELADO</v>
      </c>
    </row>
    <row r="491" spans="1:12" hidden="1" x14ac:dyDescent="0.25">
      <c r="A491" s="96">
        <v>490</v>
      </c>
      <c r="B491" s="96">
        <v>490</v>
      </c>
      <c r="C491" s="92">
        <v>29</v>
      </c>
      <c r="D491" s="96">
        <v>39</v>
      </c>
      <c r="E491" s="96">
        <v>4</v>
      </c>
      <c r="F491" s="93">
        <f>PRODUCT(VLOOKUP(D491,produtos!$A$1:$E$49,4),E491)</f>
        <v>8676</v>
      </c>
      <c r="G491" s="97">
        <v>45677</v>
      </c>
      <c r="H491" s="96" t="s">
        <v>64</v>
      </c>
      <c r="I491" s="96" t="s">
        <v>48</v>
      </c>
      <c r="J491" s="96">
        <v>2951</v>
      </c>
      <c r="K491" s="96" t="str">
        <f>VLOOKUP(J491,'Formas de pagamentos'!$A$2:$B$7,2,0)</f>
        <v>Pix</v>
      </c>
      <c r="L491" s="95" t="str">
        <f t="shared" si="7"/>
        <v>FRAUDE</v>
      </c>
    </row>
    <row r="492" spans="1:12" hidden="1" x14ac:dyDescent="0.25">
      <c r="A492" s="92">
        <v>491</v>
      </c>
      <c r="B492" s="92">
        <v>491</v>
      </c>
      <c r="C492" s="92">
        <v>19</v>
      </c>
      <c r="D492" s="92">
        <v>24</v>
      </c>
      <c r="E492" s="92">
        <v>2</v>
      </c>
      <c r="F492" s="93">
        <f>PRODUCT(VLOOKUP(D492,produtos!$A$1:$E$49,4),E492)</f>
        <v>5280</v>
      </c>
      <c r="G492" s="94">
        <v>45701</v>
      </c>
      <c r="H492" s="92" t="s">
        <v>64</v>
      </c>
      <c r="I492" s="92" t="s">
        <v>116</v>
      </c>
      <c r="J492" s="92">
        <v>5950</v>
      </c>
      <c r="K492" s="92" t="str">
        <f>VLOOKUP(J492,'Formas de pagamentos'!$A$2:$B$7,2,0)</f>
        <v>Cartão Débito</v>
      </c>
      <c r="L492" s="95" t="str">
        <f t="shared" si="7"/>
        <v>FRAUDE</v>
      </c>
    </row>
    <row r="493" spans="1:12" hidden="1" x14ac:dyDescent="0.25">
      <c r="A493" s="96">
        <v>492</v>
      </c>
      <c r="B493" s="96">
        <v>492</v>
      </c>
      <c r="C493" s="92">
        <v>39</v>
      </c>
      <c r="D493" s="96">
        <v>4</v>
      </c>
      <c r="E493" s="96">
        <v>1</v>
      </c>
      <c r="F493" s="93">
        <f>PRODUCT(VLOOKUP(D493,produtos!$A$1:$E$49,4),E493)</f>
        <v>770</v>
      </c>
      <c r="G493" s="97">
        <v>45685</v>
      </c>
      <c r="H493" s="96" t="s">
        <v>88</v>
      </c>
      <c r="I493" s="96" t="s">
        <v>116</v>
      </c>
      <c r="J493" s="96">
        <v>5950</v>
      </c>
      <c r="K493" s="96" t="str">
        <f>VLOOKUP(J493,'Formas de pagamentos'!$A$2:$B$7,2,0)</f>
        <v>Cartão Débito</v>
      </c>
      <c r="L493" s="95" t="str">
        <f t="shared" si="7"/>
        <v>EM SEPARAÇÃO, AGUARDAR PAGAMENTO</v>
      </c>
    </row>
    <row r="494" spans="1:12" hidden="1" x14ac:dyDescent="0.25">
      <c r="A494" s="92">
        <v>493</v>
      </c>
      <c r="B494" s="92">
        <v>493</v>
      </c>
      <c r="C494" s="92">
        <v>6</v>
      </c>
      <c r="D494" s="92">
        <v>12</v>
      </c>
      <c r="E494" s="92">
        <v>3</v>
      </c>
      <c r="F494" s="93">
        <f>PRODUCT(VLOOKUP(D494,produtos!$A$1:$E$49,4),E494)</f>
        <v>13341</v>
      </c>
      <c r="G494" s="94">
        <v>45726</v>
      </c>
      <c r="H494" s="92" t="s">
        <v>115</v>
      </c>
      <c r="I494" s="92" t="s">
        <v>48</v>
      </c>
      <c r="J494" s="92">
        <v>5950</v>
      </c>
      <c r="K494" s="92" t="str">
        <f>VLOOKUP(J494,'Formas de pagamentos'!$A$2:$B$7,2,0)</f>
        <v>Cartão Débito</v>
      </c>
      <c r="L494" s="95" t="str">
        <f t="shared" ref="L494:L501" si="8">IF(AND(H494="CANCELADO",I494="Pago"),"RECLAMAÇÃO",IF(AND(H494="ENTREGUE",I494="Pago"),"SUCESSO",IF(AND(H494="PENDENTE",I494="PAGO"),"EM SEPARAÇÃO",IF(AND(H494="CANCELADO",I494="CANCELADO"),"CANCELADO",IF(AND(H494="ENTREGUE",I494="CANCELADO"),"FRAUDE",IF(AND(H494="Enviado",I494="Atrasado"),"EM ROTA, AGUARDAR PAGAMENTO",IF(AND(H494="Cancelado",I494="Atrasado"),"falta de pagamento",IF(AND(H494="Enviado",I494="Pago"),"Em Rota",IF(AND(H494="Pendente",I494="Cancelado"),"Cancelar Rota",IF(AND(H494="Pendente",I494="Atrasado"),"EM SEPARAÇÃO, AGUARDAR PAGAMENTO",IF(AND(H494="Enviado",I494="Cancelado"),"Cancelar Rota",IF(AND(H494="Entregue",I494="Atrasado"),"FRAUDE"))))))))))))</f>
        <v>Cancelar Rota</v>
      </c>
    </row>
    <row r="495" spans="1:12" hidden="1" x14ac:dyDescent="0.25">
      <c r="A495" s="96">
        <v>494</v>
      </c>
      <c r="B495" s="96">
        <v>494</v>
      </c>
      <c r="C495" s="92">
        <v>20</v>
      </c>
      <c r="D495" s="96">
        <v>39</v>
      </c>
      <c r="E495" s="96">
        <v>4</v>
      </c>
      <c r="F495" s="93">
        <f>PRODUCT(VLOOKUP(D495,produtos!$A$1:$E$49,4),E495)</f>
        <v>8676</v>
      </c>
      <c r="G495" s="97">
        <v>45669</v>
      </c>
      <c r="H495" s="96" t="s">
        <v>115</v>
      </c>
      <c r="I495" s="96" t="s">
        <v>116</v>
      </c>
      <c r="J495" s="96">
        <v>2471</v>
      </c>
      <c r="K495" s="96" t="str">
        <f>VLOOKUP(J495,'Formas de pagamentos'!$A$2:$B$7,2,0)</f>
        <v>Boleto</v>
      </c>
      <c r="L495" s="95" t="str">
        <f t="shared" si="8"/>
        <v>EM ROTA, AGUARDAR PAGAMENTO</v>
      </c>
    </row>
    <row r="496" spans="1:12" hidden="1" x14ac:dyDescent="0.25">
      <c r="A496" s="92">
        <v>495</v>
      </c>
      <c r="B496" s="92">
        <v>495</v>
      </c>
      <c r="C496" s="92">
        <v>9</v>
      </c>
      <c r="D496" s="92">
        <v>19</v>
      </c>
      <c r="E496" s="92">
        <v>3</v>
      </c>
      <c r="F496" s="93">
        <f>PRODUCT(VLOOKUP(D496,produtos!$A$1:$E$49,4),E496)</f>
        <v>2610</v>
      </c>
      <c r="G496" s="94">
        <v>45682</v>
      </c>
      <c r="H496" s="92" t="s">
        <v>115</v>
      </c>
      <c r="I496" s="92" t="s">
        <v>89</v>
      </c>
      <c r="J496" s="92">
        <v>7072</v>
      </c>
      <c r="K496" s="92" t="str">
        <f>VLOOKUP(J496,'Formas de pagamentos'!$A$2:$B$7,2,0)</f>
        <v>Dinheiro</v>
      </c>
      <c r="L496" s="95" t="str">
        <f t="shared" si="8"/>
        <v>Em Rota</v>
      </c>
    </row>
    <row r="497" spans="1:12" hidden="1" x14ac:dyDescent="0.25">
      <c r="A497" s="96">
        <v>496</v>
      </c>
      <c r="B497" s="96">
        <v>496</v>
      </c>
      <c r="C497" s="92">
        <v>10</v>
      </c>
      <c r="D497" s="96">
        <v>29</v>
      </c>
      <c r="E497" s="96">
        <v>1</v>
      </c>
      <c r="F497" s="93">
        <f>PRODUCT(VLOOKUP(D497,produtos!$A$1:$E$49,4),E497)</f>
        <v>2590</v>
      </c>
      <c r="G497" s="97">
        <v>45675</v>
      </c>
      <c r="H497" s="96" t="s">
        <v>88</v>
      </c>
      <c r="I497" s="96" t="s">
        <v>48</v>
      </c>
      <c r="J497" s="96">
        <v>2471</v>
      </c>
      <c r="K497" s="96" t="str">
        <f>VLOOKUP(J497,'Formas de pagamentos'!$A$2:$B$7,2,0)</f>
        <v>Boleto</v>
      </c>
      <c r="L497" s="95" t="str">
        <f t="shared" si="8"/>
        <v>Cancelar Rota</v>
      </c>
    </row>
    <row r="498" spans="1:12" hidden="1" x14ac:dyDescent="0.25">
      <c r="A498" s="92">
        <v>497</v>
      </c>
      <c r="B498" s="92">
        <v>497</v>
      </c>
      <c r="C498" s="92">
        <v>9</v>
      </c>
      <c r="D498" s="92">
        <v>19</v>
      </c>
      <c r="E498" s="92">
        <v>3</v>
      </c>
      <c r="F498" s="93">
        <f>PRODUCT(VLOOKUP(D498,produtos!$A$1:$E$49,4),E498)</f>
        <v>2610</v>
      </c>
      <c r="G498" s="94">
        <v>45724</v>
      </c>
      <c r="H498" s="92" t="s">
        <v>48</v>
      </c>
      <c r="I498" s="92" t="s">
        <v>48</v>
      </c>
      <c r="J498" s="92">
        <v>1969</v>
      </c>
      <c r="K498" s="92" t="str">
        <f>VLOOKUP(J498,'Formas de pagamentos'!$A$2:$B$7,2,0)</f>
        <v>Cartão Crédito</v>
      </c>
      <c r="L498" s="95" t="str">
        <f t="shared" si="8"/>
        <v>CANCELADO</v>
      </c>
    </row>
    <row r="499" spans="1:12" hidden="1" x14ac:dyDescent="0.25">
      <c r="A499" s="96">
        <v>498</v>
      </c>
      <c r="B499" s="96">
        <v>498</v>
      </c>
      <c r="C499" s="92">
        <v>43</v>
      </c>
      <c r="D499" s="96">
        <v>21</v>
      </c>
      <c r="E499" s="96">
        <v>1</v>
      </c>
      <c r="F499" s="93">
        <f>PRODUCT(VLOOKUP(D499,produtos!$A$1:$E$49,4),E499)</f>
        <v>895</v>
      </c>
      <c r="G499" s="97">
        <v>45677</v>
      </c>
      <c r="H499" s="96" t="s">
        <v>48</v>
      </c>
      <c r="I499" s="96" t="s">
        <v>48</v>
      </c>
      <c r="J499" s="96">
        <v>2471</v>
      </c>
      <c r="K499" s="96" t="str">
        <f>VLOOKUP(J499,'Formas de pagamentos'!$A$2:$B$7,2,0)</f>
        <v>Boleto</v>
      </c>
      <c r="L499" s="95" t="str">
        <f t="shared" si="8"/>
        <v>CANCELADO</v>
      </c>
    </row>
    <row r="500" spans="1:12" hidden="1" x14ac:dyDescent="0.25">
      <c r="A500" s="92">
        <v>499</v>
      </c>
      <c r="B500" s="92">
        <v>499</v>
      </c>
      <c r="C500" s="92">
        <v>4</v>
      </c>
      <c r="D500" s="92">
        <v>15</v>
      </c>
      <c r="E500" s="92">
        <v>5</v>
      </c>
      <c r="F500" s="93">
        <f>PRODUCT(VLOOKUP(D500,produtos!$A$1:$E$49,4),E500)</f>
        <v>1510</v>
      </c>
      <c r="G500" s="94">
        <v>45675</v>
      </c>
      <c r="H500" s="92" t="s">
        <v>115</v>
      </c>
      <c r="I500" s="92" t="s">
        <v>116</v>
      </c>
      <c r="J500" s="92">
        <v>6056</v>
      </c>
      <c r="K500" s="92" t="str">
        <f>VLOOKUP(J500,'Formas de pagamentos'!$A$2:$B$7,2,0)</f>
        <v>Cheque</v>
      </c>
      <c r="L500" s="95" t="str">
        <f t="shared" si="8"/>
        <v>EM ROTA, AGUARDAR PAGAMENTO</v>
      </c>
    </row>
    <row r="501" spans="1:12" hidden="1" x14ac:dyDescent="0.25">
      <c r="A501" s="96">
        <v>500</v>
      </c>
      <c r="B501" s="96">
        <v>500</v>
      </c>
      <c r="C501" s="92">
        <v>12</v>
      </c>
      <c r="D501" s="96">
        <v>35</v>
      </c>
      <c r="E501" s="96">
        <v>1</v>
      </c>
      <c r="F501" s="93">
        <f>PRODUCT(VLOOKUP(D501,produtos!$A$1:$E$49,4),E501)</f>
        <v>3975</v>
      </c>
      <c r="G501" s="97">
        <v>45680</v>
      </c>
      <c r="H501" s="96" t="s">
        <v>88</v>
      </c>
      <c r="I501" s="96" t="s">
        <v>48</v>
      </c>
      <c r="J501" s="96">
        <v>1969</v>
      </c>
      <c r="K501" s="96" t="str">
        <f>VLOOKUP(J501,'Formas de pagamentos'!$A$2:$B$7,2,0)</f>
        <v>Cartão Crédito</v>
      </c>
      <c r="L501" s="95" t="str">
        <f t="shared" si="8"/>
        <v>Cancelar Rota</v>
      </c>
    </row>
  </sheetData>
  <autoFilter ref="A1:L501" xr:uid="{F4610EF7-C03E-4826-8FB9-0B6B2388544E}">
    <filterColumn colId="11">
      <filters>
        <filter val="falta de pagamento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C7E-8374-4642-AC75-442FA586308E}">
  <sheetPr codeName="Planilha8"/>
  <dimension ref="A1:C11"/>
  <sheetViews>
    <sheetView workbookViewId="0">
      <selection activeCell="C11" sqref="C11"/>
    </sheetView>
  </sheetViews>
  <sheetFormatPr defaultRowHeight="15" x14ac:dyDescent="0.25"/>
  <cols>
    <col min="2" max="2" width="31.5703125" bestFit="1" customWidth="1"/>
    <col min="3" max="3" width="89.28515625" bestFit="1" customWidth="1"/>
  </cols>
  <sheetData>
    <row r="1" spans="1:3" x14ac:dyDescent="0.25">
      <c r="A1" t="s">
        <v>1239</v>
      </c>
      <c r="B1" t="s">
        <v>4429</v>
      </c>
      <c r="C1" t="s">
        <v>4492</v>
      </c>
    </row>
    <row r="2" spans="1:3" x14ac:dyDescent="0.25">
      <c r="A2">
        <v>1</v>
      </c>
      <c r="B2" t="s">
        <v>4493</v>
      </c>
      <c r="C2" t="s">
        <v>4494</v>
      </c>
    </row>
    <row r="3" spans="1:3" x14ac:dyDescent="0.25">
      <c r="A3">
        <v>2</v>
      </c>
      <c r="B3" t="s">
        <v>4495</v>
      </c>
      <c r="C3" t="s">
        <v>4496</v>
      </c>
    </row>
    <row r="4" spans="1:3" x14ac:dyDescent="0.25">
      <c r="A4">
        <v>3</v>
      </c>
      <c r="B4" t="s">
        <v>4497</v>
      </c>
      <c r="C4" t="s">
        <v>4498</v>
      </c>
    </row>
    <row r="5" spans="1:3" x14ac:dyDescent="0.25">
      <c r="A5">
        <v>4</v>
      </c>
      <c r="B5" t="s">
        <v>4499</v>
      </c>
      <c r="C5" t="s">
        <v>4500</v>
      </c>
    </row>
    <row r="6" spans="1:3" x14ac:dyDescent="0.25">
      <c r="A6">
        <v>5</v>
      </c>
      <c r="B6" t="s">
        <v>4501</v>
      </c>
      <c r="C6" t="s">
        <v>4502</v>
      </c>
    </row>
    <row r="7" spans="1:3" x14ac:dyDescent="0.25">
      <c r="A7">
        <v>6</v>
      </c>
      <c r="B7" t="s">
        <v>4503</v>
      </c>
      <c r="C7" t="s">
        <v>4504</v>
      </c>
    </row>
    <row r="8" spans="1:3" x14ac:dyDescent="0.25">
      <c r="A8">
        <v>7</v>
      </c>
      <c r="B8" t="s">
        <v>4505</v>
      </c>
      <c r="C8" t="s">
        <v>4506</v>
      </c>
    </row>
    <row r="9" spans="1:3" x14ac:dyDescent="0.25">
      <c r="A9">
        <v>8</v>
      </c>
      <c r="B9" t="s">
        <v>4507</v>
      </c>
      <c r="C9" t="s">
        <v>4508</v>
      </c>
    </row>
    <row r="10" spans="1:3" x14ac:dyDescent="0.25">
      <c r="A10">
        <v>9</v>
      </c>
      <c r="B10" t="s">
        <v>4509</v>
      </c>
      <c r="C10" t="s">
        <v>4510</v>
      </c>
    </row>
    <row r="11" spans="1:3" x14ac:dyDescent="0.25">
      <c r="A11">
        <v>10</v>
      </c>
      <c r="B11" t="s">
        <v>4511</v>
      </c>
      <c r="C11" t="s">
        <v>4512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3A3EB-2E77-4B6E-A777-ED9B34D54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base_dados_ficticia  projeto 1</vt:lpstr>
      <vt:lpstr>estados_cidades_bairros</vt:lpstr>
      <vt:lpstr>Clientes</vt:lpstr>
      <vt:lpstr>Vendedores</vt:lpstr>
      <vt:lpstr>produtos</vt:lpstr>
      <vt:lpstr>Formas de pagamentos</vt:lpstr>
      <vt:lpstr>Pedidos</vt:lpstr>
      <vt:lpstr>Reclamações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Mendes</dc:creator>
  <cp:lastModifiedBy>Jonas Mendes</cp:lastModifiedBy>
  <dcterms:created xsi:type="dcterms:W3CDTF">2025-03-18T14:20:48Z</dcterms:created>
  <dcterms:modified xsi:type="dcterms:W3CDTF">2025-03-25T18:00:44Z</dcterms:modified>
</cp:coreProperties>
</file>